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520" windowHeight="12840" tabRatio="946" activeTab="0"/>
  </bookViews>
  <sheets>
    <sheet name="Header" sheetId="1" r:id="rId1"/>
    <sheet name="Pres Summary" sheetId="2" r:id="rId2"/>
    <sheet name="Northern" sheetId="3" r:id="rId3"/>
    <sheet name="Kaimai" sheetId="4" r:id="rId4"/>
    <sheet name="Central" sheetId="5" r:id="rId5"/>
    <sheet name="Alpine" sheetId="6" r:id="rId6"/>
    <sheet name="Southern Presbytery" sheetId="7" r:id="rId7"/>
    <sheet name="PI Synod" sheetId="8" r:id="rId8"/>
    <sheet name="Te Aka Puaho" sheetId="9" r:id="rId9"/>
    <sheet name="Sheet1" sheetId="10" r:id="rId10"/>
  </sheets>
  <definedNames>
    <definedName name="_xlnm.Print_Area" localSheetId="5">'Alpine'!$A$1:$Z$11</definedName>
    <definedName name="_xlnm.Print_Area" localSheetId="4">'Central'!$A$2:$Z$4</definedName>
    <definedName name="_xlnm.Print_Area" localSheetId="3">'Kaimai'!$A$1:$Z$4</definedName>
    <definedName name="_xlnm.Print_Area" localSheetId="1">'Pres Summary'!$A$1:$AC$4</definedName>
    <definedName name="_xlnm.Print_Area" localSheetId="6">'Southern Presbytery'!$A$1:$Z$4</definedName>
    <definedName name="_xlnm.Print_Area" localSheetId="8">'Te Aka Puaho'!$A$2:$AC$4</definedName>
  </definedNames>
  <calcPr fullCalcOnLoad="1"/>
</workbook>
</file>

<file path=xl/sharedStrings.xml><?xml version="1.0" encoding="utf-8"?>
<sst xmlns="http://schemas.openxmlformats.org/spreadsheetml/2006/main" count="1133" uniqueCount="343">
  <si>
    <t>Property Income</t>
  </si>
  <si>
    <t>Total Receipts</t>
  </si>
  <si>
    <t>Property Expenses</t>
  </si>
  <si>
    <t>Presbyterian Church of Aotearoa New Zealand</t>
  </si>
  <si>
    <t>Waipu Presbyterian Church</t>
  </si>
  <si>
    <t>Dargaville St Andrews Presbyterian Church</t>
  </si>
  <si>
    <t>Albany Presbyterian Church</t>
  </si>
  <si>
    <t>Forrest Hill Presbyterian Church</t>
  </si>
  <si>
    <t>Glenfield Presbyterian Church</t>
  </si>
  <si>
    <t>Mairangi And Castor Bays Presbyterian Church</t>
  </si>
  <si>
    <t>Belmont St Margarets Presbyterian Church</t>
  </si>
  <si>
    <t>Birkenhead St Andrews &amp; St Philips Presbyterian Church</t>
  </si>
  <si>
    <t>Mahurangi St Columbas Presbyterian Church</t>
  </si>
  <si>
    <t>Northcote St Aidans Presbyterian Church</t>
  </si>
  <si>
    <t>Takapuna St George's Presbyterian Church</t>
  </si>
  <si>
    <t>Browns Bay Torbay Presbyterian Parish</t>
  </si>
  <si>
    <t xml:space="preserve">Glenfield Pacific Islanders </t>
  </si>
  <si>
    <t>Hibiscus Coast Parish</t>
  </si>
  <si>
    <t>Auckland Chinese Christian Church</t>
  </si>
  <si>
    <t>Glendowie Presbyterian Church</t>
  </si>
  <si>
    <t>Kohimarama Presbyterian Church</t>
  </si>
  <si>
    <t>Mangere Presbyterian Church</t>
  </si>
  <si>
    <t>Mt Albert Presbyterian Church</t>
  </si>
  <si>
    <t>Mt Eden Greyfriars Presbyterian Church</t>
  </si>
  <si>
    <t>Onehunga Presbyterian Samoan Church</t>
  </si>
  <si>
    <t>Orakei Presbyterian Church</t>
  </si>
  <si>
    <t>Otahuhu St Andrews Presbyterian Church</t>
  </si>
  <si>
    <t>St Heliers Presbyterian Church</t>
  </si>
  <si>
    <t>Te Atatu St Giles Presbyterian Church</t>
  </si>
  <si>
    <t>Titirangi Presbyterian Church</t>
  </si>
  <si>
    <t>Waimauku  Presbyterian Church</t>
  </si>
  <si>
    <t>Auckland Korean Presbyterian Church of Auckland</t>
  </si>
  <si>
    <t>Auckland Lords Church of Auckland (Korean)</t>
  </si>
  <si>
    <t>Auckland Wellesley St St James Church</t>
  </si>
  <si>
    <t>Blockhouse Bay Iona Presbyterian Church</t>
  </si>
  <si>
    <t>Ellerslie Mt Wellington St Peters Presbyterian Church</t>
  </si>
  <si>
    <t xml:space="preserve">Glen Eden Pacific Islanders </t>
  </si>
  <si>
    <t>Hillsborough St Davids In the Fields Church</t>
  </si>
  <si>
    <t>Howick St Andrews Presbyterian Church</t>
  </si>
  <si>
    <t xml:space="preserve">Mangere Pacific Islanders </t>
  </si>
  <si>
    <t>Mangere East St Marks Presbyterian Church</t>
  </si>
  <si>
    <t>Massey Riverhead Presbyterian Church</t>
  </si>
  <si>
    <t>Mt Roskill St Johns Presbyterian Church</t>
  </si>
  <si>
    <t>Mt Roskill South St Giles Presbyterian Church</t>
  </si>
  <si>
    <t xml:space="preserve">Owairaka Pacific Islanders </t>
  </si>
  <si>
    <t>Parnell Knox Presbyterian Church</t>
  </si>
  <si>
    <t>Ponsonby St Stephens Presbyterian Church</t>
  </si>
  <si>
    <t>Remuera Somervell Memorial Presbyterian Church</t>
  </si>
  <si>
    <t>Remuera St Lukes Presbyterian Church</t>
  </si>
  <si>
    <t>South Kaipara Presbyterian Church</t>
  </si>
  <si>
    <t>St Columba at Botany Presbyrerian Church</t>
  </si>
  <si>
    <t>Taiwanese Auckland Presbyterian Church</t>
  </si>
  <si>
    <t xml:space="preserve">Tamaki Pacific Islanders </t>
  </si>
  <si>
    <t>Waiheke Island St Pauls Presbyterian Church</t>
  </si>
  <si>
    <t>Papakura East Presbyterian Church</t>
  </si>
  <si>
    <t>Pukekohe St James Presbyterian Church</t>
  </si>
  <si>
    <t>Clevedon Presbyterian Church of Clevedon</t>
  </si>
  <si>
    <t>Conifer Grove Takanini St Aidans Parish</t>
  </si>
  <si>
    <t>Manukau Pacific Islanders Samoan</t>
  </si>
  <si>
    <t>Manurewa St Andrews Presbyterian Church</t>
  </si>
  <si>
    <t>Manurewa St Pauls Presbyterian Church</t>
  </si>
  <si>
    <t xml:space="preserve">Otara Pacific Islanders </t>
  </si>
  <si>
    <t>Papakura Pacific Islanders</t>
  </si>
  <si>
    <t>Papakura &amp; Districts First Presbyterian Church</t>
  </si>
  <si>
    <t>Papatoetoe St Johns &amp; St Philips Church</t>
  </si>
  <si>
    <t>Papatoetoe St Martins Presbyterian Church</t>
  </si>
  <si>
    <t>Matamata St Andrews Presbyterian Church</t>
  </si>
  <si>
    <t>Hamilton Fairfield Presbyterian Church</t>
  </si>
  <si>
    <t>Hamilton Knox Presbyterian Church</t>
  </si>
  <si>
    <t>Hamilton Scots Presbyterian Church</t>
  </si>
  <si>
    <t>Hamilton South St Stephens Presbyterian Church</t>
  </si>
  <si>
    <t>Hamilton St Andrews Presbyterian Church</t>
  </si>
  <si>
    <t>Hamilton Westside Presbyterian Church</t>
  </si>
  <si>
    <t>Kihikihi St Andrews Presbyterian Church</t>
  </si>
  <si>
    <t>Otorohanga St Davids Presbyterian Church</t>
  </si>
  <si>
    <t>Putaruru St Aidans Presbyterian Church</t>
  </si>
  <si>
    <t>Te Kuiti St Andrews Presbyterian Church</t>
  </si>
  <si>
    <t>Tokoroa St Marks Presbyterian Church</t>
  </si>
  <si>
    <t>Waihi St James Presbyterian Church</t>
  </si>
  <si>
    <t>Te Awamutu Presbyterian Church</t>
  </si>
  <si>
    <t xml:space="preserve">Tokoroa St Lukes Pacific Islanders   </t>
  </si>
  <si>
    <t>Kawerau Presbyterian Church</t>
  </si>
  <si>
    <t>Whakatane Presbyterian Church</t>
  </si>
  <si>
    <t>Katikati St Pauls Presbyterian Church</t>
  </si>
  <si>
    <t>Mt Maunganui St Andrews Presbyterian Church</t>
  </si>
  <si>
    <t>Murupara St Marks Presbyterian Church</t>
  </si>
  <si>
    <t>Tauranga St Peters Presbyterian Church</t>
  </si>
  <si>
    <t>Te Puke St Andrews Presbyterian Church</t>
  </si>
  <si>
    <t>Heretaunga Maori Pastorate</t>
  </si>
  <si>
    <t>Nuhaka-Wairoa Maori Pastorate</t>
  </si>
  <si>
    <t>Opotiki Maori Pastorate</t>
  </si>
  <si>
    <t>Putauaki Maori Pastorate</t>
  </si>
  <si>
    <t>Rotorua Maori Pastorate</t>
  </si>
  <si>
    <t>Ruatahuna Maori Pastorate</t>
  </si>
  <si>
    <t>Southern Urewera Maori Pastorate</t>
  </si>
  <si>
    <t>Taumarunui Maori Pastorate</t>
  </si>
  <si>
    <t>Waimana Maori Pastorate</t>
  </si>
  <si>
    <t>Wellington Maori Pastorate</t>
  </si>
  <si>
    <t>Whakatane Maori Pastorate</t>
  </si>
  <si>
    <t>Auckland Maori Pastorate</t>
  </si>
  <si>
    <t>Gisborne St Davids Presbyterian Church</t>
  </si>
  <si>
    <t>Gisborne The Gisborne Presbyterian Parish</t>
  </si>
  <si>
    <t>Ahuriri Putorino Presbyterian Church</t>
  </si>
  <si>
    <t>Hastings St Andrews Presbyterian Church</t>
  </si>
  <si>
    <t>Hastings St Johns Presbyterian Church</t>
  </si>
  <si>
    <t>Hastings St Marks Presbyterian Church</t>
  </si>
  <si>
    <t>Taradale St Columba's Presbyterian Church</t>
  </si>
  <si>
    <t>Havelock North St Columba's Presbyterian Church</t>
  </si>
  <si>
    <t>St Andrews Central Hawkes Bay</t>
  </si>
  <si>
    <t xml:space="preserve">New Plymouth St Andrews Presbyterian </t>
  </si>
  <si>
    <t xml:space="preserve">New Plymouth St James Presbyterian </t>
  </si>
  <si>
    <t xml:space="preserve">Stratford St Andrews Presbyterian </t>
  </si>
  <si>
    <t xml:space="preserve">Waitara Knox Presbyterian </t>
  </si>
  <si>
    <t xml:space="preserve">New Plymouth Knox Fitzroy Presbyterian </t>
  </si>
  <si>
    <t>Wanganui Westmere Memorial Congregation</t>
  </si>
  <si>
    <t>Marton St Andrews Presbyterian Church</t>
  </si>
  <si>
    <t>Taihape Waimarino Presbyterian Church</t>
  </si>
  <si>
    <t>Bulls Turakina Presbyterian Parish</t>
  </si>
  <si>
    <t>Hunterville Presbyterian Church</t>
  </si>
  <si>
    <t>Dannevirke Knox Presbyterian Church</t>
  </si>
  <si>
    <t>Feilding St Pauls Presbyterian Church</t>
  </si>
  <si>
    <t>Palmerston North Presbyterian St Marks and St Andrews</t>
  </si>
  <si>
    <t>Palmerston North St Albans Presbyterian Church</t>
  </si>
  <si>
    <t>Palmerston North St Davids Presbyterian Church</t>
  </si>
  <si>
    <t>Martinborough First Presbyterian Church</t>
  </si>
  <si>
    <t>Masterton Lansdowne Presbyterian Church</t>
  </si>
  <si>
    <t>Island Bay Presbyterian Church</t>
  </si>
  <si>
    <t>Khandallah Presbyterian Church</t>
  </si>
  <si>
    <t>Wadestown Presbyterian Church</t>
  </si>
  <si>
    <t>Eastbourne St Ronans Community Church</t>
  </si>
  <si>
    <t>Plimmerton Presbyterian Church</t>
  </si>
  <si>
    <t>Porirua Pacific Islanders Church of Christ the King</t>
  </si>
  <si>
    <t>Silverstream St Margarets Presbyterian Church</t>
  </si>
  <si>
    <t>Titahi Bay St Timothys Presbyterian Church</t>
  </si>
  <si>
    <t>Wellington St Andrews on The Terrace</t>
  </si>
  <si>
    <t>Wellington St Johns in the City Presbyterian Church</t>
  </si>
  <si>
    <t>Blenheim St Andrews Presbyterian</t>
  </si>
  <si>
    <t xml:space="preserve">Blenheim Wairau Presbyterian Parish </t>
  </si>
  <si>
    <t xml:space="preserve">Kaikoura St Pauls Presbyterian </t>
  </si>
  <si>
    <t xml:space="preserve">Takaka St Andrews Presbyterian </t>
  </si>
  <si>
    <t>Christchurch North Presbyterian Church</t>
  </si>
  <si>
    <t>Kowai Presbyterian Church</t>
  </si>
  <si>
    <t>North Avon Presbyterian Church</t>
  </si>
  <si>
    <t>St Martins Presbyterian Church</t>
  </si>
  <si>
    <t>Waikari Presbyterian Church</t>
  </si>
  <si>
    <t>Akaroa Banks Peninsula Presbyterian Church</t>
  </si>
  <si>
    <t>Avonhead Upper Riccarton St Marks Church</t>
  </si>
  <si>
    <t>Bishopdale St Margarets Presbyterian Church</t>
  </si>
  <si>
    <t>Burwood United St Kentigern's Parish</t>
  </si>
  <si>
    <t>Christchurch Knox Presbyterian Church</t>
  </si>
  <si>
    <t>Christchurch St Pauls Trinity Pacific Church</t>
  </si>
  <si>
    <t>Riccarton St Ninians Presbyterian Church</t>
  </si>
  <si>
    <t>Christchurch Korean Presbyterian Church</t>
  </si>
  <si>
    <t>Linwood Aranui St Georges Iona</t>
  </si>
  <si>
    <t>Spreydon St James Presbyterian</t>
  </si>
  <si>
    <t>St Andrews at Rangi Ruru Presbyterian Church</t>
  </si>
  <si>
    <t xml:space="preserve">Ashburton St Andrews Presbyterian </t>
  </si>
  <si>
    <t xml:space="preserve">Ashburton St James Presbyterian </t>
  </si>
  <si>
    <t>Ashburton St Pauls Presbyterian</t>
  </si>
  <si>
    <t>Albury Pleasant Point Presbyterian Church</t>
  </si>
  <si>
    <t>Temuka Trinity Presbyterian Church</t>
  </si>
  <si>
    <t>Waimate Knox Presbyterian Church</t>
  </si>
  <si>
    <t>Kurow Presbyterian Parish</t>
  </si>
  <si>
    <t>Waitaki Presbyterian Parish</t>
  </si>
  <si>
    <t>Maheno Otepopo Presbyterian Parish</t>
  </si>
  <si>
    <t>Oamaru St Pauls Presbyterian Church</t>
  </si>
  <si>
    <t>Palmerston Dunback Presbyterian Parish</t>
  </si>
  <si>
    <t>Waiareka Weston Presbyterian Parish</t>
  </si>
  <si>
    <t>Costal Unity Parish</t>
  </si>
  <si>
    <t>Dunedin South Presbyterian Church</t>
  </si>
  <si>
    <t>East Taieri Presbyterian Church</t>
  </si>
  <si>
    <t>Grants Braes Union Parish</t>
  </si>
  <si>
    <t>Kaikorai Presbyterian Church</t>
  </si>
  <si>
    <t>Maungatua Presbyterian Church</t>
  </si>
  <si>
    <t>Mornington Presbyterian Church</t>
  </si>
  <si>
    <t>Port Chalmers Presbyterian Church</t>
  </si>
  <si>
    <t>Dunedin Chinese Presbyterian Church</t>
  </si>
  <si>
    <t>Dunedin First Church of Otago</t>
  </si>
  <si>
    <t>Dunedin Knox Presbyterian Church</t>
  </si>
  <si>
    <t>Mosgiel North Taieri Presbyterian Church</t>
  </si>
  <si>
    <t>Pine Hill St Marks Presbyterian Church</t>
  </si>
  <si>
    <t>Leith Valley St Stephens Presbyterian Church</t>
  </si>
  <si>
    <t>North Dunedin Pacific Island Presbyterian</t>
  </si>
  <si>
    <t>Clutha Valley</t>
  </si>
  <si>
    <t>Owaka</t>
  </si>
  <si>
    <t>Popotunoa</t>
  </si>
  <si>
    <t>Lawrence  Waitahuna</t>
  </si>
  <si>
    <t>Stirling Kaitangata Lovells Flat</t>
  </si>
  <si>
    <t>Edendale Presbyterian Church</t>
  </si>
  <si>
    <t>Knapdale Waikaka</t>
  </si>
  <si>
    <t>Lumsden Balfour Kingston</t>
  </si>
  <si>
    <t>Heriot Presbyterian Church</t>
  </si>
  <si>
    <t>Gore Calvin Presbyterian Church</t>
  </si>
  <si>
    <t>Gore St Andrews Presbyterian Church</t>
  </si>
  <si>
    <t>Mataura Presbyterian Church</t>
  </si>
  <si>
    <t>Pukerau Waikaka Presbyterian Church</t>
  </si>
  <si>
    <t>Riversdale Waikaia Presbyterian Church</t>
  </si>
  <si>
    <t>Tapanui Presbyterian Church</t>
  </si>
  <si>
    <t>Wyndham Presbyterian Church</t>
  </si>
  <si>
    <t>Limestone Plains</t>
  </si>
  <si>
    <t>Mossburn</t>
  </si>
  <si>
    <t>Invercargill St Andrews</t>
  </si>
  <si>
    <t>Invercargill St Davids</t>
  </si>
  <si>
    <t>Invercargill St Pauls</t>
  </si>
  <si>
    <t>Invercargill St Stephens</t>
  </si>
  <si>
    <t>Oteramika Kennington</t>
  </si>
  <si>
    <t>Central Southland Presbyterian</t>
  </si>
  <si>
    <t>Invercargill First Church</t>
  </si>
  <si>
    <t>Invercargill Knox Presbyterian</t>
  </si>
  <si>
    <t xml:space="preserve">Invercargill Richmond Grove </t>
  </si>
  <si>
    <t>Oban Presbyterian Church</t>
  </si>
  <si>
    <t>Waiau Valley Presbyterian Parish</t>
  </si>
  <si>
    <t>Wallacetown Presbyterian Church</t>
  </si>
  <si>
    <t>Woodlands Presbyterian Church</t>
  </si>
  <si>
    <t>Cromwell Presbyterian Parish</t>
  </si>
  <si>
    <t>Maniototo Presbyterian Parish</t>
  </si>
  <si>
    <t>Upper Clutha Presbyterian Parish</t>
  </si>
  <si>
    <t>Ranui Pacific Islanders</t>
  </si>
  <si>
    <t>Drury Presbyterian Parish</t>
  </si>
  <si>
    <t>Highgate Presbyterian  Parish</t>
  </si>
  <si>
    <t xml:space="preserve">Auckland Central Newton Pacific Islanders </t>
  </si>
  <si>
    <t>Auckland Central Symonds St St Andrews First Presbyterian</t>
  </si>
  <si>
    <t>Auckland Central Khyber Pass St Davids Church</t>
  </si>
  <si>
    <t>Henderson St Andrews Presbyterian Church</t>
  </si>
  <si>
    <t>Pohutukawa Coast Presbyterian Church</t>
  </si>
  <si>
    <t>Crossroads Christian Centre</t>
  </si>
  <si>
    <t>Napier St Pauls &amp; St StephensPresbyterian Church</t>
  </si>
  <si>
    <t>Windsor Presbyterian Parish</t>
  </si>
  <si>
    <t>Balclutha Presbyterian</t>
  </si>
  <si>
    <t>Mt Eden Pacific Islanders</t>
  </si>
  <si>
    <t>Newtown Pacific Islanders</t>
  </si>
  <si>
    <t>Parish Finance Statistics</t>
  </si>
  <si>
    <t>Offerings - Cash and Envelopes</t>
  </si>
  <si>
    <t>Charitable Appeals</t>
  </si>
  <si>
    <t>Funds Received for Mission</t>
  </si>
  <si>
    <t>Funds Recd for capital Work</t>
  </si>
  <si>
    <t>Legacies and Bequests</t>
  </si>
  <si>
    <t>Investment Income</t>
  </si>
  <si>
    <t>Income for Services and Activities</t>
  </si>
  <si>
    <t>Income</t>
  </si>
  <si>
    <t>Ministry Stipend and Allowances</t>
  </si>
  <si>
    <t>Ministers Housing Costs</t>
  </si>
  <si>
    <t>Administration and Office Expenses</t>
  </si>
  <si>
    <t>Sundry Expenses</t>
  </si>
  <si>
    <t>Expenditure</t>
  </si>
  <si>
    <t>Operating Surplus/Loss</t>
  </si>
  <si>
    <t>Total Expenses</t>
  </si>
  <si>
    <t>Other Grants Received</t>
  </si>
  <si>
    <t>Land and Buildings</t>
  </si>
  <si>
    <t>Fixed Assets</t>
  </si>
  <si>
    <t>Cash and Investments</t>
  </si>
  <si>
    <t>Accounts Recievable</t>
  </si>
  <si>
    <t>Liabilities</t>
  </si>
  <si>
    <t>Equity</t>
  </si>
  <si>
    <t>Total Assets</t>
  </si>
  <si>
    <t>Balance Sheet</t>
  </si>
  <si>
    <t>Greenlane Presbyterian Church</t>
  </si>
  <si>
    <t>Grey Lynn Presbyterian Church</t>
  </si>
  <si>
    <t xml:space="preserve">Henderson Pacific Islanders </t>
  </si>
  <si>
    <t>Te Kauwhata St Andrews Presbyterian Church</t>
  </si>
  <si>
    <t>Morrinsville Knox Presbyterian Church</t>
  </si>
  <si>
    <t>Nawton Community Presbyterian Church</t>
  </si>
  <si>
    <t>Tauranga Bethelehm Community Church</t>
  </si>
  <si>
    <t>Tauranga St Columba Presbyterian Church</t>
  </si>
  <si>
    <t>Tauranga St Enochs Presbyterian Church</t>
  </si>
  <si>
    <t>Wanganui St Andrews Presbyterian Church</t>
  </si>
  <si>
    <t>Otaki Waikanae Presbyterian Church</t>
  </si>
  <si>
    <t>Petone St Davids Multicultural Parish</t>
  </si>
  <si>
    <t>Opoho Presbyterian Church</t>
  </si>
  <si>
    <t>Te Anau Presbyterian Church</t>
  </si>
  <si>
    <t>Sundry Income</t>
  </si>
  <si>
    <t>Feilding Oroua Presbyterian Parish</t>
  </si>
  <si>
    <t xml:space="preserve">Hawera  Presbyterian </t>
  </si>
  <si>
    <t>Southern Presbytery</t>
  </si>
  <si>
    <t>Kaimai Presbytery</t>
  </si>
  <si>
    <t>Te Aka Puaho</t>
  </si>
  <si>
    <t>Geraldine St Andrews Parish</t>
  </si>
  <si>
    <t>Wanganui St Pauls &amp; St Marks  Presbyterian Church</t>
  </si>
  <si>
    <t>Rangiora Presbyterian Parish</t>
  </si>
  <si>
    <t>Timaru Presbyterian Parish</t>
  </si>
  <si>
    <t>Northern Presbytery</t>
  </si>
  <si>
    <t>Good Neighbour Church</t>
  </si>
  <si>
    <t>Gods Garden Church</t>
  </si>
  <si>
    <t>Lower Hutt Knox  St Columba -Naenae</t>
  </si>
  <si>
    <t>Flagstaff Presbyterian Church</t>
  </si>
  <si>
    <t>Hoon Hay Presbyterian Church</t>
  </si>
  <si>
    <t>Hope Presbyterian Church</t>
  </si>
  <si>
    <t>Wakatipu Community Presbyterian Church</t>
  </si>
  <si>
    <t>Other Ministry Costs</t>
  </si>
  <si>
    <t>Other Staff Costs and Expenses</t>
  </si>
  <si>
    <t>Local Mission</t>
  </si>
  <si>
    <t>Overseas Mission</t>
  </si>
  <si>
    <t>Tikipunga  Trinity Church</t>
  </si>
  <si>
    <t>Rotorua District Presbyterian Church</t>
  </si>
  <si>
    <t>Central</t>
  </si>
  <si>
    <t>Alpine</t>
  </si>
  <si>
    <t>Northern</t>
  </si>
  <si>
    <t>Kaimai</t>
  </si>
  <si>
    <t>Southern</t>
  </si>
  <si>
    <t>Takapau/Norsewood Presbyterian Church</t>
  </si>
  <si>
    <t>The Cook Islands Presbyterian Church (Wgtn Region)</t>
  </si>
  <si>
    <t>Whangarei - St Andrew's Church</t>
  </si>
  <si>
    <t>TAP</t>
  </si>
  <si>
    <t>Tai Tokerau Maori Pastorate</t>
  </si>
  <si>
    <t>Taneatua Maori Pastorate</t>
  </si>
  <si>
    <t>PIS</t>
  </si>
  <si>
    <t>Statistics Returned (Y/N)</t>
  </si>
  <si>
    <t>Y</t>
  </si>
  <si>
    <t>N</t>
  </si>
  <si>
    <t xml:space="preserve">Lower Hutt Knox  St Columba </t>
  </si>
  <si>
    <t>The Village Presbyterian Church</t>
  </si>
  <si>
    <t>Stats Returned (Y/N)</t>
  </si>
  <si>
    <t># Parishes</t>
  </si>
  <si>
    <t># Statistics Returned</t>
  </si>
  <si>
    <t>Pacific Island Synod</t>
  </si>
  <si>
    <t xml:space="preserve">Onerahi St James </t>
  </si>
  <si>
    <t>North Shore Korean Church</t>
  </si>
  <si>
    <t>The Blue Lagoon</t>
  </si>
  <si>
    <t>Cashmere Presbyterian Church</t>
  </si>
  <si>
    <t>Total 2015</t>
  </si>
  <si>
    <t>2015 as % of 2014</t>
  </si>
  <si>
    <t>Kiwi Church</t>
  </si>
  <si>
    <t>The Plains</t>
  </si>
  <si>
    <t>Nelson Whakatu Presbyterian Church</t>
  </si>
  <si>
    <t>% Non Statistics provided</t>
  </si>
  <si>
    <t>Wanganui St James  Presbyterian Church</t>
  </si>
  <si>
    <t>at 30 June 2016</t>
  </si>
  <si>
    <t>Finance Statistics to 30 June 2016 :                    Summary by Presbytery</t>
  </si>
  <si>
    <t>Financial Statistics to 30 June 2016:                        Kaimai Presbytery</t>
  </si>
  <si>
    <t>Total 2016</t>
  </si>
  <si>
    <t>2016 as % of 2015</t>
  </si>
  <si>
    <t>Financial Statistics to 30 June 2016:                        Central Presbytery</t>
  </si>
  <si>
    <t>Financial Statistics to 30 June 2016:                        Alpine Presbytery</t>
  </si>
  <si>
    <t>Financial Statistics to 30 June 2016:                        Southern Presbytery</t>
  </si>
  <si>
    <t>Financial Statistics to 30 June 2016:                       Pacific Island Synod</t>
  </si>
  <si>
    <t>Financial Statistics to 30 June 2016:                        Te Aka Puaho</t>
  </si>
  <si>
    <t>2016 AS % OF 2015</t>
  </si>
  <si>
    <t>Financial Statistics to 30 June 2016:                        Northern Presbytery</t>
  </si>
  <si>
    <t>Churches with 2016 statistics returned</t>
  </si>
  <si>
    <t>% of all churches in Presbytery</t>
  </si>
  <si>
    <t>Closed Sept 2016</t>
  </si>
  <si>
    <t>Waikouaiti Karatane Presbyterian Parish</t>
  </si>
  <si>
    <t>Kilbirnie Presbyterian Church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</si>
</sst>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48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164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5" fontId="5" fillId="0" borderId="0" xfId="42" applyNumberFormat="1" applyFont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0" xfId="42" applyNumberFormat="1" applyFont="1" applyFill="1" applyBorder="1" applyAlignment="1" applyProtection="1">
      <alignment/>
      <protection locked="0"/>
    </xf>
    <xf numFmtId="165" fontId="6" fillId="0" borderId="0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" fontId="0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center" vertical="center" textRotation="90" wrapText="1"/>
      <protection/>
    </xf>
    <xf numFmtId="1" fontId="0" fillId="0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 applyProtection="1">
      <alignment horizontal="center" vertical="center" textRotation="90" wrapText="1"/>
      <protection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5" fillId="33" borderId="10" xfId="56" applyNumberFormat="1" applyFont="1" applyFill="1" applyBorder="1" applyAlignment="1">
      <alignment horizontal="center" vertical="center" textRotation="90" wrapText="1"/>
      <protection/>
    </xf>
    <xf numFmtId="1" fontId="0" fillId="0" borderId="10" xfId="56" applyNumberFormat="1" applyFont="1" applyBorder="1" applyAlignment="1">
      <alignment horizontal="right" vertical="center" textRotation="90" wrapText="1"/>
      <protection/>
    </xf>
    <xf numFmtId="1" fontId="5" fillId="0" borderId="0" xfId="56" applyNumberFormat="1" applyFont="1" applyFill="1" applyBorder="1" applyAlignment="1">
      <alignment horizontal="centerContinuous"/>
      <protection/>
    </xf>
    <xf numFmtId="1" fontId="0" fillId="0" borderId="0" xfId="56" applyNumberFormat="1" applyFont="1" applyFill="1" applyBorder="1" applyAlignment="1" quotePrefix="1">
      <alignment horizontal="center" vertical="center" textRotation="90" wrapText="1"/>
      <protection/>
    </xf>
    <xf numFmtId="1" fontId="5" fillId="34" borderId="10" xfId="56" applyNumberFormat="1" applyFont="1" applyFill="1" applyBorder="1" applyAlignment="1" quotePrefix="1">
      <alignment horizontal="center" vertical="center" textRotation="90" wrapText="1"/>
      <protection/>
    </xf>
    <xf numFmtId="43" fontId="0" fillId="0" borderId="0" xfId="42" applyFont="1" applyFill="1" applyBorder="1" applyAlignment="1">
      <alignment/>
    </xf>
    <xf numFmtId="165" fontId="6" fillId="0" borderId="0" xfId="42" applyNumberFormat="1" applyFont="1" applyFill="1" applyBorder="1" applyAlignment="1" applyProtection="1">
      <alignment horizontal="right"/>
      <protection/>
    </xf>
    <xf numFmtId="165" fontId="7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5" fontId="5" fillId="0" borderId="10" xfId="42" applyNumberFormat="1" applyFont="1" applyBorder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" fontId="0" fillId="0" borderId="11" xfId="56" applyNumberFormat="1" applyFont="1" applyBorder="1" applyAlignment="1">
      <alignment horizontal="center" vertical="center" textRotation="90" wrapText="1"/>
      <protection/>
    </xf>
    <xf numFmtId="165" fontId="0" fillId="0" borderId="0" xfId="0" applyNumberFormat="1" applyFont="1" applyFill="1" applyAlignment="1">
      <alignment horizontal="center"/>
    </xf>
    <xf numFmtId="165" fontId="5" fillId="0" borderId="0" xfId="42" applyNumberFormat="1" applyFont="1" applyBorder="1" applyAlignment="1">
      <alignment horizontal="center"/>
    </xf>
    <xf numFmtId="9" fontId="5" fillId="0" borderId="12" xfId="59" applyFont="1" applyBorder="1" applyAlignment="1">
      <alignment/>
    </xf>
    <xf numFmtId="9" fontId="5" fillId="0" borderId="0" xfId="59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Font="1" applyBorder="1" applyAlignment="1">
      <alignment/>
    </xf>
    <xf numFmtId="9" fontId="5" fillId="0" borderId="10" xfId="59" applyFont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10" xfId="56" applyNumberFormat="1" applyFont="1" applyBorder="1" applyAlignment="1">
      <alignment horizontal="center" vertical="center" textRotation="90" wrapText="1"/>
      <protection/>
    </xf>
    <xf numFmtId="165" fontId="5" fillId="0" borderId="10" xfId="42" applyNumberFormat="1" applyFont="1" applyBorder="1" applyAlignment="1">
      <alignment/>
    </xf>
    <xf numFmtId="165" fontId="5" fillId="33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65" fontId="5" fillId="33" borderId="10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165" fontId="5" fillId="19" borderId="10" xfId="42" applyNumberFormat="1" applyFont="1" applyFill="1" applyBorder="1" applyAlignment="1">
      <alignment/>
    </xf>
    <xf numFmtId="9" fontId="5" fillId="19" borderId="10" xfId="59" applyFont="1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9" fontId="5" fillId="19" borderId="12" xfId="59" applyFont="1" applyFill="1" applyBorder="1" applyAlignment="1">
      <alignment/>
    </xf>
    <xf numFmtId="1" fontId="0" fillId="0" borderId="10" xfId="56" applyNumberFormat="1" applyFont="1" applyFill="1" applyBorder="1" applyAlignment="1">
      <alignment horizontal="center" vertical="center" textRotation="90" wrapText="1"/>
      <protection/>
    </xf>
    <xf numFmtId="1" fontId="5" fillId="35" borderId="10" xfId="56" applyNumberFormat="1" applyFont="1" applyFill="1" applyBorder="1" applyAlignment="1" quotePrefix="1">
      <alignment horizontal="center" vertical="center" textRotation="90" wrapText="1"/>
      <protection/>
    </xf>
    <xf numFmtId="1" fontId="5" fillId="19" borderId="10" xfId="56" applyNumberFormat="1" applyFont="1" applyFill="1" applyBorder="1" applyAlignment="1">
      <alignment horizontal="center" vertical="center" textRotation="90" wrapText="1"/>
      <protection/>
    </xf>
    <xf numFmtId="1" fontId="0" fillId="19" borderId="10" xfId="56" applyNumberFormat="1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Border="1" applyAlignment="1">
      <alignment vertical="top"/>
    </xf>
    <xf numFmtId="165" fontId="0" fillId="19" borderId="10" xfId="42" applyNumberFormat="1" applyFont="1" applyFill="1" applyBorder="1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10" xfId="42" applyNumberFormat="1" applyFont="1" applyBorder="1" applyAlignment="1">
      <alignment horizontal="center"/>
    </xf>
    <xf numFmtId="165" fontId="0" fillId="19" borderId="10" xfId="42" applyNumberFormat="1" applyFont="1" applyFill="1" applyBorder="1" applyAlignment="1">
      <alignment/>
    </xf>
    <xf numFmtId="9" fontId="5" fillId="0" borderId="11" xfId="59" applyFont="1" applyBorder="1" applyAlignment="1">
      <alignment/>
    </xf>
    <xf numFmtId="165" fontId="0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 horizontal="center"/>
    </xf>
    <xf numFmtId="0" fontId="5" fillId="0" borderId="15" xfId="0" applyFont="1" applyFill="1" applyBorder="1" applyAlignment="1" applyProtection="1">
      <alignment/>
      <protection/>
    </xf>
    <xf numFmtId="43" fontId="5" fillId="0" borderId="15" xfId="42" applyFont="1" applyFill="1" applyBorder="1" applyAlignment="1" applyProtection="1">
      <alignment/>
      <protection/>
    </xf>
    <xf numFmtId="0" fontId="0" fillId="0" borderId="0" xfId="0" applyFill="1" applyAlignment="1">
      <alignment horizontal="center"/>
    </xf>
    <xf numFmtId="165" fontId="0" fillId="0" borderId="11" xfId="42" applyNumberFormat="1" applyFont="1" applyBorder="1" applyAlignment="1">
      <alignment horizontal="center"/>
    </xf>
    <xf numFmtId="43" fontId="5" fillId="0" borderId="12" xfId="42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165" fontId="5" fillId="0" borderId="11" xfId="42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9" fontId="5" fillId="0" borderId="0" xfId="59" applyFont="1" applyFill="1" applyBorder="1" applyAlignment="1">
      <alignment/>
    </xf>
    <xf numFmtId="9" fontId="5" fillId="33" borderId="10" xfId="59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5" fillId="19" borderId="10" xfId="42" applyNumberFormat="1" applyFont="1" applyFill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5" fontId="0" fillId="0" borderId="0" xfId="42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165" fontId="0" fillId="0" borderId="11" xfId="42" applyNumberFormat="1" applyFont="1" applyFill="1" applyBorder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5" fillId="0" borderId="10" xfId="42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165" fontId="5" fillId="0" borderId="14" xfId="42" applyNumberFormat="1" applyFont="1" applyBorder="1" applyAlignment="1">
      <alignment horizontal="center"/>
    </xf>
    <xf numFmtId="165" fontId="0" fillId="0" borderId="10" xfId="42" applyNumberFormat="1" applyFont="1" applyFill="1" applyBorder="1" applyAlignment="1">
      <alignment/>
    </xf>
    <xf numFmtId="165" fontId="5" fillId="0" borderId="10" xfId="42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43" fontId="5" fillId="0" borderId="0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" fontId="0" fillId="0" borderId="10" xfId="56" applyNumberFormat="1" applyFont="1" applyFill="1" applyBorder="1" applyAlignment="1" applyProtection="1">
      <alignment horizontal="center" vertical="center" textRotation="90" wrapText="1"/>
      <protection/>
    </xf>
    <xf numFmtId="1" fontId="0" fillId="0" borderId="10" xfId="56" applyNumberFormat="1" applyFont="1" applyFill="1" applyBorder="1" applyAlignment="1">
      <alignment horizontal="right" vertical="center" textRotation="90" wrapText="1"/>
      <protection/>
    </xf>
    <xf numFmtId="165" fontId="5" fillId="0" borderId="11" xfId="42" applyNumberFormat="1" applyFont="1" applyFill="1" applyBorder="1" applyAlignment="1">
      <alignment horizontal="center"/>
    </xf>
    <xf numFmtId="165" fontId="5" fillId="0" borderId="10" xfId="42" applyNumberFormat="1" applyFont="1" applyFill="1" applyBorder="1" applyAlignment="1">
      <alignment horizontal="center"/>
    </xf>
    <xf numFmtId="9" fontId="5" fillId="0" borderId="11" xfId="59" applyFont="1" applyFill="1" applyBorder="1" applyAlignment="1">
      <alignment/>
    </xf>
    <xf numFmtId="9" fontId="5" fillId="0" borderId="10" xfId="59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42" applyNumberFormat="1" applyFont="1" applyFill="1" applyBorder="1" applyAlignment="1" applyProtection="1">
      <alignment horizontal="left"/>
      <protection/>
    </xf>
    <xf numFmtId="165" fontId="0" fillId="0" borderId="0" xfId="42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65" fontId="5" fillId="0" borderId="11" xfId="42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43" fontId="5" fillId="0" borderId="10" xfId="42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65" fontId="0" fillId="36" borderId="11" xfId="42" applyNumberFormat="1" applyFont="1" applyFill="1" applyBorder="1" applyAlignment="1">
      <alignment horizontal="center"/>
    </xf>
    <xf numFmtId="165" fontId="0" fillId="36" borderId="10" xfId="42" applyNumberFormat="1" applyFont="1" applyFill="1" applyBorder="1" applyAlignment="1">
      <alignment horizontal="center"/>
    </xf>
    <xf numFmtId="165" fontId="0" fillId="36" borderId="0" xfId="42" applyNumberFormat="1" applyFont="1" applyFill="1" applyBorder="1" applyAlignment="1" applyProtection="1">
      <alignment/>
      <protection locked="0"/>
    </xf>
    <xf numFmtId="165" fontId="0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Font="1" applyBorder="1" applyAlignment="1">
      <alignment horizontal="left"/>
    </xf>
    <xf numFmtId="165" fontId="5" fillId="0" borderId="11" xfId="42" applyNumberFormat="1" applyFont="1" applyFill="1" applyBorder="1" applyAlignment="1" applyProtection="1">
      <alignment/>
      <protection locked="0"/>
    </xf>
    <xf numFmtId="165" fontId="0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/>
      <protection/>
    </xf>
    <xf numFmtId="43" fontId="0" fillId="0" borderId="17" xfId="42" applyFont="1" applyFill="1" applyBorder="1" applyAlignment="1" applyProtection="1">
      <alignment/>
      <protection locked="0"/>
    </xf>
    <xf numFmtId="43" fontId="0" fillId="0" borderId="15" xfId="42" applyFont="1" applyFill="1" applyBorder="1" applyAlignment="1" applyProtection="1">
      <alignment/>
      <protection locked="0"/>
    </xf>
    <xf numFmtId="43" fontId="0" fillId="0" borderId="17" xfId="42" applyFont="1" applyFill="1" applyBorder="1" applyAlignment="1" applyProtection="1">
      <alignment/>
      <protection locked="0"/>
    </xf>
    <xf numFmtId="43" fontId="0" fillId="0" borderId="15" xfId="42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43" fontId="5" fillId="0" borderId="17" xfId="42" applyFont="1" applyFill="1" applyBorder="1" applyAlignment="1" applyProtection="1">
      <alignment/>
      <protection/>
    </xf>
    <xf numFmtId="165" fontId="5" fillId="19" borderId="10" xfId="0" applyNumberFormat="1" applyFont="1" applyFill="1" applyBorder="1" applyAlignment="1" applyProtection="1">
      <alignment/>
      <protection/>
    </xf>
    <xf numFmtId="9" fontId="5" fillId="19" borderId="10" xfId="59" applyFont="1" applyFill="1" applyBorder="1" applyAlignment="1" applyProtection="1">
      <alignment/>
      <protection locked="0"/>
    </xf>
    <xf numFmtId="165" fontId="5" fillId="19" borderId="10" xfId="42" applyNumberFormat="1" applyFont="1" applyFill="1" applyBorder="1" applyAlignment="1" applyProtection="1">
      <alignment/>
      <protection/>
    </xf>
    <xf numFmtId="43" fontId="5" fillId="19" borderId="10" xfId="42" applyFont="1" applyFill="1" applyBorder="1" applyAlignment="1" applyProtection="1">
      <alignment/>
      <protection/>
    </xf>
    <xf numFmtId="165" fontId="0" fillId="0" borderId="0" xfId="42" applyNumberFormat="1" applyFont="1" applyFill="1" applyBorder="1" applyAlignment="1">
      <alignment horizontal="left"/>
    </xf>
    <xf numFmtId="165" fontId="5" fillId="19" borderId="11" xfId="42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165" fontId="5" fillId="19" borderId="10" xfId="42" applyNumberFormat="1" applyFont="1" applyFill="1" applyBorder="1" applyAlignment="1">
      <alignment horizontal="center"/>
    </xf>
    <xf numFmtId="9" fontId="5" fillId="19" borderId="10" xfId="59" applyFont="1" applyFill="1" applyBorder="1" applyAlignment="1" applyProtection="1">
      <alignment/>
      <protection locked="0"/>
    </xf>
    <xf numFmtId="165" fontId="5" fillId="19" borderId="14" xfId="4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9" fontId="5" fillId="0" borderId="0" xfId="59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65" fontId="5" fillId="19" borderId="10" xfId="42" applyNumberFormat="1" applyFont="1" applyFill="1" applyBorder="1" applyAlignment="1" applyProtection="1">
      <alignment/>
      <protection locked="0"/>
    </xf>
    <xf numFmtId="0" fontId="3" fillId="36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left"/>
    </xf>
    <xf numFmtId="165" fontId="0" fillId="37" borderId="10" xfId="0" applyNumberFormat="1" applyFont="1" applyFill="1" applyBorder="1" applyAlignment="1">
      <alignment horizontal="center"/>
    </xf>
    <xf numFmtId="165" fontId="0" fillId="37" borderId="11" xfId="42" applyNumberFormat="1" applyFont="1" applyFill="1" applyBorder="1" applyAlignment="1">
      <alignment horizontal="center"/>
    </xf>
    <xf numFmtId="165" fontId="0" fillId="37" borderId="10" xfId="42" applyNumberFormat="1" applyFont="1" applyFill="1" applyBorder="1" applyAlignment="1">
      <alignment horizontal="center"/>
    </xf>
    <xf numFmtId="165" fontId="5" fillId="37" borderId="10" xfId="42" applyNumberFormat="1" applyFont="1" applyFill="1" applyBorder="1" applyAlignment="1">
      <alignment/>
    </xf>
    <xf numFmtId="165" fontId="0" fillId="37" borderId="0" xfId="42" applyNumberFormat="1" applyFont="1" applyFill="1" applyBorder="1" applyAlignment="1" applyProtection="1">
      <alignment/>
      <protection locked="0"/>
    </xf>
    <xf numFmtId="165" fontId="5" fillId="37" borderId="10" xfId="42" applyNumberFormat="1" applyFont="1" applyFill="1" applyBorder="1" applyAlignment="1" applyProtection="1">
      <alignment/>
      <protection locked="0"/>
    </xf>
    <xf numFmtId="165" fontId="0" fillId="37" borderId="0" xfId="0" applyNumberFormat="1" applyFont="1" applyFill="1" applyBorder="1" applyAlignment="1">
      <alignment/>
    </xf>
    <xf numFmtId="165" fontId="0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165" fontId="0" fillId="37" borderId="0" xfId="0" applyNumberFormat="1" applyFont="1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5" fillId="19" borderId="17" xfId="0" applyFont="1" applyFill="1" applyBorder="1" applyAlignment="1">
      <alignment horizontal="center" wrapText="1"/>
    </xf>
    <xf numFmtId="0" fontId="0" fillId="19" borderId="15" xfId="0" applyFill="1" applyBorder="1" applyAlignment="1">
      <alignment horizontal="center" wrapText="1"/>
    </xf>
    <xf numFmtId="0" fontId="0" fillId="19" borderId="11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" fontId="5" fillId="19" borderId="17" xfId="56" applyNumberFormat="1" applyFont="1" applyFill="1" applyBorder="1" applyAlignment="1">
      <alignment horizontal="center"/>
      <protection/>
    </xf>
    <xf numFmtId="0" fontId="0" fillId="19" borderId="1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5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/>
      <protection/>
    </xf>
    <xf numFmtId="0" fontId="5" fillId="0" borderId="15" xfId="0" applyFont="1" applyFill="1" applyBorder="1" applyAlignment="1" applyProtection="1">
      <alignment horizontal="left"/>
      <protection/>
    </xf>
    <xf numFmtId="43" fontId="5" fillId="0" borderId="17" xfId="42" applyFont="1" applyFill="1" applyBorder="1" applyAlignment="1" applyProtection="1">
      <alignment horizontal="left"/>
      <protection/>
    </xf>
    <xf numFmtId="43" fontId="5" fillId="0" borderId="15" xfId="42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33" borderId="17" xfId="0" applyFont="1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5" fillId="33" borderId="17" xfId="56" applyNumberFormat="1" applyFont="1" applyFill="1" applyBorder="1" applyAlignment="1">
      <alignment horizontal="center"/>
      <protection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TA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27" customWidth="1"/>
  </cols>
  <sheetData>
    <row r="1" spans="1:14" ht="59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ht="59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59.25">
      <c r="A3" s="154"/>
      <c r="B3" s="173" t="s">
        <v>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54"/>
    </row>
    <row r="4" spans="1:14" ht="59.25">
      <c r="A4" s="154"/>
      <c r="B4" s="173" t="s">
        <v>231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54"/>
    </row>
    <row r="5" spans="1:14" ht="59.25">
      <c r="A5" s="154"/>
      <c r="B5" s="173" t="s">
        <v>326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54"/>
    </row>
    <row r="6" spans="1:14" ht="59.2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ht="59.25">
      <c r="A7" s="154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54"/>
    </row>
    <row r="8" spans="1:14" ht="59.2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ht="59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59.2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59.25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59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59.2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59.2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59.25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59.25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59.2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59.25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59.2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spans="1:14" ht="59.25">
      <c r="A20" s="154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ht="59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4" ht="59.25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4" ht="59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4" ht="59.25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59.2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ht="59.25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</row>
    <row r="27" spans="1:14" ht="59.2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  <row r="28" spans="1:14" ht="59.2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</row>
    <row r="29" spans="1:14" ht="59.25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</row>
    <row r="30" spans="1:14" ht="59.2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  <row r="31" spans="1:14" ht="59.25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</row>
    <row r="32" spans="1:14" ht="59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</row>
  </sheetData>
  <sheetProtection/>
  <mergeCells count="4">
    <mergeCell ref="B3:M3"/>
    <mergeCell ref="B4:M4"/>
    <mergeCell ref="B5:M5"/>
    <mergeCell ref="B7:M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5"/>
  <sheetViews>
    <sheetView zoomScalePageLayoutView="0" workbookViewId="0" topLeftCell="B1">
      <selection activeCell="Q12" sqref="Q12"/>
    </sheetView>
  </sheetViews>
  <sheetFormatPr defaultColWidth="9.28125" defaultRowHeight="15.75" customHeight="1"/>
  <cols>
    <col min="1" max="1" width="4.7109375" style="8" bestFit="1" customWidth="1"/>
    <col min="2" max="2" width="4.00390625" style="8" customWidth="1"/>
    <col min="3" max="3" width="52.57421875" style="26" customWidth="1"/>
    <col min="4" max="5" width="12.140625" style="26" customWidth="1"/>
    <col min="6" max="6" width="12.140625" style="29" customWidth="1"/>
    <col min="7" max="7" width="17.7109375" style="29" customWidth="1"/>
    <col min="8" max="16" width="15.421875" style="29" customWidth="1"/>
    <col min="17" max="17" width="17.00390625" style="29" customWidth="1"/>
    <col min="18" max="18" width="3.57421875" style="8" customWidth="1"/>
    <col min="19" max="19" width="17.140625" style="20" customWidth="1"/>
    <col min="20" max="27" width="15.00390625" style="20" customWidth="1"/>
    <col min="28" max="28" width="16.7109375" style="1" customWidth="1"/>
    <col min="29" max="29" width="16.7109375" style="20" customWidth="1"/>
    <col min="30" max="30" width="4.7109375" style="20" customWidth="1"/>
    <col min="31" max="34" width="17.421875" style="20" customWidth="1"/>
    <col min="35" max="35" width="20.140625" style="20" customWidth="1"/>
    <col min="36" max="36" width="17.421875" style="20" customWidth="1"/>
    <col min="37" max="37" width="20.140625" style="20" customWidth="1"/>
    <col min="38" max="39" width="17.421875" style="20" customWidth="1"/>
    <col min="40" max="16384" width="9.28125" style="20" customWidth="1"/>
  </cols>
  <sheetData>
    <row r="1" spans="1:28" s="13" customFormat="1" ht="19.5" customHeight="1">
      <c r="A1" s="178"/>
      <c r="B1" s="178"/>
      <c r="C1" s="178"/>
      <c r="D1" s="115"/>
      <c r="E1" s="115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13" customFormat="1" ht="19.5" customHeight="1">
      <c r="A2" s="178"/>
      <c r="B2" s="178"/>
      <c r="C2" s="178"/>
      <c r="D2" s="115"/>
      <c r="E2" s="1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149" s="4" customFormat="1" ht="20.25" customHeight="1">
      <c r="A3" s="185" t="s">
        <v>327</v>
      </c>
      <c r="B3" s="186"/>
      <c r="C3" s="186"/>
      <c r="D3" s="189" t="s">
        <v>312</v>
      </c>
      <c r="E3" s="189" t="s">
        <v>313</v>
      </c>
      <c r="F3" s="189" t="s">
        <v>324</v>
      </c>
      <c r="G3" s="180" t="s">
        <v>239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92"/>
      <c r="S3" s="180" t="s">
        <v>244</v>
      </c>
      <c r="T3" s="183"/>
      <c r="U3" s="183"/>
      <c r="V3" s="183"/>
      <c r="W3" s="183"/>
      <c r="X3" s="183"/>
      <c r="Y3" s="183"/>
      <c r="Z3" s="183"/>
      <c r="AA3" s="183"/>
      <c r="AB3" s="184"/>
      <c r="AC3" s="14"/>
      <c r="AD3" s="2"/>
      <c r="AE3" s="175" t="s">
        <v>255</v>
      </c>
      <c r="AF3" s="176"/>
      <c r="AG3" s="176"/>
      <c r="AH3" s="176"/>
      <c r="AI3" s="176"/>
      <c r="AJ3" s="176"/>
      <c r="AK3" s="17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:149" s="4" customFormat="1" ht="108.75" customHeight="1">
      <c r="A4" s="187"/>
      <c r="B4" s="188"/>
      <c r="C4" s="188"/>
      <c r="D4" s="189"/>
      <c r="E4" s="189"/>
      <c r="F4" s="189"/>
      <c r="G4" s="17" t="s">
        <v>232</v>
      </c>
      <c r="H4" s="15" t="s">
        <v>233</v>
      </c>
      <c r="I4" s="15" t="s">
        <v>234</v>
      </c>
      <c r="J4" s="15" t="s">
        <v>235</v>
      </c>
      <c r="K4" s="42" t="s">
        <v>247</v>
      </c>
      <c r="L4" s="15" t="s">
        <v>236</v>
      </c>
      <c r="M4" s="15" t="s">
        <v>0</v>
      </c>
      <c r="N4" s="15" t="s">
        <v>237</v>
      </c>
      <c r="O4" s="15" t="s">
        <v>238</v>
      </c>
      <c r="P4" s="22" t="s">
        <v>270</v>
      </c>
      <c r="Q4" s="56" t="s">
        <v>1</v>
      </c>
      <c r="R4" s="92"/>
      <c r="S4" s="15" t="s">
        <v>240</v>
      </c>
      <c r="T4" s="15" t="s">
        <v>241</v>
      </c>
      <c r="U4" s="55" t="s">
        <v>288</v>
      </c>
      <c r="V4" s="55" t="s">
        <v>289</v>
      </c>
      <c r="W4" s="16" t="s">
        <v>2</v>
      </c>
      <c r="X4" s="16" t="s">
        <v>242</v>
      </c>
      <c r="Y4" s="16" t="s">
        <v>290</v>
      </c>
      <c r="Z4" s="55" t="s">
        <v>291</v>
      </c>
      <c r="AA4" s="16" t="s">
        <v>243</v>
      </c>
      <c r="AB4" s="56" t="s">
        <v>246</v>
      </c>
      <c r="AC4" s="57" t="s">
        <v>245</v>
      </c>
      <c r="AD4" s="2"/>
      <c r="AE4" s="15" t="s">
        <v>248</v>
      </c>
      <c r="AF4" s="15" t="s">
        <v>249</v>
      </c>
      <c r="AG4" s="15" t="s">
        <v>250</v>
      </c>
      <c r="AH4" s="15" t="s">
        <v>251</v>
      </c>
      <c r="AI4" s="58" t="s">
        <v>254</v>
      </c>
      <c r="AJ4" s="33" t="s">
        <v>252</v>
      </c>
      <c r="AK4" s="58" t="s">
        <v>253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3" s="4" customFormat="1" ht="21.75" customHeight="1">
      <c r="A5" s="101">
        <v>1</v>
      </c>
      <c r="B5" s="134" t="s">
        <v>280</v>
      </c>
      <c r="C5" s="135"/>
      <c r="D5" s="153">
        <f>+Northern!A74</f>
        <v>71</v>
      </c>
      <c r="E5" s="153">
        <f>+Northern!F79</f>
        <v>44</v>
      </c>
      <c r="F5" s="139">
        <f>+E5/D5</f>
        <v>0.6197183098591549</v>
      </c>
      <c r="G5" s="99">
        <f>+Northern!G75</f>
        <v>8471359.7</v>
      </c>
      <c r="H5" s="99">
        <f>+Northern!H75</f>
        <v>139858</v>
      </c>
      <c r="I5" s="99">
        <f>+Northern!I75</f>
        <v>501108</v>
      </c>
      <c r="J5" s="99">
        <f>+Northern!J75</f>
        <v>590257</v>
      </c>
      <c r="K5" s="99">
        <f>+Northern!K75</f>
        <v>458727</v>
      </c>
      <c r="L5" s="99">
        <f>+Northern!L75</f>
        <v>598193</v>
      </c>
      <c r="M5" s="99">
        <f>+Northern!M75</f>
        <v>2509333.94</v>
      </c>
      <c r="N5" s="99">
        <f>+Northern!N75</f>
        <v>781610</v>
      </c>
      <c r="O5" s="99">
        <f>+Northern!O75</f>
        <v>927237</v>
      </c>
      <c r="P5" s="99">
        <f>+Northern!P75</f>
        <v>406678</v>
      </c>
      <c r="Q5" s="51">
        <f aca="true" t="shared" si="0" ref="Q5:Q12">SUM(G5:P5)</f>
        <v>15384361.639999999</v>
      </c>
      <c r="R5" s="92"/>
      <c r="S5" s="99">
        <f>+Northern!S75</f>
        <v>3930742.88</v>
      </c>
      <c r="T5" s="99">
        <f>+Northern!T75</f>
        <v>722543</v>
      </c>
      <c r="U5" s="99">
        <f>+Northern!U75</f>
        <v>439767</v>
      </c>
      <c r="V5" s="99">
        <f>+Northern!V75</f>
        <v>1653060</v>
      </c>
      <c r="W5" s="99">
        <f>+Northern!W75</f>
        <v>3056454</v>
      </c>
      <c r="X5" s="99">
        <f>+Northern!X75</f>
        <v>1969610</v>
      </c>
      <c r="Y5" s="99">
        <f>+Northern!Y75</f>
        <v>605709</v>
      </c>
      <c r="Z5" s="99">
        <f>+Northern!Z75</f>
        <v>525850</v>
      </c>
      <c r="AA5" s="99">
        <f>+Northern!AA75</f>
        <v>596054</v>
      </c>
      <c r="AB5" s="83">
        <f aca="true" t="shared" si="1" ref="AB5:AB10">SUM(S5:AA5)</f>
        <v>13499789.879999999</v>
      </c>
      <c r="AC5" s="83">
        <f aca="true" t="shared" si="2" ref="AC5:AC10">+Q5-AB5</f>
        <v>1884571.7599999998</v>
      </c>
      <c r="AD5" s="2"/>
      <c r="AE5" s="99">
        <f>+Northern!AE75</f>
        <v>164313947</v>
      </c>
      <c r="AF5" s="99">
        <f>+Northern!AF75</f>
        <v>4380565</v>
      </c>
      <c r="AG5" s="99">
        <f>+Northern!AG75</f>
        <v>24377418</v>
      </c>
      <c r="AH5" s="99">
        <f>+Northern!AH75</f>
        <v>535723</v>
      </c>
      <c r="AI5" s="83">
        <f>SUM(AE5:AH5)</f>
        <v>193607653</v>
      </c>
      <c r="AJ5" s="99">
        <f>+Northern!AJ75</f>
        <v>9004444</v>
      </c>
      <c r="AK5" s="83">
        <f>+AI5-AJ5</f>
        <v>184603209</v>
      </c>
      <c r="AM5" s="2"/>
      <c r="AO5" s="3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</row>
    <row r="6" spans="1:153" s="4" customFormat="1" ht="21.75" customHeight="1">
      <c r="A6" s="101">
        <f aca="true" t="shared" si="3" ref="A6:A11">+A5+1</f>
        <v>2</v>
      </c>
      <c r="B6" s="134" t="s">
        <v>274</v>
      </c>
      <c r="C6" s="135"/>
      <c r="D6" s="153">
        <f>+Kaimai!A31</f>
        <v>27</v>
      </c>
      <c r="E6" s="153">
        <f>+Kaimai!F36</f>
        <v>18</v>
      </c>
      <c r="F6" s="139">
        <f aca="true" t="shared" si="4" ref="F6:F13">+E6/D6</f>
        <v>0.6666666666666666</v>
      </c>
      <c r="G6" s="99">
        <f>+Kaimai!G32</f>
        <v>3171584.58</v>
      </c>
      <c r="H6" s="99">
        <f>+Kaimai!H32</f>
        <v>69336</v>
      </c>
      <c r="I6" s="99">
        <f>+Kaimai!I32</f>
        <v>137460</v>
      </c>
      <c r="J6" s="99">
        <f>+Kaimai!J32</f>
        <v>86313</v>
      </c>
      <c r="K6" s="99">
        <f>+Kaimai!K32</f>
        <v>140303</v>
      </c>
      <c r="L6" s="99">
        <f>+Kaimai!L32</f>
        <v>171205</v>
      </c>
      <c r="M6" s="99">
        <f>+Kaimai!M32</f>
        <v>803492</v>
      </c>
      <c r="N6" s="99">
        <f>+Kaimai!N32</f>
        <v>217274</v>
      </c>
      <c r="O6" s="99">
        <f>+Kaimai!O32</f>
        <v>312032</v>
      </c>
      <c r="P6" s="99">
        <f>+Kaimai!P32</f>
        <v>185910.85</v>
      </c>
      <c r="Q6" s="51">
        <f t="shared" si="0"/>
        <v>5294910.43</v>
      </c>
      <c r="R6" s="92"/>
      <c r="S6" s="99">
        <f>+Kaimai!S32</f>
        <v>1346749</v>
      </c>
      <c r="T6" s="99">
        <f>+Kaimai!T32</f>
        <v>254385</v>
      </c>
      <c r="U6" s="99">
        <f>+Kaimai!U32</f>
        <v>401210</v>
      </c>
      <c r="V6" s="99">
        <f>+Kaimai!V32</f>
        <v>661424</v>
      </c>
      <c r="W6" s="99">
        <f>+Kaimai!W32</f>
        <v>1079082</v>
      </c>
      <c r="X6" s="99">
        <f>+Kaimai!X32</f>
        <v>689382</v>
      </c>
      <c r="Y6" s="99">
        <f>+Kaimai!Y32</f>
        <v>228433.85</v>
      </c>
      <c r="Z6" s="99">
        <f>+Kaimai!Z32</f>
        <v>105311</v>
      </c>
      <c r="AA6" s="99">
        <f>+Kaimai!AA32</f>
        <v>170014</v>
      </c>
      <c r="AB6" s="83">
        <f t="shared" si="1"/>
        <v>4935990.85</v>
      </c>
      <c r="AC6" s="83">
        <f t="shared" si="2"/>
        <v>358919.5800000001</v>
      </c>
      <c r="AD6" s="2"/>
      <c r="AE6" s="99">
        <f>+Kaimai!AE32</f>
        <v>56277153</v>
      </c>
      <c r="AF6" s="99">
        <f>+Kaimai!AF32</f>
        <v>2463641</v>
      </c>
      <c r="AG6" s="99">
        <f>+Kaimai!AG32</f>
        <v>17177789</v>
      </c>
      <c r="AH6" s="99">
        <f>+Kaimai!AH32</f>
        <v>61373</v>
      </c>
      <c r="AI6" s="83">
        <f aca="true" t="shared" si="5" ref="AI6:AI11">SUM(AE6:AH6)</f>
        <v>75979956</v>
      </c>
      <c r="AJ6" s="99">
        <f>+Kaimai!AJ32</f>
        <v>1634431</v>
      </c>
      <c r="AK6" s="83">
        <f aca="true" t="shared" si="6" ref="AK6:AK11">+AI6-AJ6</f>
        <v>74345525</v>
      </c>
      <c r="AM6" s="2"/>
      <c r="AO6" s="39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</row>
    <row r="7" spans="1:153" s="4" customFormat="1" ht="21.75" customHeight="1">
      <c r="A7" s="101">
        <f t="shared" si="3"/>
        <v>3</v>
      </c>
      <c r="B7" s="132" t="s">
        <v>294</v>
      </c>
      <c r="C7" s="133"/>
      <c r="D7" s="153">
        <f>+Central!A54</f>
        <v>50</v>
      </c>
      <c r="E7" s="153">
        <f>+Central!F60</f>
        <v>32</v>
      </c>
      <c r="F7" s="139">
        <f t="shared" si="4"/>
        <v>0.64</v>
      </c>
      <c r="G7" s="99">
        <f>+Central!G55</f>
        <v>4686267</v>
      </c>
      <c r="H7" s="99">
        <f>+Central!H55</f>
        <v>59740</v>
      </c>
      <c r="I7" s="99">
        <f>+Central!I55</f>
        <v>305412</v>
      </c>
      <c r="J7" s="99">
        <f>+Central!J55</f>
        <v>791541</v>
      </c>
      <c r="K7" s="99">
        <f>+Central!K55</f>
        <v>360869</v>
      </c>
      <c r="L7" s="99">
        <f>+Central!L55</f>
        <v>189825</v>
      </c>
      <c r="M7" s="99">
        <f>+Central!M55</f>
        <v>1280687</v>
      </c>
      <c r="N7" s="99">
        <f>+Central!N55</f>
        <v>1614251</v>
      </c>
      <c r="O7" s="99">
        <f>+Central!O55</f>
        <v>402023</v>
      </c>
      <c r="P7" s="99">
        <f>+Central!P55</f>
        <v>332130</v>
      </c>
      <c r="Q7" s="51">
        <f t="shared" si="0"/>
        <v>10022745</v>
      </c>
      <c r="R7" s="92"/>
      <c r="S7" s="99">
        <f>+Central!S55</f>
        <v>2141688</v>
      </c>
      <c r="T7" s="99">
        <f>+Central!T55</f>
        <v>408978</v>
      </c>
      <c r="U7" s="99">
        <f>+Central!U55</f>
        <v>411675</v>
      </c>
      <c r="V7" s="99">
        <f>+Central!V55</f>
        <v>1458051</v>
      </c>
      <c r="W7" s="99">
        <f>+Central!W55</f>
        <v>1878449</v>
      </c>
      <c r="X7" s="99">
        <f>+Central!X55</f>
        <v>1283169</v>
      </c>
      <c r="Y7" s="99">
        <f>+Central!Y55</f>
        <v>617318</v>
      </c>
      <c r="Z7" s="99">
        <f>+Central!Z55</f>
        <v>232654</v>
      </c>
      <c r="AA7" s="99">
        <f>+Central!AA55</f>
        <v>317064</v>
      </c>
      <c r="AB7" s="83">
        <f t="shared" si="1"/>
        <v>8749046</v>
      </c>
      <c r="AC7" s="83">
        <f t="shared" si="2"/>
        <v>1273699</v>
      </c>
      <c r="AD7" s="2"/>
      <c r="AE7" s="99">
        <f>+Central!AE55</f>
        <v>79161893</v>
      </c>
      <c r="AF7" s="99">
        <f>+Central!AF55</f>
        <v>3847253</v>
      </c>
      <c r="AG7" s="99">
        <f>+Central!AG55</f>
        <v>40102667</v>
      </c>
      <c r="AH7" s="99">
        <f>+Central!AH55</f>
        <v>471835</v>
      </c>
      <c r="AI7" s="83">
        <f t="shared" si="5"/>
        <v>123583648</v>
      </c>
      <c r="AJ7" s="99">
        <f>+Central!AJ55</f>
        <v>824724</v>
      </c>
      <c r="AK7" s="83">
        <f t="shared" si="6"/>
        <v>122758924</v>
      </c>
      <c r="AM7" s="2"/>
      <c r="AO7" s="39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</row>
    <row r="8" spans="1:153" s="4" customFormat="1" ht="21.75" customHeight="1">
      <c r="A8" s="101">
        <f t="shared" si="3"/>
        <v>4</v>
      </c>
      <c r="B8" s="132" t="s">
        <v>295</v>
      </c>
      <c r="C8" s="133"/>
      <c r="D8" s="153">
        <f>+Alpine!A40</f>
        <v>36</v>
      </c>
      <c r="E8" s="153">
        <f>+Alpine!F46</f>
        <v>21</v>
      </c>
      <c r="F8" s="139">
        <f t="shared" si="4"/>
        <v>0.5833333333333334</v>
      </c>
      <c r="G8" s="99">
        <f>+Alpine!G41</f>
        <v>4080420</v>
      </c>
      <c r="H8" s="99">
        <f>+Alpine!H41</f>
        <v>81840.5</v>
      </c>
      <c r="I8" s="99">
        <f>+Alpine!I41</f>
        <v>423827</v>
      </c>
      <c r="J8" s="99">
        <f>+Alpine!J41</f>
        <v>224431</v>
      </c>
      <c r="K8" s="99">
        <f>+Alpine!K41</f>
        <v>195938</v>
      </c>
      <c r="L8" s="99">
        <f>+Alpine!L41</f>
        <v>187065</v>
      </c>
      <c r="M8" s="99">
        <f>+Alpine!M41</f>
        <v>1063769</v>
      </c>
      <c r="N8" s="99">
        <f>+Alpine!N41</f>
        <v>1061055</v>
      </c>
      <c r="O8" s="99">
        <f>+Alpine!O41</f>
        <v>248377</v>
      </c>
      <c r="P8" s="99">
        <f>+Alpine!P41</f>
        <v>98203</v>
      </c>
      <c r="Q8" s="51">
        <f t="shared" si="0"/>
        <v>7664925.5</v>
      </c>
      <c r="R8" s="92"/>
      <c r="S8" s="99">
        <f>+Alpine!S41</f>
        <v>1810345</v>
      </c>
      <c r="T8" s="99">
        <f>+Alpine!T41</f>
        <v>312395</v>
      </c>
      <c r="U8" s="99">
        <f>+Alpine!U41</f>
        <v>235979</v>
      </c>
      <c r="V8" s="99">
        <f>+Alpine!V41</f>
        <v>1200145</v>
      </c>
      <c r="W8" s="99">
        <f>+Alpine!W41</f>
        <v>1410209</v>
      </c>
      <c r="X8" s="99">
        <f>+Alpine!X41</f>
        <v>830813</v>
      </c>
      <c r="Y8" s="99">
        <f>+Alpine!Y41</f>
        <v>601975</v>
      </c>
      <c r="Z8" s="99">
        <f>+Alpine!Z41</f>
        <v>156940</v>
      </c>
      <c r="AA8" s="99">
        <f>+Alpine!AA41</f>
        <v>289925</v>
      </c>
      <c r="AB8" s="83">
        <f t="shared" si="1"/>
        <v>6848726</v>
      </c>
      <c r="AC8" s="83">
        <f t="shared" si="2"/>
        <v>816199.5</v>
      </c>
      <c r="AD8" s="2"/>
      <c r="AE8" s="99">
        <f>+Alpine!AE41</f>
        <v>65568730</v>
      </c>
      <c r="AF8" s="99">
        <f>+Alpine!AF41</f>
        <v>3263635</v>
      </c>
      <c r="AG8" s="99">
        <f>+Alpine!AG41</f>
        <v>28339447</v>
      </c>
      <c r="AH8" s="99">
        <f>+Alpine!AH41</f>
        <v>1799630</v>
      </c>
      <c r="AI8" s="83">
        <f t="shared" si="5"/>
        <v>98971442</v>
      </c>
      <c r="AJ8" s="99">
        <f>+Alpine!AJ41</f>
        <v>18577033</v>
      </c>
      <c r="AK8" s="83">
        <f t="shared" si="6"/>
        <v>80394409</v>
      </c>
      <c r="AM8" s="2"/>
      <c r="AO8" s="39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</row>
    <row r="9" spans="1:153" s="4" customFormat="1" ht="21.75" customHeight="1">
      <c r="A9" s="101">
        <f t="shared" si="3"/>
        <v>5</v>
      </c>
      <c r="B9" s="134" t="s">
        <v>273</v>
      </c>
      <c r="C9" s="135"/>
      <c r="D9" s="153">
        <f>+'Southern Presbytery'!A68</f>
        <v>64</v>
      </c>
      <c r="E9" s="153">
        <f>+'Southern Presbytery'!F73</f>
        <v>39</v>
      </c>
      <c r="F9" s="139">
        <f t="shared" si="4"/>
        <v>0.609375</v>
      </c>
      <c r="G9" s="99">
        <f>+'Southern Presbytery'!G69</f>
        <v>5154528</v>
      </c>
      <c r="H9" s="99">
        <f>+'Southern Presbytery'!H69</f>
        <v>169654</v>
      </c>
      <c r="I9" s="99">
        <f>+'Southern Presbytery'!I69</f>
        <v>319736</v>
      </c>
      <c r="J9" s="99">
        <f>+'Southern Presbytery'!J69</f>
        <v>489169</v>
      </c>
      <c r="K9" s="99">
        <f>+'Southern Presbytery'!K69</f>
        <v>628253</v>
      </c>
      <c r="L9" s="99">
        <f>+'Southern Presbytery'!L69</f>
        <v>325571</v>
      </c>
      <c r="M9" s="99">
        <f>+'Southern Presbytery'!M69</f>
        <v>780467</v>
      </c>
      <c r="N9" s="99">
        <f>+'Southern Presbytery'!N69</f>
        <v>580855</v>
      </c>
      <c r="O9" s="99">
        <f>+'Southern Presbytery'!O69</f>
        <v>359339</v>
      </c>
      <c r="P9" s="99">
        <f>+'Southern Presbytery'!P69</f>
        <v>126505</v>
      </c>
      <c r="Q9" s="51">
        <f t="shared" si="0"/>
        <v>8934077</v>
      </c>
      <c r="R9" s="92"/>
      <c r="S9" s="99">
        <f>+'Southern Presbytery'!S69</f>
        <v>2428833.52</v>
      </c>
      <c r="T9" s="99">
        <f>+'Southern Presbytery'!T69</f>
        <v>324463</v>
      </c>
      <c r="U9" s="99">
        <f>+'Southern Presbytery'!U69</f>
        <v>405757</v>
      </c>
      <c r="V9" s="99">
        <f>+'Southern Presbytery'!V69</f>
        <v>1286411</v>
      </c>
      <c r="W9" s="99">
        <f>+'Southern Presbytery'!W69</f>
        <v>1682791</v>
      </c>
      <c r="X9" s="99">
        <f>+'Southern Presbytery'!X69</f>
        <v>1292877</v>
      </c>
      <c r="Y9" s="99">
        <f>+'Southern Presbytery'!Y69</f>
        <v>392804</v>
      </c>
      <c r="Z9" s="99">
        <f>+'Southern Presbytery'!Z69</f>
        <v>251848</v>
      </c>
      <c r="AA9" s="99">
        <f>+'Southern Presbytery'!AA69</f>
        <v>289408</v>
      </c>
      <c r="AB9" s="83">
        <f t="shared" si="1"/>
        <v>8355192.52</v>
      </c>
      <c r="AC9" s="83">
        <f t="shared" si="2"/>
        <v>578884.4800000004</v>
      </c>
      <c r="AD9" s="2"/>
      <c r="AE9" s="99">
        <f>+'Southern Presbytery'!AE69</f>
        <v>65734893</v>
      </c>
      <c r="AF9" s="99">
        <f>+'Southern Presbytery'!AF69</f>
        <v>3497917</v>
      </c>
      <c r="AG9" s="99">
        <f>+'Southern Presbytery'!AG69</f>
        <v>17561145</v>
      </c>
      <c r="AH9" s="99">
        <f>+'Southern Presbytery'!AH69</f>
        <v>232515</v>
      </c>
      <c r="AI9" s="83">
        <f t="shared" si="5"/>
        <v>87026470</v>
      </c>
      <c r="AJ9" s="99">
        <f>+'Southern Presbytery'!AJ69</f>
        <v>903329</v>
      </c>
      <c r="AK9" s="83">
        <f t="shared" si="6"/>
        <v>86123141</v>
      </c>
      <c r="AM9" s="2"/>
      <c r="AO9" s="39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</row>
    <row r="10" spans="1:153" s="4" customFormat="1" ht="21.75" customHeight="1">
      <c r="A10" s="101">
        <f t="shared" si="3"/>
        <v>6</v>
      </c>
      <c r="B10" s="132" t="s">
        <v>314</v>
      </c>
      <c r="C10" s="133"/>
      <c r="D10" s="153">
        <f>+'PI Synod'!A14</f>
        <v>10</v>
      </c>
      <c r="E10" s="153">
        <f>+'PI Synod'!G19</f>
        <v>2</v>
      </c>
      <c r="F10" s="139">
        <f t="shared" si="4"/>
        <v>0.2</v>
      </c>
      <c r="G10" s="99">
        <f>+'PI Synod'!H15</f>
        <v>1030170</v>
      </c>
      <c r="H10" s="99">
        <f>+'PI Synod'!I15</f>
        <v>0</v>
      </c>
      <c r="I10" s="99">
        <f>+'PI Synod'!J15</f>
        <v>199991</v>
      </c>
      <c r="J10" s="99">
        <f>+'PI Synod'!K15</f>
        <v>0</v>
      </c>
      <c r="K10" s="99">
        <f>+'PI Synod'!L15</f>
        <v>144525</v>
      </c>
      <c r="L10" s="99">
        <f>+'PI Synod'!M15</f>
        <v>6039</v>
      </c>
      <c r="M10" s="99">
        <f>+'PI Synod'!N15</f>
        <v>87517</v>
      </c>
      <c r="N10" s="99">
        <f>+'PI Synod'!O15</f>
        <v>119605</v>
      </c>
      <c r="O10" s="99">
        <f>+'PI Synod'!P15</f>
        <v>52873</v>
      </c>
      <c r="P10" s="99">
        <f>+'PI Synod'!Q15</f>
        <v>22294</v>
      </c>
      <c r="Q10" s="51">
        <f t="shared" si="0"/>
        <v>1663014</v>
      </c>
      <c r="R10" s="92"/>
      <c r="S10" s="99">
        <f>+'PI Synod'!T15</f>
        <v>558427</v>
      </c>
      <c r="T10" s="99">
        <f>+'PI Synod'!U15</f>
        <v>51890</v>
      </c>
      <c r="U10" s="99">
        <f>+'PI Synod'!V15</f>
        <v>53565</v>
      </c>
      <c r="V10" s="99">
        <f>+'PI Synod'!W15</f>
        <v>72519</v>
      </c>
      <c r="W10" s="99">
        <f>+'PI Synod'!X15</f>
        <v>282051</v>
      </c>
      <c r="X10" s="99">
        <f>+'PI Synod'!Y15</f>
        <v>229016</v>
      </c>
      <c r="Y10" s="99">
        <f>+'PI Synod'!Z15</f>
        <v>113651</v>
      </c>
      <c r="Z10" s="99">
        <f>+'PI Synod'!AA15</f>
        <v>0</v>
      </c>
      <c r="AA10" s="99">
        <f>+'PI Synod'!AB15</f>
        <v>58264</v>
      </c>
      <c r="AB10" s="83">
        <f t="shared" si="1"/>
        <v>1419383</v>
      </c>
      <c r="AC10" s="83">
        <f t="shared" si="2"/>
        <v>243631</v>
      </c>
      <c r="AD10" s="2"/>
      <c r="AE10" s="99">
        <f>+'PI Synod'!AF15</f>
        <v>28084310</v>
      </c>
      <c r="AF10" s="99">
        <f>+'PI Synod'!AG15</f>
        <v>3692976</v>
      </c>
      <c r="AG10" s="99">
        <f>+'PI Synod'!AH15</f>
        <v>2720613</v>
      </c>
      <c r="AH10" s="99">
        <f>+'PI Synod'!AI15</f>
        <v>39845</v>
      </c>
      <c r="AI10" s="83">
        <f t="shared" si="5"/>
        <v>34537744</v>
      </c>
      <c r="AJ10" s="99">
        <f>+'PI Synod'!AK15</f>
        <v>220201</v>
      </c>
      <c r="AK10" s="83">
        <f t="shared" si="6"/>
        <v>34317543</v>
      </c>
      <c r="AM10" s="2"/>
      <c r="AO10" s="39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</row>
    <row r="11" spans="1:153" s="4" customFormat="1" ht="21.75" customHeight="1">
      <c r="A11" s="101">
        <f t="shared" si="3"/>
        <v>7</v>
      </c>
      <c r="B11" s="132" t="s">
        <v>275</v>
      </c>
      <c r="C11" s="133"/>
      <c r="D11" s="153">
        <f>+'Te Aka Puaho'!A19</f>
        <v>15</v>
      </c>
      <c r="E11" s="153">
        <f>+'Te Aka Puaho'!F20</f>
        <v>0</v>
      </c>
      <c r="F11" s="139">
        <f t="shared" si="4"/>
        <v>0</v>
      </c>
      <c r="G11" s="99">
        <f>+'Te Aka Puaho'!G20</f>
        <v>5187</v>
      </c>
      <c r="H11" s="99">
        <f>+'Te Aka Puaho'!H20</f>
        <v>0</v>
      </c>
      <c r="I11" s="99">
        <f>+'Te Aka Puaho'!I20</f>
        <v>0</v>
      </c>
      <c r="J11" s="99">
        <f>+'Te Aka Puaho'!J20</f>
        <v>0</v>
      </c>
      <c r="K11" s="99">
        <f>+'Te Aka Puaho'!K20</f>
        <v>0</v>
      </c>
      <c r="L11" s="99">
        <f>+'Te Aka Puaho'!L20</f>
        <v>0</v>
      </c>
      <c r="M11" s="99">
        <f>+'Te Aka Puaho'!M20</f>
        <v>1733</v>
      </c>
      <c r="N11" s="99">
        <f>+'Te Aka Puaho'!N20</f>
        <v>0</v>
      </c>
      <c r="O11" s="99">
        <f>+'Te Aka Puaho'!O20</f>
        <v>0</v>
      </c>
      <c r="P11" s="99">
        <f>+'Te Aka Puaho'!P20</f>
        <v>0</v>
      </c>
      <c r="Q11" s="51">
        <f t="shared" si="0"/>
        <v>6920</v>
      </c>
      <c r="R11" s="92"/>
      <c r="S11" s="99">
        <f>+'Te Aka Puaho'!S20</f>
        <v>4326</v>
      </c>
      <c r="T11" s="99">
        <f>+'Te Aka Puaho'!T20</f>
        <v>0</v>
      </c>
      <c r="U11" s="99">
        <f>+'Te Aka Puaho'!U20</f>
        <v>0</v>
      </c>
      <c r="V11" s="99">
        <f>+'Te Aka Puaho'!V20</f>
        <v>0</v>
      </c>
      <c r="W11" s="99">
        <f>+'Te Aka Puaho'!W20</f>
        <v>4118</v>
      </c>
      <c r="X11" s="99">
        <f>+'Te Aka Puaho'!X20</f>
        <v>226</v>
      </c>
      <c r="Y11" s="99">
        <f>+'Te Aka Puaho'!Y20</f>
        <v>0</v>
      </c>
      <c r="Z11" s="99">
        <f>+'Te Aka Puaho'!Z20</f>
        <v>0</v>
      </c>
      <c r="AA11" s="99">
        <f>+'Te Aka Puaho'!AA20</f>
        <v>0</v>
      </c>
      <c r="AB11" s="83">
        <f>SUM(S11:AA11)</f>
        <v>8670</v>
      </c>
      <c r="AC11" s="83">
        <f>+Q11-AB11</f>
        <v>-1750</v>
      </c>
      <c r="AD11" s="2"/>
      <c r="AE11" s="99">
        <f>+'Te Aka Puaho'!AE20</f>
        <v>112000</v>
      </c>
      <c r="AF11" s="99">
        <f>+'Te Aka Puaho'!AF20</f>
        <v>0</v>
      </c>
      <c r="AG11" s="99">
        <f>+'Te Aka Puaho'!AG20</f>
        <v>32864</v>
      </c>
      <c r="AH11" s="99">
        <f>+'Te Aka Puaho'!AH20</f>
        <v>0</v>
      </c>
      <c r="AI11" s="83">
        <f t="shared" si="5"/>
        <v>144864</v>
      </c>
      <c r="AJ11" s="99">
        <f>+'Te Aka Puaho'!AJ20</f>
        <v>0</v>
      </c>
      <c r="AK11" s="83">
        <f t="shared" si="6"/>
        <v>144864</v>
      </c>
      <c r="AM11" s="2"/>
      <c r="AO11" s="39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</row>
    <row r="12" spans="1:41" s="4" customFormat="1" ht="21.75" customHeight="1">
      <c r="A12" s="136"/>
      <c r="B12" s="69"/>
      <c r="C12" s="69"/>
      <c r="D12" s="138">
        <f>SUM(D5:D11)</f>
        <v>273</v>
      </c>
      <c r="E12" s="138">
        <f>SUM(E5:E11)</f>
        <v>156</v>
      </c>
      <c r="F12" s="139">
        <f t="shared" si="4"/>
        <v>0.5714285714285714</v>
      </c>
      <c r="G12" s="43">
        <f>SUM(G5:G11)</f>
        <v>26599516.28</v>
      </c>
      <c r="H12" s="43">
        <f aca="true" t="shared" si="7" ref="H12:P12">SUM(H5:H11)</f>
        <v>520428.5</v>
      </c>
      <c r="I12" s="43">
        <f t="shared" si="7"/>
        <v>1887534</v>
      </c>
      <c r="J12" s="43">
        <f t="shared" si="7"/>
        <v>2181711</v>
      </c>
      <c r="K12" s="43">
        <f t="shared" si="7"/>
        <v>1928615</v>
      </c>
      <c r="L12" s="43">
        <f t="shared" si="7"/>
        <v>1477898</v>
      </c>
      <c r="M12" s="43">
        <f t="shared" si="7"/>
        <v>6526998.9399999995</v>
      </c>
      <c r="N12" s="43">
        <f t="shared" si="7"/>
        <v>4374650</v>
      </c>
      <c r="O12" s="43">
        <f t="shared" si="7"/>
        <v>2301881</v>
      </c>
      <c r="P12" s="43">
        <f t="shared" si="7"/>
        <v>1171720.85</v>
      </c>
      <c r="Q12" s="51">
        <f t="shared" si="0"/>
        <v>48970953.57</v>
      </c>
      <c r="R12" s="43">
        <f>SUM(R5:R11)</f>
        <v>0</v>
      </c>
      <c r="S12" s="43">
        <f>SUM(S5:S11)</f>
        <v>12221111.399999999</v>
      </c>
      <c r="T12" s="43">
        <f>SUM(T5:T11)</f>
        <v>2074654</v>
      </c>
      <c r="U12" s="43">
        <f>SUM(U5:U11)</f>
        <v>1947953</v>
      </c>
      <c r="V12" s="43">
        <f>SUM(V5:V11)</f>
        <v>6331610</v>
      </c>
      <c r="W12" s="43">
        <f>SUM(W5:W11)</f>
        <v>9393154</v>
      </c>
      <c r="X12" s="43">
        <f>SUM(X5:X11)</f>
        <v>6295093</v>
      </c>
      <c r="Y12" s="43">
        <f>SUM(Y5:Y11)</f>
        <v>2559890.85</v>
      </c>
      <c r="Z12" s="43">
        <f>SUM(Z5:Z11)</f>
        <v>1272603</v>
      </c>
      <c r="AA12" s="43">
        <f>SUM(AA5:AA11)</f>
        <v>1720729</v>
      </c>
      <c r="AB12" s="83">
        <f>SUM(S12:AA12)</f>
        <v>43816798.25</v>
      </c>
      <c r="AC12" s="83">
        <f>+Q12-AB12</f>
        <v>5154155.32</v>
      </c>
      <c r="AD12" s="43">
        <f>SUM(AD5:AD11)</f>
        <v>0</v>
      </c>
      <c r="AE12" s="43">
        <f>SUM(AE5:AE11)</f>
        <v>459252926</v>
      </c>
      <c r="AF12" s="43">
        <f>SUM(AF5:AF11)</f>
        <v>21145987</v>
      </c>
      <c r="AG12" s="43">
        <f>SUM(AG5:AG11)</f>
        <v>130311943</v>
      </c>
      <c r="AH12" s="43">
        <f>SUM(AH5:AH11)</f>
        <v>3140921</v>
      </c>
      <c r="AI12" s="83">
        <f>SUM(AE12:AH12)</f>
        <v>613851777</v>
      </c>
      <c r="AJ12" s="43">
        <f>SUM(AJ5:AJ11)</f>
        <v>31164162</v>
      </c>
      <c r="AK12" s="83">
        <f>+AI12-AJ12</f>
        <v>582687615</v>
      </c>
      <c r="AM12" s="2"/>
      <c r="AO12" s="39"/>
    </row>
    <row r="13" spans="1:41" s="4" customFormat="1" ht="21.75" customHeight="1">
      <c r="A13" s="136" t="s">
        <v>319</v>
      </c>
      <c r="B13" s="69"/>
      <c r="C13" s="69"/>
      <c r="D13" s="140">
        <v>273</v>
      </c>
      <c r="E13" s="140">
        <v>206</v>
      </c>
      <c r="F13" s="139">
        <f t="shared" si="4"/>
        <v>0.7545787545787546</v>
      </c>
      <c r="G13" s="113">
        <v>26267903.58</v>
      </c>
      <c r="H13" s="113">
        <v>337885</v>
      </c>
      <c r="I13" s="113">
        <v>1362734</v>
      </c>
      <c r="J13" s="113">
        <v>2840345</v>
      </c>
      <c r="K13" s="113">
        <v>927342</v>
      </c>
      <c r="L13" s="113">
        <v>1952189</v>
      </c>
      <c r="M13" s="113">
        <v>5762249</v>
      </c>
      <c r="N13" s="113">
        <v>4418585</v>
      </c>
      <c r="O13" s="113">
        <v>2340044</v>
      </c>
      <c r="P13" s="113">
        <v>944426.85</v>
      </c>
      <c r="Q13" s="51">
        <v>47153703.43</v>
      </c>
      <c r="R13" s="92"/>
      <c r="S13" s="113">
        <v>12213987</v>
      </c>
      <c r="T13" s="113">
        <v>1839502</v>
      </c>
      <c r="U13" s="113">
        <v>2082611</v>
      </c>
      <c r="V13" s="113">
        <v>5328403</v>
      </c>
      <c r="W13" s="113">
        <v>8756832</v>
      </c>
      <c r="X13" s="113">
        <v>6848785</v>
      </c>
      <c r="Y13" s="113">
        <v>2106036.85</v>
      </c>
      <c r="Z13" s="113">
        <v>1213049</v>
      </c>
      <c r="AA13" s="113">
        <v>1420801</v>
      </c>
      <c r="AB13" s="83">
        <f>SUM(S13:AA13)</f>
        <v>41810006.85</v>
      </c>
      <c r="AC13" s="83">
        <f>+Q13-AB13</f>
        <v>5343696.579999998</v>
      </c>
      <c r="AD13" s="2"/>
      <c r="AE13" s="113">
        <v>409031962</v>
      </c>
      <c r="AF13" s="113">
        <v>19353854</v>
      </c>
      <c r="AG13" s="113">
        <v>113987452</v>
      </c>
      <c r="AH13" s="113">
        <v>2228671</v>
      </c>
      <c r="AI13" s="83">
        <v>544601939</v>
      </c>
      <c r="AJ13" s="113">
        <v>28912232</v>
      </c>
      <c r="AK13" s="83">
        <v>515689707</v>
      </c>
      <c r="AM13" s="2"/>
      <c r="AO13" s="39"/>
    </row>
    <row r="14" spans="1:43" s="4" customFormat="1" ht="21.75" customHeight="1">
      <c r="A14" s="137" t="s">
        <v>320</v>
      </c>
      <c r="B14" s="70"/>
      <c r="C14" s="70"/>
      <c r="D14" s="141"/>
      <c r="E14" s="141"/>
      <c r="F14" s="141"/>
      <c r="G14" s="36">
        <f>+G12/G13</f>
        <v>1.0126242545009374</v>
      </c>
      <c r="H14" s="36">
        <f>+H12/H13</f>
        <v>1.5402533406336476</v>
      </c>
      <c r="I14" s="36">
        <f>+I12/I13</f>
        <v>1.3851081722478489</v>
      </c>
      <c r="J14" s="36">
        <f>+J12/J13</f>
        <v>0.7681147888724785</v>
      </c>
      <c r="K14" s="36">
        <f>+K12/K13</f>
        <v>2.0797235539854766</v>
      </c>
      <c r="L14" s="36">
        <f>+L12/L13</f>
        <v>0.7570465769451625</v>
      </c>
      <c r="M14" s="36">
        <f>+M12/M13</f>
        <v>1.1327172671642616</v>
      </c>
      <c r="N14" s="36">
        <f>+N12/N13</f>
        <v>0.9900567715682735</v>
      </c>
      <c r="O14" s="36">
        <f>+O12/O13</f>
        <v>0.9836913322997345</v>
      </c>
      <c r="P14" s="36">
        <f>+P12/P13</f>
        <v>1.2406687188107794</v>
      </c>
      <c r="Q14" s="52">
        <f>+Q12/Q13</f>
        <v>1.038538863499825</v>
      </c>
      <c r="R14" s="92"/>
      <c r="S14" s="36">
        <f>+S12/S13</f>
        <v>1.0005832984757557</v>
      </c>
      <c r="T14" s="36">
        <f>+T12/T13</f>
        <v>1.1278345987120426</v>
      </c>
      <c r="U14" s="36"/>
      <c r="V14" s="36">
        <f>+V12/V13</f>
        <v>1.1882753613043158</v>
      </c>
      <c r="W14" s="36">
        <f>+W12/W13</f>
        <v>1.072665776847152</v>
      </c>
      <c r="X14" s="36">
        <f>+X12/X13</f>
        <v>0.9191547113831139</v>
      </c>
      <c r="Y14" s="36">
        <f>+Y12/Y13</f>
        <v>1.2155014524081096</v>
      </c>
      <c r="Z14" s="36"/>
      <c r="AA14" s="36">
        <f>+AA12/AA13</f>
        <v>1.2110978243962385</v>
      </c>
      <c r="AB14" s="54">
        <f>+AB12/AB13</f>
        <v>1.0479978730259405</v>
      </c>
      <c r="AC14" s="54">
        <f>+AC12/AC13</f>
        <v>0.9645299359418349</v>
      </c>
      <c r="AD14" s="2"/>
      <c r="AE14" s="36">
        <f>+AE12/AE13</f>
        <v>1.1227800481762842</v>
      </c>
      <c r="AF14" s="36">
        <f>+AF12/AF13</f>
        <v>1.0925982494236033</v>
      </c>
      <c r="AG14" s="36">
        <f>+AG12/AG13</f>
        <v>1.1432130529595486</v>
      </c>
      <c r="AH14" s="36">
        <f>+AH12/AH13</f>
        <v>1.4093246603020364</v>
      </c>
      <c r="AI14" s="54">
        <f>+AI12/AI13</f>
        <v>1.1271567966268294</v>
      </c>
      <c r="AJ14" s="36">
        <f>+AJ12/AJ13</f>
        <v>1.0778884867830336</v>
      </c>
      <c r="AK14" s="54">
        <f>+AK12/AK13</f>
        <v>1.1299190328807551</v>
      </c>
      <c r="AM14" s="2"/>
      <c r="AO14" s="39"/>
      <c r="AP14"/>
      <c r="AQ14"/>
    </row>
    <row r="15" spans="1:41" s="4" customFormat="1" ht="18" customHeight="1">
      <c r="A15" s="8"/>
      <c r="B15" s="8"/>
      <c r="C15" s="102"/>
      <c r="D15" s="102"/>
      <c r="E15" s="102"/>
      <c r="F15" s="10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9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"/>
      <c r="AE15" s="31"/>
      <c r="AF15" s="31"/>
      <c r="AG15" s="31"/>
      <c r="AH15" s="31"/>
      <c r="AI15" s="5"/>
      <c r="AJ15" s="31"/>
      <c r="AK15" s="5"/>
      <c r="AM15" s="2"/>
      <c r="AO15" s="39"/>
    </row>
    <row r="16" spans="7:39" ht="15.75" customHeight="1"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92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2"/>
      <c r="AE16" s="114"/>
      <c r="AF16" s="114"/>
      <c r="AG16" s="114"/>
      <c r="AH16" s="114"/>
      <c r="AI16" s="104"/>
      <c r="AJ16" s="114"/>
      <c r="AK16" s="104">
        <f>(+Northern!AK75+Kaimai!AK32+Central!AK55+Alpine!AK41+'Southern Presbytery'!AK69+'PI Synod'!AL15)-AK12</f>
        <v>-144864</v>
      </c>
      <c r="AM16" s="2"/>
    </row>
    <row r="17" spans="7:39" ht="15.75" customHeight="1"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M17" s="2"/>
    </row>
    <row r="18" spans="1:40" ht="18.75" customHeight="1">
      <c r="A18" s="45"/>
      <c r="B18" s="86"/>
      <c r="C18" s="86"/>
      <c r="D18" s="86"/>
      <c r="E18" s="86"/>
      <c r="F18" s="142"/>
      <c r="G18" s="26"/>
      <c r="H18" s="87"/>
      <c r="I18" s="87"/>
      <c r="J18" s="63"/>
      <c r="K18" s="63"/>
      <c r="L18" s="41"/>
      <c r="M18" s="41"/>
      <c r="N18" s="61"/>
      <c r="R18" s="92"/>
      <c r="T18" s="7"/>
      <c r="Y18" s="95"/>
      <c r="AD18" s="2"/>
      <c r="AL18" s="7"/>
      <c r="AM18" s="2"/>
      <c r="AN18" s="7"/>
    </row>
    <row r="19" spans="6:30" ht="15.75" customHeight="1">
      <c r="F19" s="114"/>
      <c r="G19" s="34"/>
      <c r="H19" s="114"/>
      <c r="R19" s="92"/>
      <c r="AD19" s="2"/>
    </row>
    <row r="20" spans="6:30" ht="15.75" customHeight="1">
      <c r="F20" s="114"/>
      <c r="G20" s="34"/>
      <c r="H20" s="114"/>
      <c r="R20" s="92"/>
      <c r="AD20" s="2"/>
    </row>
    <row r="21" spans="6:8" ht="15.75" customHeight="1">
      <c r="F21" s="114"/>
      <c r="G21" s="34"/>
      <c r="H21" s="114"/>
    </row>
    <row r="22" spans="6:8" ht="15.75" customHeight="1">
      <c r="F22" s="114"/>
      <c r="G22" s="34"/>
      <c r="H22" s="114"/>
    </row>
    <row r="23" spans="6:8" ht="15.75" customHeight="1">
      <c r="F23" s="114"/>
      <c r="G23" s="34"/>
      <c r="H23" s="114"/>
    </row>
    <row r="24" spans="6:8" ht="15.75" customHeight="1">
      <c r="F24" s="114"/>
      <c r="G24" s="34"/>
      <c r="H24" s="114"/>
    </row>
    <row r="25" spans="6:7" ht="15.75" customHeight="1">
      <c r="F25" s="114"/>
      <c r="G25" s="34"/>
    </row>
  </sheetData>
  <sheetProtection/>
  <mergeCells count="10">
    <mergeCell ref="AE3:AK3"/>
    <mergeCell ref="A1:C1"/>
    <mergeCell ref="F1:AB1"/>
    <mergeCell ref="A2:C2"/>
    <mergeCell ref="G3:Q3"/>
    <mergeCell ref="S3:AB3"/>
    <mergeCell ref="A3:C4"/>
    <mergeCell ref="F3:F4"/>
    <mergeCell ref="E3:E4"/>
    <mergeCell ref="D3:D4"/>
  </mergeCells>
  <printOptions/>
  <pageMargins left="0.75" right="0.75" top="0.52" bottom="0.52" header="0.5" footer="0.5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R314"/>
  <sheetViews>
    <sheetView zoomScalePageLayoutView="0" workbookViewId="0" topLeftCell="AF1">
      <pane ySplit="2790" topLeftCell="A1" activePane="bottomLeft" state="split"/>
      <selection pane="topLeft" activeCell="A1" sqref="A1:IV65536"/>
      <selection pane="bottomLeft" activeCell="G10" sqref="G10:BA10"/>
    </sheetView>
  </sheetViews>
  <sheetFormatPr defaultColWidth="9.140625" defaultRowHeight="15.75" customHeight="1"/>
  <cols>
    <col min="1" max="1" width="6.421875" style="0" customWidth="1"/>
    <col min="2" max="2" width="0" style="0" hidden="1" customWidth="1"/>
    <col min="4" max="4" width="40.00390625" style="49" customWidth="1"/>
    <col min="5" max="5" width="6.28125" style="49" hidden="1" customWidth="1"/>
    <col min="6" max="6" width="9.00390625" style="38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7" customWidth="1"/>
    <col min="18" max="18" width="4.140625" style="50" customWidth="1"/>
    <col min="19" max="19" width="16.57421875" style="0" customWidth="1"/>
    <col min="20" max="20" width="14.8515625" style="0" customWidth="1"/>
    <col min="21" max="27" width="14.8515625" style="45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7" customWidth="1"/>
    <col min="36" max="36" width="16.140625" style="0" customWidth="1"/>
    <col min="37" max="37" width="17.8515625" style="7" customWidth="1"/>
    <col min="38" max="38" width="15.57421875" style="0" customWidth="1"/>
  </cols>
  <sheetData>
    <row r="2" spans="1:140" s="4" customFormat="1" ht="20.25" customHeight="1">
      <c r="A2" s="185" t="s">
        <v>337</v>
      </c>
      <c r="B2" s="186"/>
      <c r="C2" s="186"/>
      <c r="D2" s="186"/>
      <c r="F2" s="194" t="s">
        <v>311</v>
      </c>
      <c r="G2" s="180" t="s">
        <v>239</v>
      </c>
      <c r="H2" s="181"/>
      <c r="I2" s="181"/>
      <c r="J2" s="181"/>
      <c r="K2" s="181"/>
      <c r="L2" s="181"/>
      <c r="M2" s="181"/>
      <c r="N2" s="181"/>
      <c r="O2" s="181"/>
      <c r="P2" s="181"/>
      <c r="Q2" s="182"/>
      <c r="R2" s="23"/>
      <c r="S2" s="180" t="s">
        <v>244</v>
      </c>
      <c r="T2" s="183"/>
      <c r="U2" s="183"/>
      <c r="V2" s="183"/>
      <c r="W2" s="183"/>
      <c r="X2" s="183"/>
      <c r="Y2" s="183"/>
      <c r="Z2" s="183"/>
      <c r="AA2" s="183"/>
      <c r="AB2" s="184"/>
      <c r="AC2" s="58"/>
      <c r="AD2" s="2"/>
      <c r="AE2" s="175" t="s">
        <v>255</v>
      </c>
      <c r="AF2" s="176"/>
      <c r="AG2" s="176"/>
      <c r="AH2" s="176"/>
      <c r="AI2" s="176"/>
      <c r="AJ2" s="176"/>
      <c r="AK2" s="177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4" customFormat="1" ht="91.5" customHeight="1">
      <c r="A3" s="187"/>
      <c r="B3" s="188"/>
      <c r="C3" s="188"/>
      <c r="D3" s="188"/>
      <c r="F3" s="195"/>
      <c r="G3" s="17" t="s">
        <v>232</v>
      </c>
      <c r="H3" s="15" t="s">
        <v>233</v>
      </c>
      <c r="I3" s="15" t="s">
        <v>234</v>
      </c>
      <c r="J3" s="15" t="s">
        <v>235</v>
      </c>
      <c r="K3" s="42" t="s">
        <v>247</v>
      </c>
      <c r="L3" s="15" t="s">
        <v>236</v>
      </c>
      <c r="M3" s="15" t="s">
        <v>0</v>
      </c>
      <c r="N3" s="15" t="s">
        <v>237</v>
      </c>
      <c r="O3" s="15" t="s">
        <v>238</v>
      </c>
      <c r="P3" s="22" t="s">
        <v>270</v>
      </c>
      <c r="Q3" s="56" t="s">
        <v>1</v>
      </c>
      <c r="R3" s="24"/>
      <c r="S3" s="15" t="s">
        <v>240</v>
      </c>
      <c r="T3" s="33" t="s">
        <v>241</v>
      </c>
      <c r="U3" s="55" t="s">
        <v>288</v>
      </c>
      <c r="V3" s="55" t="s">
        <v>289</v>
      </c>
      <c r="W3" s="16" t="s">
        <v>2</v>
      </c>
      <c r="X3" s="16" t="s">
        <v>242</v>
      </c>
      <c r="Y3" s="16" t="s">
        <v>290</v>
      </c>
      <c r="Z3" s="55" t="s">
        <v>291</v>
      </c>
      <c r="AA3" s="16" t="s">
        <v>243</v>
      </c>
      <c r="AB3" s="56" t="s">
        <v>246</v>
      </c>
      <c r="AC3" s="57" t="s">
        <v>245</v>
      </c>
      <c r="AD3" s="2"/>
      <c r="AE3" s="15" t="s">
        <v>248</v>
      </c>
      <c r="AF3" s="15" t="s">
        <v>249</v>
      </c>
      <c r="AG3" s="15" t="s">
        <v>250</v>
      </c>
      <c r="AH3" s="15" t="s">
        <v>251</v>
      </c>
      <c r="AI3" s="57" t="s">
        <v>254</v>
      </c>
      <c r="AJ3" s="33" t="s">
        <v>252</v>
      </c>
      <c r="AK3" s="57" t="s">
        <v>253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38" ht="15.75" customHeight="1">
      <c r="A4" s="3">
        <v>1</v>
      </c>
      <c r="B4" s="41" t="s">
        <v>296</v>
      </c>
      <c r="C4" s="41">
        <v>9971</v>
      </c>
      <c r="D4" s="63" t="s">
        <v>6</v>
      </c>
      <c r="E4" s="63">
        <f aca="true" t="shared" si="0" ref="E4:E35">IF(F4="Y",1," ")</f>
        <v>1</v>
      </c>
      <c r="F4" s="119" t="s">
        <v>307</v>
      </c>
      <c r="G4" s="72">
        <v>80258</v>
      </c>
      <c r="H4" s="64">
        <v>0</v>
      </c>
      <c r="I4" s="64">
        <v>12697</v>
      </c>
      <c r="J4" s="64">
        <v>0</v>
      </c>
      <c r="K4" s="64">
        <v>0</v>
      </c>
      <c r="L4" s="64">
        <v>1671</v>
      </c>
      <c r="M4" s="64">
        <v>26722</v>
      </c>
      <c r="N4" s="64">
        <v>1795</v>
      </c>
      <c r="O4" s="64">
        <v>1187</v>
      </c>
      <c r="P4" s="64"/>
      <c r="Q4" s="51">
        <f aca="true" t="shared" si="1" ref="Q4:Q33">SUM(G4:P4)</f>
        <v>124330</v>
      </c>
      <c r="R4" s="6"/>
      <c r="S4" s="64">
        <v>70029</v>
      </c>
      <c r="T4" s="64">
        <v>0</v>
      </c>
      <c r="U4" s="64"/>
      <c r="V4" s="64"/>
      <c r="W4" s="64">
        <v>20696</v>
      </c>
      <c r="X4" s="64">
        <v>16877</v>
      </c>
      <c r="Y4" s="64">
        <v>6465</v>
      </c>
      <c r="Z4" s="64"/>
      <c r="AA4" s="64"/>
      <c r="AB4" s="83">
        <f aca="true" t="shared" si="2" ref="AB4:AB33">SUM(S4:AA4)</f>
        <v>114067</v>
      </c>
      <c r="AC4" s="51">
        <f aca="true" t="shared" si="3" ref="AC4:AC33">+Q4-AB4</f>
        <v>10263</v>
      </c>
      <c r="AD4" s="39"/>
      <c r="AE4" s="64">
        <v>1824000</v>
      </c>
      <c r="AF4" s="64">
        <v>13790</v>
      </c>
      <c r="AG4" s="64">
        <v>49324</v>
      </c>
      <c r="AH4" s="64">
        <v>380</v>
      </c>
      <c r="AI4" s="51">
        <f aca="true" t="shared" si="4" ref="AI4:AI33">SUM(AE4:AH4)</f>
        <v>1887494</v>
      </c>
      <c r="AJ4" s="64">
        <v>120102</v>
      </c>
      <c r="AK4" s="51">
        <f aca="true" t="shared" si="5" ref="AK4:AK33">+AI4-AJ4</f>
        <v>1767392</v>
      </c>
      <c r="AL4" s="39"/>
    </row>
    <row r="5" spans="1:38" ht="15.75" customHeight="1">
      <c r="A5" s="3">
        <f>+A4+1</f>
        <v>2</v>
      </c>
      <c r="B5" s="41" t="s">
        <v>296</v>
      </c>
      <c r="C5" s="41">
        <v>9289</v>
      </c>
      <c r="D5" s="63" t="s">
        <v>222</v>
      </c>
      <c r="E5" s="63">
        <f t="shared" si="0"/>
        <v>1</v>
      </c>
      <c r="F5" s="119" t="s">
        <v>307</v>
      </c>
      <c r="G5" s="93">
        <v>53239</v>
      </c>
      <c r="H5" s="64">
        <v>0</v>
      </c>
      <c r="I5" s="64">
        <v>1940</v>
      </c>
      <c r="J5" s="64">
        <v>0</v>
      </c>
      <c r="K5" s="64">
        <v>0</v>
      </c>
      <c r="L5" s="64">
        <v>5000</v>
      </c>
      <c r="M5" s="64">
        <v>144185</v>
      </c>
      <c r="N5" s="64">
        <v>43201</v>
      </c>
      <c r="O5" s="64"/>
      <c r="P5" s="64"/>
      <c r="Q5" s="51">
        <f t="shared" si="1"/>
        <v>247565</v>
      </c>
      <c r="R5" s="6"/>
      <c r="S5" s="64">
        <v>67049</v>
      </c>
      <c r="T5" s="64"/>
      <c r="U5" s="64">
        <v>637</v>
      </c>
      <c r="V5" s="64">
        <v>63061</v>
      </c>
      <c r="W5" s="64">
        <v>158244</v>
      </c>
      <c r="X5" s="64">
        <v>36928</v>
      </c>
      <c r="Y5" s="64">
        <v>3362</v>
      </c>
      <c r="Z5" s="64">
        <v>1300</v>
      </c>
      <c r="AA5" s="64"/>
      <c r="AB5" s="83">
        <f t="shared" si="2"/>
        <v>330581</v>
      </c>
      <c r="AC5" s="51">
        <f t="shared" si="3"/>
        <v>-83016</v>
      </c>
      <c r="AD5" s="39"/>
      <c r="AE5" s="64">
        <v>9085000</v>
      </c>
      <c r="AF5" s="64">
        <v>211567</v>
      </c>
      <c r="AG5" s="64">
        <v>1136735</v>
      </c>
      <c r="AH5" s="64">
        <v>5584</v>
      </c>
      <c r="AI5" s="51">
        <f t="shared" si="4"/>
        <v>10438886</v>
      </c>
      <c r="AJ5" s="64">
        <v>4912</v>
      </c>
      <c r="AK5" s="51">
        <f t="shared" si="5"/>
        <v>10433974</v>
      </c>
      <c r="AL5" s="39"/>
    </row>
    <row r="6" spans="1:38" ht="15.75" customHeight="1">
      <c r="A6" s="3">
        <f aca="true" t="shared" si="6" ref="A6:A69">+A5+1</f>
        <v>3</v>
      </c>
      <c r="B6" s="41" t="s">
        <v>296</v>
      </c>
      <c r="C6" s="41">
        <v>9319</v>
      </c>
      <c r="D6" s="63" t="s">
        <v>220</v>
      </c>
      <c r="E6" s="63" t="str">
        <f t="shared" si="0"/>
        <v> </v>
      </c>
      <c r="F6" s="119" t="s">
        <v>308</v>
      </c>
      <c r="G6" s="93">
        <v>217064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51">
        <f t="shared" si="1"/>
        <v>217064</v>
      </c>
      <c r="R6" s="6"/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83">
        <f t="shared" si="2"/>
        <v>0</v>
      </c>
      <c r="AC6" s="51">
        <f t="shared" si="3"/>
        <v>217064</v>
      </c>
      <c r="AD6" s="39"/>
      <c r="AE6" s="64">
        <v>0</v>
      </c>
      <c r="AF6" s="64">
        <v>0</v>
      </c>
      <c r="AG6" s="64">
        <v>0</v>
      </c>
      <c r="AH6" s="64">
        <v>0</v>
      </c>
      <c r="AI6" s="51">
        <f t="shared" si="4"/>
        <v>0</v>
      </c>
      <c r="AJ6" s="64">
        <v>0</v>
      </c>
      <c r="AK6" s="51">
        <f t="shared" si="5"/>
        <v>0</v>
      </c>
      <c r="AL6" s="39"/>
    </row>
    <row r="7" spans="1:38" ht="15.75" customHeight="1">
      <c r="A7" s="3">
        <f t="shared" si="6"/>
        <v>4</v>
      </c>
      <c r="B7" s="41" t="s">
        <v>296</v>
      </c>
      <c r="C7" s="41">
        <v>9288</v>
      </c>
      <c r="D7" s="63" t="s">
        <v>221</v>
      </c>
      <c r="E7" s="63">
        <f t="shared" si="0"/>
        <v>1</v>
      </c>
      <c r="F7" s="119" t="s">
        <v>307</v>
      </c>
      <c r="G7" s="93">
        <v>239127</v>
      </c>
      <c r="H7" s="64">
        <v>0</v>
      </c>
      <c r="I7" s="64">
        <v>19486</v>
      </c>
      <c r="J7" s="64"/>
      <c r="K7" s="64"/>
      <c r="L7" s="64"/>
      <c r="M7" s="64">
        <v>45119</v>
      </c>
      <c r="N7" s="64">
        <v>1151</v>
      </c>
      <c r="O7" s="64">
        <v>435</v>
      </c>
      <c r="P7" s="64">
        <v>123</v>
      </c>
      <c r="Q7" s="51">
        <f t="shared" si="1"/>
        <v>305441</v>
      </c>
      <c r="R7" s="28"/>
      <c r="S7" s="64">
        <v>172425</v>
      </c>
      <c r="T7" s="64"/>
      <c r="U7" s="64">
        <v>691</v>
      </c>
      <c r="V7" s="64">
        <v>34641</v>
      </c>
      <c r="W7" s="64">
        <v>19457</v>
      </c>
      <c r="X7" s="64">
        <v>51771</v>
      </c>
      <c r="Y7" s="64">
        <v>6306</v>
      </c>
      <c r="Z7" s="64">
        <v>4280</v>
      </c>
      <c r="AA7" s="64"/>
      <c r="AB7" s="83">
        <f t="shared" si="2"/>
        <v>289571</v>
      </c>
      <c r="AC7" s="51">
        <f t="shared" si="3"/>
        <v>15870</v>
      </c>
      <c r="AD7" s="39"/>
      <c r="AE7" s="64">
        <v>7700000</v>
      </c>
      <c r="AF7" s="64">
        <v>1434</v>
      </c>
      <c r="AG7" s="64">
        <v>122833</v>
      </c>
      <c r="AH7" s="64">
        <v>0</v>
      </c>
      <c r="AI7" s="51">
        <f t="shared" si="4"/>
        <v>7824267</v>
      </c>
      <c r="AJ7" s="64">
        <v>-352</v>
      </c>
      <c r="AK7" s="51">
        <f t="shared" si="5"/>
        <v>7824619</v>
      </c>
      <c r="AL7" s="39"/>
    </row>
    <row r="8" spans="1:38" ht="15.75" customHeight="1">
      <c r="A8" s="3">
        <f t="shared" si="6"/>
        <v>5</v>
      </c>
      <c r="B8" s="41" t="s">
        <v>296</v>
      </c>
      <c r="C8" s="41">
        <v>9295</v>
      </c>
      <c r="D8" s="63" t="s">
        <v>18</v>
      </c>
      <c r="E8" s="63" t="str">
        <f t="shared" si="0"/>
        <v> </v>
      </c>
      <c r="F8" s="119" t="s">
        <v>308</v>
      </c>
      <c r="G8" s="93">
        <v>202640</v>
      </c>
      <c r="H8" s="64">
        <v>0</v>
      </c>
      <c r="I8" s="64">
        <v>0</v>
      </c>
      <c r="J8" s="64">
        <v>0</v>
      </c>
      <c r="K8" s="64">
        <v>0</v>
      </c>
      <c r="L8" s="64"/>
      <c r="M8" s="64">
        <v>2313</v>
      </c>
      <c r="N8" s="64">
        <v>25064</v>
      </c>
      <c r="O8" s="64">
        <v>3240</v>
      </c>
      <c r="P8" s="64">
        <v>0</v>
      </c>
      <c r="Q8" s="51">
        <f t="shared" si="1"/>
        <v>233257</v>
      </c>
      <c r="R8" s="9"/>
      <c r="S8" s="64">
        <v>56525</v>
      </c>
      <c r="T8" s="64">
        <v>30600</v>
      </c>
      <c r="U8" s="64">
        <v>9867</v>
      </c>
      <c r="V8" s="64">
        <v>41290</v>
      </c>
      <c r="W8" s="64">
        <v>26054</v>
      </c>
      <c r="X8" s="64">
        <v>37429</v>
      </c>
      <c r="Y8" s="64">
        <v>2664</v>
      </c>
      <c r="Z8" s="64"/>
      <c r="AA8" s="64">
        <v>25146</v>
      </c>
      <c r="AB8" s="83">
        <f t="shared" si="2"/>
        <v>229575</v>
      </c>
      <c r="AC8" s="51">
        <f t="shared" si="3"/>
        <v>3682</v>
      </c>
      <c r="AD8" s="39"/>
      <c r="AE8" s="64">
        <v>2470000</v>
      </c>
      <c r="AF8" s="64">
        <v>0</v>
      </c>
      <c r="AG8" s="64">
        <v>635916</v>
      </c>
      <c r="AH8" s="64">
        <v>4192</v>
      </c>
      <c r="AI8" s="51">
        <f t="shared" si="4"/>
        <v>3110108</v>
      </c>
      <c r="AJ8" s="64">
        <v>39867</v>
      </c>
      <c r="AK8" s="51">
        <f t="shared" si="5"/>
        <v>3070241</v>
      </c>
      <c r="AL8" s="39"/>
    </row>
    <row r="9" spans="1:38" ht="15.75" customHeight="1">
      <c r="A9" s="3">
        <f t="shared" si="6"/>
        <v>6</v>
      </c>
      <c r="B9" s="41" t="s">
        <v>296</v>
      </c>
      <c r="C9" s="41">
        <v>9733</v>
      </c>
      <c r="D9" s="63" t="s">
        <v>31</v>
      </c>
      <c r="E9" s="63">
        <f t="shared" si="0"/>
        <v>1</v>
      </c>
      <c r="F9" s="119" t="s">
        <v>307</v>
      </c>
      <c r="G9" s="93">
        <v>321427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11883</v>
      </c>
      <c r="O9" s="64">
        <v>0</v>
      </c>
      <c r="P9" s="64">
        <v>133</v>
      </c>
      <c r="Q9" s="51">
        <f t="shared" si="1"/>
        <v>333443</v>
      </c>
      <c r="R9" s="28"/>
      <c r="S9" s="64">
        <v>48759</v>
      </c>
      <c r="T9" s="64">
        <v>0</v>
      </c>
      <c r="U9" s="64">
        <v>15350</v>
      </c>
      <c r="V9" s="64">
        <v>0</v>
      </c>
      <c r="W9" s="64">
        <v>166572</v>
      </c>
      <c r="X9" s="64">
        <v>97243</v>
      </c>
      <c r="Y9" s="64">
        <v>26162</v>
      </c>
      <c r="Z9" s="64">
        <v>30929</v>
      </c>
      <c r="AA9" s="64">
        <v>0</v>
      </c>
      <c r="AB9" s="83">
        <f t="shared" si="2"/>
        <v>385015</v>
      </c>
      <c r="AC9" s="51">
        <f t="shared" si="3"/>
        <v>-51572</v>
      </c>
      <c r="AD9" s="39"/>
      <c r="AE9" s="64">
        <v>0</v>
      </c>
      <c r="AF9" s="64">
        <v>0</v>
      </c>
      <c r="AG9" s="64">
        <v>32105</v>
      </c>
      <c r="AH9" s="64">
        <v>0</v>
      </c>
      <c r="AI9" s="51">
        <f t="shared" si="4"/>
        <v>32105</v>
      </c>
      <c r="AJ9" s="64">
        <v>320624</v>
      </c>
      <c r="AK9" s="51">
        <f t="shared" si="5"/>
        <v>-288519</v>
      </c>
      <c r="AL9" s="39"/>
    </row>
    <row r="10" spans="1:38" ht="15.75" customHeight="1">
      <c r="A10" s="3">
        <f t="shared" si="6"/>
        <v>7</v>
      </c>
      <c r="B10" s="41" t="s">
        <v>296</v>
      </c>
      <c r="C10" s="41">
        <v>4995</v>
      </c>
      <c r="D10" s="63" t="s">
        <v>32</v>
      </c>
      <c r="E10" s="63" t="str">
        <f t="shared" si="0"/>
        <v> </v>
      </c>
      <c r="F10" s="119" t="s">
        <v>308</v>
      </c>
      <c r="G10" s="93">
        <v>306205</v>
      </c>
      <c r="H10" s="64">
        <v>0</v>
      </c>
      <c r="I10" s="64">
        <v>82131</v>
      </c>
      <c r="J10" s="64">
        <v>0</v>
      </c>
      <c r="K10" s="64">
        <v>121010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51">
        <f t="shared" si="1"/>
        <v>509346</v>
      </c>
      <c r="R10" s="6"/>
      <c r="S10" s="64">
        <v>102972</v>
      </c>
      <c r="T10" s="64">
        <v>46200</v>
      </c>
      <c r="U10" s="64">
        <v>9396</v>
      </c>
      <c r="V10" s="64">
        <v>0</v>
      </c>
      <c r="W10" s="64">
        <v>76355</v>
      </c>
      <c r="X10" s="64">
        <v>27665</v>
      </c>
      <c r="Y10" s="64">
        <v>121676</v>
      </c>
      <c r="Z10" s="64">
        <v>32268</v>
      </c>
      <c r="AA10" s="64">
        <v>82479</v>
      </c>
      <c r="AB10" s="83">
        <f t="shared" si="2"/>
        <v>499011</v>
      </c>
      <c r="AC10" s="51">
        <f t="shared" si="3"/>
        <v>10335</v>
      </c>
      <c r="AD10" s="39"/>
      <c r="AE10" s="64">
        <v>1300000</v>
      </c>
      <c r="AF10" s="64">
        <v>200000</v>
      </c>
      <c r="AG10" s="64">
        <v>19797</v>
      </c>
      <c r="AH10" s="64">
        <v>0</v>
      </c>
      <c r="AI10" s="51">
        <f t="shared" si="4"/>
        <v>1519797</v>
      </c>
      <c r="AJ10" s="64">
        <v>551050</v>
      </c>
      <c r="AK10" s="51">
        <f t="shared" si="5"/>
        <v>968747</v>
      </c>
      <c r="AL10" s="39"/>
    </row>
    <row r="11" spans="1:38" ht="15.75" customHeight="1">
      <c r="A11" s="3">
        <f t="shared" si="6"/>
        <v>8</v>
      </c>
      <c r="B11" s="41" t="s">
        <v>296</v>
      </c>
      <c r="C11" s="41">
        <v>9290</v>
      </c>
      <c r="D11" s="63" t="s">
        <v>33</v>
      </c>
      <c r="E11" s="63">
        <f t="shared" si="0"/>
        <v>1</v>
      </c>
      <c r="F11" s="119" t="s">
        <v>307</v>
      </c>
      <c r="G11" s="93">
        <v>2094</v>
      </c>
      <c r="H11" s="64"/>
      <c r="I11" s="64">
        <v>0</v>
      </c>
      <c r="J11" s="64">
        <v>0</v>
      </c>
      <c r="K11" s="64"/>
      <c r="L11" s="64">
        <v>500</v>
      </c>
      <c r="M11" s="64">
        <v>0</v>
      </c>
      <c r="N11" s="64">
        <v>68041</v>
      </c>
      <c r="O11" s="64">
        <v>512</v>
      </c>
      <c r="P11" s="64"/>
      <c r="Q11" s="51">
        <f t="shared" si="1"/>
        <v>71147</v>
      </c>
      <c r="R11" s="28"/>
      <c r="S11" s="64">
        <v>28721</v>
      </c>
      <c r="T11" s="64">
        <v>18200</v>
      </c>
      <c r="U11" s="64">
        <v>22048</v>
      </c>
      <c r="V11" s="64">
        <v>6150</v>
      </c>
      <c r="W11" s="64">
        <v>6675</v>
      </c>
      <c r="X11" s="64">
        <v>38830</v>
      </c>
      <c r="Y11" s="64">
        <v>21650</v>
      </c>
      <c r="Z11" s="64"/>
      <c r="AA11" s="64">
        <v>3000</v>
      </c>
      <c r="AB11" s="83">
        <f t="shared" si="2"/>
        <v>145274</v>
      </c>
      <c r="AC11" s="51">
        <f t="shared" si="3"/>
        <v>-74127</v>
      </c>
      <c r="AD11" s="39"/>
      <c r="AE11" s="64">
        <v>0</v>
      </c>
      <c r="AF11" s="64">
        <v>6738</v>
      </c>
      <c r="AG11" s="64">
        <v>2742466</v>
      </c>
      <c r="AH11" s="64">
        <v>2957</v>
      </c>
      <c r="AI11" s="51">
        <f t="shared" si="4"/>
        <v>2752161</v>
      </c>
      <c r="AJ11" s="64">
        <v>10462</v>
      </c>
      <c r="AK11" s="51">
        <f t="shared" si="5"/>
        <v>2741699</v>
      </c>
      <c r="AL11" s="39"/>
    </row>
    <row r="12" spans="1:38" ht="15.75" customHeight="1">
      <c r="A12" s="3">
        <f t="shared" si="6"/>
        <v>9</v>
      </c>
      <c r="B12" s="41" t="s">
        <v>296</v>
      </c>
      <c r="C12" s="41">
        <v>9275</v>
      </c>
      <c r="D12" s="63" t="s">
        <v>10</v>
      </c>
      <c r="E12" s="63">
        <f t="shared" si="0"/>
        <v>1</v>
      </c>
      <c r="F12" s="119" t="s">
        <v>307</v>
      </c>
      <c r="G12" s="93">
        <v>35630</v>
      </c>
      <c r="H12" s="64"/>
      <c r="I12" s="64">
        <v>0</v>
      </c>
      <c r="J12" s="64">
        <v>0</v>
      </c>
      <c r="K12" s="64">
        <v>0</v>
      </c>
      <c r="L12" s="64">
        <v>0</v>
      </c>
      <c r="M12" s="64">
        <v>14346</v>
      </c>
      <c r="N12" s="64">
        <v>359</v>
      </c>
      <c r="O12" s="64">
        <v>35691</v>
      </c>
      <c r="P12" s="64"/>
      <c r="Q12" s="51">
        <f t="shared" si="1"/>
        <v>86026</v>
      </c>
      <c r="R12" s="28"/>
      <c r="S12" s="64">
        <v>54705</v>
      </c>
      <c r="T12" s="64">
        <v>5342</v>
      </c>
      <c r="U12" s="64">
        <v>3068</v>
      </c>
      <c r="V12" s="64"/>
      <c r="W12" s="64">
        <v>14488</v>
      </c>
      <c r="X12" s="64">
        <v>9909</v>
      </c>
      <c r="Y12" s="64"/>
      <c r="Z12" s="64">
        <v>0</v>
      </c>
      <c r="AA12" s="64"/>
      <c r="AB12" s="83">
        <f t="shared" si="2"/>
        <v>87512</v>
      </c>
      <c r="AC12" s="51">
        <f t="shared" si="3"/>
        <v>-1486</v>
      </c>
      <c r="AD12" s="39"/>
      <c r="AE12" s="64">
        <v>1250000</v>
      </c>
      <c r="AF12" s="64">
        <v>0</v>
      </c>
      <c r="AG12" s="64">
        <v>18349</v>
      </c>
      <c r="AH12" s="64">
        <v>0</v>
      </c>
      <c r="AI12" s="51">
        <f t="shared" si="4"/>
        <v>1268349</v>
      </c>
      <c r="AJ12" s="64">
        <v>0</v>
      </c>
      <c r="AK12" s="51">
        <f t="shared" si="5"/>
        <v>1268349</v>
      </c>
      <c r="AL12" s="39"/>
    </row>
    <row r="13" spans="1:38" ht="15.75" customHeight="1">
      <c r="A13" s="3">
        <f t="shared" si="6"/>
        <v>10</v>
      </c>
      <c r="B13" s="41" t="s">
        <v>296</v>
      </c>
      <c r="C13" s="41">
        <v>9277</v>
      </c>
      <c r="D13" s="63" t="s">
        <v>11</v>
      </c>
      <c r="E13" s="63">
        <f t="shared" si="0"/>
        <v>1</v>
      </c>
      <c r="F13" s="119" t="s">
        <v>307</v>
      </c>
      <c r="G13" s="93">
        <v>34977</v>
      </c>
      <c r="H13" s="64">
        <v>5190</v>
      </c>
      <c r="I13" s="64">
        <v>3060</v>
      </c>
      <c r="J13" s="64">
        <v>0</v>
      </c>
      <c r="K13" s="64"/>
      <c r="L13" s="64">
        <v>5000</v>
      </c>
      <c r="M13" s="64">
        <v>8749</v>
      </c>
      <c r="N13" s="64">
        <v>51029</v>
      </c>
      <c r="O13" s="64">
        <v>3991</v>
      </c>
      <c r="P13" s="64">
        <v>0</v>
      </c>
      <c r="Q13" s="51">
        <f t="shared" si="1"/>
        <v>111996</v>
      </c>
      <c r="R13" s="28"/>
      <c r="S13" s="64">
        <v>56575</v>
      </c>
      <c r="T13" s="64"/>
      <c r="U13" s="64">
        <v>908</v>
      </c>
      <c r="V13" s="64">
        <v>324</v>
      </c>
      <c r="W13" s="64">
        <v>25977</v>
      </c>
      <c r="X13" s="64">
        <v>15115</v>
      </c>
      <c r="Y13" s="64">
        <v>1605</v>
      </c>
      <c r="Z13" s="64">
        <v>3276</v>
      </c>
      <c r="AA13" s="64">
        <v>6439</v>
      </c>
      <c r="AB13" s="83">
        <f t="shared" si="2"/>
        <v>110219</v>
      </c>
      <c r="AC13" s="51">
        <f t="shared" si="3"/>
        <v>1777</v>
      </c>
      <c r="AD13" s="39"/>
      <c r="AE13" s="64">
        <v>2045000</v>
      </c>
      <c r="AF13" s="64">
        <v>119499</v>
      </c>
      <c r="AG13" s="64">
        <v>1373029</v>
      </c>
      <c r="AH13" s="64">
        <v>0</v>
      </c>
      <c r="AI13" s="51">
        <f t="shared" si="4"/>
        <v>3537528</v>
      </c>
      <c r="AJ13" s="64"/>
      <c r="AK13" s="51">
        <f t="shared" si="5"/>
        <v>3537528</v>
      </c>
      <c r="AL13" s="39"/>
    </row>
    <row r="14" spans="1:38" ht="15.75" customHeight="1">
      <c r="A14" s="3">
        <f t="shared" si="6"/>
        <v>11</v>
      </c>
      <c r="B14" s="41" t="s">
        <v>296</v>
      </c>
      <c r="C14" s="41">
        <v>9293</v>
      </c>
      <c r="D14" s="63" t="s">
        <v>34</v>
      </c>
      <c r="E14" s="63" t="str">
        <f t="shared" si="0"/>
        <v> </v>
      </c>
      <c r="F14" s="119" t="s">
        <v>308</v>
      </c>
      <c r="G14" s="93">
        <v>71845</v>
      </c>
      <c r="H14" s="64"/>
      <c r="I14" s="64"/>
      <c r="J14" s="64">
        <v>0</v>
      </c>
      <c r="K14" s="64">
        <v>0</v>
      </c>
      <c r="L14" s="64">
        <v>0</v>
      </c>
      <c r="M14" s="64">
        <v>6450</v>
      </c>
      <c r="N14" s="64">
        <v>2017</v>
      </c>
      <c r="O14" s="64">
        <v>7026</v>
      </c>
      <c r="P14" s="64">
        <v>0</v>
      </c>
      <c r="Q14" s="51">
        <f t="shared" si="1"/>
        <v>87338</v>
      </c>
      <c r="R14" s="28"/>
      <c r="S14" s="64">
        <v>51954</v>
      </c>
      <c r="T14" s="64">
        <v>3883</v>
      </c>
      <c r="U14" s="64">
        <v>1405</v>
      </c>
      <c r="V14" s="64">
        <v>3427</v>
      </c>
      <c r="W14" s="64">
        <v>15845</v>
      </c>
      <c r="X14" s="64">
        <v>17413</v>
      </c>
      <c r="Y14" s="64"/>
      <c r="Z14" s="64"/>
      <c r="AA14" s="64">
        <v>1673</v>
      </c>
      <c r="AB14" s="83">
        <f t="shared" si="2"/>
        <v>95600</v>
      </c>
      <c r="AC14" s="51">
        <f t="shared" si="3"/>
        <v>-8262</v>
      </c>
      <c r="AD14" s="39"/>
      <c r="AE14" s="64"/>
      <c r="AF14" s="64"/>
      <c r="AG14" s="64">
        <v>33649</v>
      </c>
      <c r="AH14" s="64">
        <v>410</v>
      </c>
      <c r="AI14" s="51">
        <f t="shared" si="4"/>
        <v>34059</v>
      </c>
      <c r="AJ14" s="64">
        <v>8347</v>
      </c>
      <c r="AK14" s="51">
        <f t="shared" si="5"/>
        <v>25712</v>
      </c>
      <c r="AL14" s="39"/>
    </row>
    <row r="15" spans="1:47" ht="15.75" customHeight="1">
      <c r="A15" s="3">
        <f t="shared" si="6"/>
        <v>12</v>
      </c>
      <c r="B15" s="41" t="s">
        <v>296</v>
      </c>
      <c r="C15" s="41">
        <v>9279</v>
      </c>
      <c r="D15" s="63" t="s">
        <v>15</v>
      </c>
      <c r="E15" s="63">
        <f t="shared" si="0"/>
        <v>1</v>
      </c>
      <c r="F15" s="119" t="s">
        <v>307</v>
      </c>
      <c r="G15" s="93">
        <v>135018</v>
      </c>
      <c r="H15" s="64"/>
      <c r="I15" s="64"/>
      <c r="J15" s="64">
        <v>0</v>
      </c>
      <c r="K15" s="64"/>
      <c r="L15" s="64"/>
      <c r="M15" s="64">
        <v>23551</v>
      </c>
      <c r="N15" s="64"/>
      <c r="O15" s="64"/>
      <c r="P15" s="64">
        <v>174</v>
      </c>
      <c r="Q15" s="51">
        <f t="shared" si="1"/>
        <v>158743</v>
      </c>
      <c r="R15" s="28"/>
      <c r="S15" s="64">
        <v>57442</v>
      </c>
      <c r="T15" s="64">
        <v>29887</v>
      </c>
      <c r="U15" s="64">
        <v>26639</v>
      </c>
      <c r="V15" s="64">
        <v>39774</v>
      </c>
      <c r="W15" s="64">
        <v>27485</v>
      </c>
      <c r="X15" s="64">
        <v>9495</v>
      </c>
      <c r="Y15" s="64"/>
      <c r="Z15" s="64">
        <v>0</v>
      </c>
      <c r="AA15" s="64">
        <v>0</v>
      </c>
      <c r="AB15" s="83">
        <f t="shared" si="2"/>
        <v>190722</v>
      </c>
      <c r="AC15" s="51">
        <f t="shared" si="3"/>
        <v>-31979</v>
      </c>
      <c r="AD15" s="39"/>
      <c r="AE15" s="64">
        <v>3255000</v>
      </c>
      <c r="AF15" s="64">
        <v>17046</v>
      </c>
      <c r="AG15" s="64">
        <v>280789</v>
      </c>
      <c r="AH15" s="64">
        <v>939</v>
      </c>
      <c r="AI15" s="51">
        <f t="shared" si="4"/>
        <v>3553774</v>
      </c>
      <c r="AJ15" s="64">
        <v>7088</v>
      </c>
      <c r="AK15" s="51">
        <f t="shared" si="5"/>
        <v>3546686</v>
      </c>
      <c r="AL15" s="39"/>
      <c r="AU15" s="19"/>
    </row>
    <row r="16" spans="1:47" ht="15.75" customHeight="1">
      <c r="A16" s="3">
        <f t="shared" si="6"/>
        <v>13</v>
      </c>
      <c r="B16" s="41" t="s">
        <v>296</v>
      </c>
      <c r="C16" s="41">
        <v>9340</v>
      </c>
      <c r="D16" s="63" t="s">
        <v>56</v>
      </c>
      <c r="E16" s="63">
        <f t="shared" si="0"/>
        <v>1</v>
      </c>
      <c r="F16" s="119" t="s">
        <v>307</v>
      </c>
      <c r="G16" s="93">
        <v>336500</v>
      </c>
      <c r="H16" s="64">
        <v>100449</v>
      </c>
      <c r="I16" s="64">
        <v>14103</v>
      </c>
      <c r="J16" s="64">
        <v>0</v>
      </c>
      <c r="K16" s="64">
        <v>14500</v>
      </c>
      <c r="L16" s="64">
        <v>89650</v>
      </c>
      <c r="M16" s="64">
        <v>5500</v>
      </c>
      <c r="N16" s="64">
        <v>1098</v>
      </c>
      <c r="O16" s="64">
        <v>47681</v>
      </c>
      <c r="P16" s="64"/>
      <c r="Q16" s="51">
        <f t="shared" si="1"/>
        <v>609481</v>
      </c>
      <c r="R16" s="9"/>
      <c r="S16" s="64">
        <v>70719</v>
      </c>
      <c r="T16" s="64">
        <v>26000</v>
      </c>
      <c r="U16" s="64">
        <v>800</v>
      </c>
      <c r="V16" s="64">
        <v>270283</v>
      </c>
      <c r="W16" s="64">
        <v>31256</v>
      </c>
      <c r="X16" s="64">
        <v>143129</v>
      </c>
      <c r="Y16" s="64">
        <v>17078</v>
      </c>
      <c r="Z16" s="64">
        <v>13861</v>
      </c>
      <c r="AA16" s="64">
        <v>0</v>
      </c>
      <c r="AB16" s="83">
        <f t="shared" si="2"/>
        <v>573126</v>
      </c>
      <c r="AC16" s="51">
        <f t="shared" si="3"/>
        <v>36355</v>
      </c>
      <c r="AD16" s="39"/>
      <c r="AE16" s="64">
        <v>965325</v>
      </c>
      <c r="AF16" s="64">
        <v>65009</v>
      </c>
      <c r="AG16" s="64">
        <v>1029242</v>
      </c>
      <c r="AH16" s="64"/>
      <c r="AI16" s="51">
        <f t="shared" si="4"/>
        <v>2059576</v>
      </c>
      <c r="AJ16" s="64">
        <v>91867</v>
      </c>
      <c r="AK16" s="51">
        <f t="shared" si="5"/>
        <v>1967709</v>
      </c>
      <c r="AL16" s="39"/>
      <c r="AU16" s="19"/>
    </row>
    <row r="17" spans="1:47" ht="15.75" customHeight="1">
      <c r="A17" s="3">
        <f t="shared" si="6"/>
        <v>14</v>
      </c>
      <c r="B17" s="41" t="s">
        <v>296</v>
      </c>
      <c r="C17" s="41">
        <v>9343</v>
      </c>
      <c r="D17" s="63" t="s">
        <v>57</v>
      </c>
      <c r="E17" s="63">
        <f t="shared" si="0"/>
        <v>1</v>
      </c>
      <c r="F17" s="119" t="s">
        <v>307</v>
      </c>
      <c r="G17" s="93">
        <v>29307</v>
      </c>
      <c r="H17" s="64">
        <v>0</v>
      </c>
      <c r="I17" s="64"/>
      <c r="J17" s="64">
        <v>0</v>
      </c>
      <c r="K17" s="64">
        <v>0</v>
      </c>
      <c r="L17" s="64">
        <v>0</v>
      </c>
      <c r="M17" s="64">
        <v>8097</v>
      </c>
      <c r="N17" s="64">
        <v>805</v>
      </c>
      <c r="O17" s="64">
        <v>23969</v>
      </c>
      <c r="P17" s="64">
        <v>5975</v>
      </c>
      <c r="Q17" s="51">
        <f t="shared" si="1"/>
        <v>68153</v>
      </c>
      <c r="R17" s="28"/>
      <c r="S17" s="64"/>
      <c r="T17" s="64"/>
      <c r="U17" s="64">
        <v>2250</v>
      </c>
      <c r="V17" s="64">
        <v>0</v>
      </c>
      <c r="W17" s="64">
        <v>16810</v>
      </c>
      <c r="X17" s="64">
        <v>17099</v>
      </c>
      <c r="Y17" s="64">
        <v>1200</v>
      </c>
      <c r="Z17" s="64">
        <v>5133</v>
      </c>
      <c r="AA17" s="64">
        <v>3869</v>
      </c>
      <c r="AB17" s="83">
        <f t="shared" si="2"/>
        <v>46361</v>
      </c>
      <c r="AC17" s="51">
        <f t="shared" si="3"/>
        <v>21792</v>
      </c>
      <c r="AD17" s="39"/>
      <c r="AE17" s="64">
        <v>1700000</v>
      </c>
      <c r="AF17" s="64">
        <v>41500</v>
      </c>
      <c r="AG17" s="64">
        <v>78902</v>
      </c>
      <c r="AH17" s="64">
        <v>0</v>
      </c>
      <c r="AI17" s="51">
        <f t="shared" si="4"/>
        <v>1820402</v>
      </c>
      <c r="AJ17" s="64">
        <v>0</v>
      </c>
      <c r="AK17" s="51">
        <f t="shared" si="5"/>
        <v>1820402</v>
      </c>
      <c r="AL17" s="39"/>
      <c r="AU17" s="19"/>
    </row>
    <row r="18" spans="1:47" ht="15.75" customHeight="1">
      <c r="A18" s="3">
        <f t="shared" si="6"/>
        <v>15</v>
      </c>
      <c r="B18" s="41" t="s">
        <v>296</v>
      </c>
      <c r="C18" s="41">
        <v>9350</v>
      </c>
      <c r="D18" s="63" t="s">
        <v>225</v>
      </c>
      <c r="E18" s="63" t="str">
        <f t="shared" si="0"/>
        <v> </v>
      </c>
      <c r="F18" s="119" t="s">
        <v>308</v>
      </c>
      <c r="G18" s="93">
        <v>154896</v>
      </c>
      <c r="H18" s="64">
        <v>746</v>
      </c>
      <c r="I18" s="64">
        <v>2290</v>
      </c>
      <c r="J18" s="64">
        <v>0</v>
      </c>
      <c r="K18" s="64">
        <v>3000</v>
      </c>
      <c r="L18" s="64">
        <v>0</v>
      </c>
      <c r="M18" s="64">
        <v>0</v>
      </c>
      <c r="N18" s="64">
        <v>10662</v>
      </c>
      <c r="O18" s="64">
        <v>87</v>
      </c>
      <c r="P18" s="64">
        <v>19800</v>
      </c>
      <c r="Q18" s="51">
        <f t="shared" si="1"/>
        <v>191481</v>
      </c>
      <c r="R18" s="6"/>
      <c r="S18" s="64">
        <v>53313</v>
      </c>
      <c r="T18" s="64">
        <v>15600</v>
      </c>
      <c r="U18" s="64">
        <v>5401</v>
      </c>
      <c r="V18" s="64">
        <v>1444</v>
      </c>
      <c r="W18" s="64">
        <v>23938</v>
      </c>
      <c r="X18" s="64">
        <v>19668</v>
      </c>
      <c r="Y18" s="64">
        <v>8819</v>
      </c>
      <c r="Z18" s="64">
        <v>980</v>
      </c>
      <c r="AA18" s="64">
        <v>796</v>
      </c>
      <c r="AB18" s="83">
        <f t="shared" si="2"/>
        <v>129959</v>
      </c>
      <c r="AC18" s="51">
        <f t="shared" si="3"/>
        <v>61522</v>
      </c>
      <c r="AD18" s="39"/>
      <c r="AE18" s="64">
        <v>2011718</v>
      </c>
      <c r="AF18" s="64">
        <v>35813</v>
      </c>
      <c r="AG18" s="64">
        <v>287862</v>
      </c>
      <c r="AH18" s="64">
        <v>0</v>
      </c>
      <c r="AI18" s="51">
        <f t="shared" si="4"/>
        <v>2335393</v>
      </c>
      <c r="AJ18" s="64">
        <v>187687</v>
      </c>
      <c r="AK18" s="51">
        <f t="shared" si="5"/>
        <v>2147706</v>
      </c>
      <c r="AL18" s="39"/>
      <c r="AU18" s="19"/>
    </row>
    <row r="19" spans="1:47" ht="15.75" customHeight="1">
      <c r="A19" s="3">
        <f t="shared" si="6"/>
        <v>16</v>
      </c>
      <c r="B19" s="41" t="s">
        <v>296</v>
      </c>
      <c r="C19" s="41">
        <v>9261</v>
      </c>
      <c r="D19" s="63" t="s">
        <v>5</v>
      </c>
      <c r="E19" s="63" t="str">
        <f t="shared" si="0"/>
        <v> </v>
      </c>
      <c r="F19" s="119" t="s">
        <v>308</v>
      </c>
      <c r="G19" s="93">
        <v>37106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14933</v>
      </c>
      <c r="N19" s="64">
        <v>3780</v>
      </c>
      <c r="O19" s="64">
        <v>0</v>
      </c>
      <c r="P19" s="64">
        <v>0</v>
      </c>
      <c r="Q19" s="51">
        <f t="shared" si="1"/>
        <v>55819</v>
      </c>
      <c r="R19" s="28"/>
      <c r="S19" s="64">
        <v>0</v>
      </c>
      <c r="T19" s="64">
        <v>0</v>
      </c>
      <c r="U19" s="64">
        <v>0</v>
      </c>
      <c r="V19" s="64">
        <v>16921</v>
      </c>
      <c r="W19" s="64">
        <v>6905</v>
      </c>
      <c r="X19" s="64">
        <v>14666</v>
      </c>
      <c r="Y19" s="64">
        <v>10254</v>
      </c>
      <c r="Z19" s="64">
        <v>0</v>
      </c>
      <c r="AA19" s="64">
        <v>0</v>
      </c>
      <c r="AB19" s="83">
        <f t="shared" si="2"/>
        <v>48746</v>
      </c>
      <c r="AC19" s="51">
        <f t="shared" si="3"/>
        <v>7073</v>
      </c>
      <c r="AD19" s="39"/>
      <c r="AE19" s="64">
        <v>446381</v>
      </c>
      <c r="AF19" s="64">
        <v>2700</v>
      </c>
      <c r="AG19" s="64">
        <v>209473</v>
      </c>
      <c r="AH19" s="64">
        <v>2400</v>
      </c>
      <c r="AI19" s="51">
        <f t="shared" si="4"/>
        <v>660954</v>
      </c>
      <c r="AJ19" s="64">
        <v>0</v>
      </c>
      <c r="AK19" s="51">
        <f t="shared" si="5"/>
        <v>660954</v>
      </c>
      <c r="AL19" s="39"/>
      <c r="AU19" s="19"/>
    </row>
    <row r="20" spans="1:38" ht="15.75" customHeight="1">
      <c r="A20" s="3">
        <f t="shared" si="6"/>
        <v>17</v>
      </c>
      <c r="B20" s="41" t="s">
        <v>296</v>
      </c>
      <c r="C20" s="41">
        <v>15266</v>
      </c>
      <c r="D20" s="63" t="s">
        <v>218</v>
      </c>
      <c r="E20" s="63">
        <f t="shared" si="0"/>
        <v>1</v>
      </c>
      <c r="F20" s="119" t="s">
        <v>307</v>
      </c>
      <c r="G20" s="93">
        <v>29458</v>
      </c>
      <c r="H20" s="64">
        <v>0</v>
      </c>
      <c r="I20" s="64"/>
      <c r="J20" s="64">
        <v>0</v>
      </c>
      <c r="K20" s="64"/>
      <c r="L20" s="64">
        <v>0</v>
      </c>
      <c r="M20" s="64">
        <v>227783</v>
      </c>
      <c r="N20" s="64">
        <v>3942</v>
      </c>
      <c r="O20" s="64"/>
      <c r="P20" s="64"/>
      <c r="Q20" s="51">
        <f t="shared" si="1"/>
        <v>261183</v>
      </c>
      <c r="R20" s="28"/>
      <c r="S20" s="64">
        <v>59212</v>
      </c>
      <c r="T20" s="64">
        <v>0</v>
      </c>
      <c r="U20" s="64">
        <v>5272</v>
      </c>
      <c r="V20" s="64"/>
      <c r="W20" s="64">
        <v>19932</v>
      </c>
      <c r="X20" s="64">
        <v>12264</v>
      </c>
      <c r="Y20" s="64"/>
      <c r="Z20" s="64">
        <v>6942</v>
      </c>
      <c r="AA20" s="64"/>
      <c r="AB20" s="83">
        <f t="shared" si="2"/>
        <v>103622</v>
      </c>
      <c r="AC20" s="51">
        <f t="shared" si="3"/>
        <v>157561</v>
      </c>
      <c r="AD20" s="39"/>
      <c r="AE20" s="64">
        <v>3691488</v>
      </c>
      <c r="AF20" s="64">
        <v>15804</v>
      </c>
      <c r="AG20" s="64"/>
      <c r="AH20" s="64">
        <v>283205</v>
      </c>
      <c r="AI20" s="51">
        <f t="shared" si="4"/>
        <v>3990497</v>
      </c>
      <c r="AJ20" s="64"/>
      <c r="AK20" s="51">
        <f t="shared" si="5"/>
        <v>3990497</v>
      </c>
      <c r="AL20" s="39"/>
    </row>
    <row r="21" spans="1:38" ht="15.75" customHeight="1">
      <c r="A21" s="3">
        <f t="shared" si="6"/>
        <v>18</v>
      </c>
      <c r="B21" s="41" t="s">
        <v>296</v>
      </c>
      <c r="C21" s="41">
        <v>9296</v>
      </c>
      <c r="D21" s="63" t="s">
        <v>35</v>
      </c>
      <c r="E21" s="63" t="str">
        <f t="shared" si="0"/>
        <v> </v>
      </c>
      <c r="F21" s="119" t="s">
        <v>308</v>
      </c>
      <c r="G21" s="93">
        <v>41112</v>
      </c>
      <c r="H21" s="64">
        <v>0</v>
      </c>
      <c r="I21" s="64"/>
      <c r="J21" s="64">
        <v>0</v>
      </c>
      <c r="K21" s="64">
        <v>0</v>
      </c>
      <c r="L21" s="64">
        <v>0</v>
      </c>
      <c r="M21" s="64">
        <v>53579</v>
      </c>
      <c r="N21" s="64">
        <v>2435</v>
      </c>
      <c r="O21" s="64">
        <v>6391</v>
      </c>
      <c r="P21" s="64"/>
      <c r="Q21" s="51">
        <f t="shared" si="1"/>
        <v>103517</v>
      </c>
      <c r="R21" s="28"/>
      <c r="S21" s="64">
        <v>48267</v>
      </c>
      <c r="T21" s="64">
        <v>26000</v>
      </c>
      <c r="U21" s="64">
        <v>1112</v>
      </c>
      <c r="V21" s="64">
        <v>2656</v>
      </c>
      <c r="W21" s="64">
        <v>35932</v>
      </c>
      <c r="X21" s="64"/>
      <c r="Y21" s="64"/>
      <c r="Z21" s="64"/>
      <c r="AA21" s="64">
        <v>2623</v>
      </c>
      <c r="AB21" s="83">
        <f t="shared" si="2"/>
        <v>116590</v>
      </c>
      <c r="AC21" s="51">
        <f t="shared" si="3"/>
        <v>-13073</v>
      </c>
      <c r="AD21" s="39"/>
      <c r="AE21" s="64">
        <v>0</v>
      </c>
      <c r="AF21" s="64">
        <v>0</v>
      </c>
      <c r="AG21" s="64">
        <v>65443</v>
      </c>
      <c r="AH21" s="64">
        <v>0</v>
      </c>
      <c r="AI21" s="51">
        <f t="shared" si="4"/>
        <v>65443</v>
      </c>
      <c r="AJ21" s="64">
        <v>21429</v>
      </c>
      <c r="AK21" s="51">
        <f t="shared" si="5"/>
        <v>44014</v>
      </c>
      <c r="AL21" s="39"/>
    </row>
    <row r="22" spans="1:38" ht="15.75" customHeight="1">
      <c r="A22" s="3">
        <f t="shared" si="6"/>
        <v>19</v>
      </c>
      <c r="B22" s="41" t="s">
        <v>296</v>
      </c>
      <c r="C22" s="41">
        <v>9280</v>
      </c>
      <c r="D22" s="63" t="s">
        <v>7</v>
      </c>
      <c r="E22" s="63">
        <f t="shared" si="0"/>
        <v>1</v>
      </c>
      <c r="F22" s="119" t="s">
        <v>307</v>
      </c>
      <c r="G22" s="93">
        <v>124716</v>
      </c>
      <c r="H22" s="64">
        <v>4316</v>
      </c>
      <c r="I22" s="64">
        <v>37856</v>
      </c>
      <c r="J22" s="64">
        <v>0</v>
      </c>
      <c r="K22" s="64"/>
      <c r="L22" s="64"/>
      <c r="M22" s="64">
        <v>14618</v>
      </c>
      <c r="N22" s="64">
        <v>4373</v>
      </c>
      <c r="O22" s="64">
        <v>2106</v>
      </c>
      <c r="P22" s="64">
        <v>0</v>
      </c>
      <c r="Q22" s="51">
        <f t="shared" si="1"/>
        <v>187985</v>
      </c>
      <c r="R22" s="28"/>
      <c r="S22" s="64">
        <v>10061</v>
      </c>
      <c r="T22" s="64"/>
      <c r="U22" s="64">
        <v>10316</v>
      </c>
      <c r="V22" s="64">
        <v>14764</v>
      </c>
      <c r="W22" s="64">
        <v>125208</v>
      </c>
      <c r="X22" s="64">
        <v>24060</v>
      </c>
      <c r="Y22" s="64">
        <v>12845</v>
      </c>
      <c r="Z22" s="64">
        <v>29498</v>
      </c>
      <c r="AA22" s="64"/>
      <c r="AB22" s="83">
        <f t="shared" si="2"/>
        <v>226752</v>
      </c>
      <c r="AC22" s="51">
        <f t="shared" si="3"/>
        <v>-38767</v>
      </c>
      <c r="AD22" s="39"/>
      <c r="AE22" s="64">
        <v>3400000</v>
      </c>
      <c r="AF22" s="64"/>
      <c r="AG22" s="64">
        <v>134244</v>
      </c>
      <c r="AH22" s="64">
        <v>5888</v>
      </c>
      <c r="AI22" s="51">
        <f t="shared" si="4"/>
        <v>3540132</v>
      </c>
      <c r="AJ22" s="64">
        <v>14765</v>
      </c>
      <c r="AK22" s="51">
        <f t="shared" si="5"/>
        <v>3525367</v>
      </c>
      <c r="AL22" s="39"/>
    </row>
    <row r="23" spans="1:38" ht="15.75" customHeight="1">
      <c r="A23" s="3">
        <f t="shared" si="6"/>
        <v>20</v>
      </c>
      <c r="B23" s="41" t="s">
        <v>296</v>
      </c>
      <c r="C23" s="41">
        <v>9299</v>
      </c>
      <c r="D23" s="63" t="s">
        <v>19</v>
      </c>
      <c r="E23" s="63" t="str">
        <f t="shared" si="0"/>
        <v> </v>
      </c>
      <c r="F23" s="119" t="s">
        <v>308</v>
      </c>
      <c r="G23" s="93">
        <v>135002</v>
      </c>
      <c r="H23" s="64">
        <v>0</v>
      </c>
      <c r="I23" s="64">
        <v>6346</v>
      </c>
      <c r="J23" s="64"/>
      <c r="K23" s="64"/>
      <c r="L23" s="64">
        <v>5100</v>
      </c>
      <c r="M23" s="64">
        <v>36000</v>
      </c>
      <c r="N23" s="64">
        <v>4614</v>
      </c>
      <c r="O23" s="64">
        <v>1182</v>
      </c>
      <c r="P23" s="64">
        <v>0</v>
      </c>
      <c r="Q23" s="51">
        <f t="shared" si="1"/>
        <v>188244</v>
      </c>
      <c r="R23" s="28"/>
      <c r="S23" s="64">
        <v>54459</v>
      </c>
      <c r="T23" s="64">
        <v>0</v>
      </c>
      <c r="U23" s="64">
        <v>26078</v>
      </c>
      <c r="V23" s="64">
        <v>18519</v>
      </c>
      <c r="W23" s="64">
        <v>23457</v>
      </c>
      <c r="X23" s="64">
        <v>68674</v>
      </c>
      <c r="Y23" s="64">
        <v>5909</v>
      </c>
      <c r="Z23" s="64">
        <v>3677</v>
      </c>
      <c r="AA23" s="64"/>
      <c r="AB23" s="83">
        <f t="shared" si="2"/>
        <v>200773</v>
      </c>
      <c r="AC23" s="51">
        <f t="shared" si="3"/>
        <v>-12529</v>
      </c>
      <c r="AD23" s="39"/>
      <c r="AE23" s="64"/>
      <c r="AF23" s="64">
        <v>30164</v>
      </c>
      <c r="AG23" s="64">
        <v>114771</v>
      </c>
      <c r="AH23" s="64">
        <v>3379</v>
      </c>
      <c r="AI23" s="51">
        <f t="shared" si="4"/>
        <v>148314</v>
      </c>
      <c r="AJ23" s="64"/>
      <c r="AK23" s="51">
        <f t="shared" si="5"/>
        <v>148314</v>
      </c>
      <c r="AL23" s="39"/>
    </row>
    <row r="24" spans="1:38" ht="15.75" customHeight="1">
      <c r="A24" s="3">
        <f t="shared" si="6"/>
        <v>21</v>
      </c>
      <c r="B24" s="41" t="s">
        <v>296</v>
      </c>
      <c r="C24" s="41">
        <v>9281</v>
      </c>
      <c r="D24" s="63" t="s">
        <v>8</v>
      </c>
      <c r="E24" s="63" t="str">
        <f t="shared" si="0"/>
        <v> </v>
      </c>
      <c r="F24" s="119" t="s">
        <v>308</v>
      </c>
      <c r="G24" s="93">
        <v>74567</v>
      </c>
      <c r="H24" s="64">
        <v>1120</v>
      </c>
      <c r="I24" s="64">
        <v>10963</v>
      </c>
      <c r="J24" s="64">
        <v>0</v>
      </c>
      <c r="K24" s="64">
        <v>2974</v>
      </c>
      <c r="L24" s="64">
        <v>0</v>
      </c>
      <c r="M24" s="64">
        <v>75573</v>
      </c>
      <c r="N24" s="64">
        <v>1919</v>
      </c>
      <c r="O24" s="64">
        <v>915</v>
      </c>
      <c r="P24" s="64">
        <v>3578</v>
      </c>
      <c r="Q24" s="51">
        <f t="shared" si="1"/>
        <v>171609</v>
      </c>
      <c r="R24" s="28"/>
      <c r="S24" s="64">
        <v>55544</v>
      </c>
      <c r="T24" s="64">
        <v>26500</v>
      </c>
      <c r="U24" s="64">
        <v>3523</v>
      </c>
      <c r="V24" s="64">
        <v>12062</v>
      </c>
      <c r="W24" s="64">
        <v>20606</v>
      </c>
      <c r="X24" s="64">
        <v>29548</v>
      </c>
      <c r="Y24" s="64">
        <v>12236</v>
      </c>
      <c r="Z24" s="64">
        <v>10817</v>
      </c>
      <c r="AA24" s="64">
        <v>1217</v>
      </c>
      <c r="AB24" s="83">
        <f t="shared" si="2"/>
        <v>172053</v>
      </c>
      <c r="AC24" s="51">
        <f t="shared" si="3"/>
        <v>-444</v>
      </c>
      <c r="AD24" s="39"/>
      <c r="AE24" s="64">
        <v>1850000</v>
      </c>
      <c r="AF24" s="64">
        <v>27522</v>
      </c>
      <c r="AG24" s="64">
        <v>112510</v>
      </c>
      <c r="AH24" s="64"/>
      <c r="AI24" s="51">
        <f t="shared" si="4"/>
        <v>1990032</v>
      </c>
      <c r="AJ24" s="64">
        <v>76767</v>
      </c>
      <c r="AK24" s="51">
        <f t="shared" si="5"/>
        <v>1913265</v>
      </c>
      <c r="AL24" s="39"/>
    </row>
    <row r="25" spans="1:38" ht="15.75" customHeight="1">
      <c r="A25" s="3">
        <f t="shared" si="6"/>
        <v>22</v>
      </c>
      <c r="B25" s="41" t="s">
        <v>296</v>
      </c>
      <c r="C25" s="41">
        <v>18299</v>
      </c>
      <c r="D25" s="63" t="s">
        <v>282</v>
      </c>
      <c r="E25" s="63" t="str">
        <f t="shared" si="0"/>
        <v> </v>
      </c>
      <c r="F25" s="119" t="s">
        <v>308</v>
      </c>
      <c r="G25" s="93">
        <v>54031</v>
      </c>
      <c r="H25" s="64">
        <v>0</v>
      </c>
      <c r="I25" s="64">
        <v>50400</v>
      </c>
      <c r="J25" s="64">
        <v>0</v>
      </c>
      <c r="K25" s="64">
        <v>13037</v>
      </c>
      <c r="L25" s="64">
        <v>0</v>
      </c>
      <c r="M25" s="64">
        <v>0</v>
      </c>
      <c r="N25" s="64">
        <v>0</v>
      </c>
      <c r="O25" s="64">
        <v>0</v>
      </c>
      <c r="P25" s="64"/>
      <c r="Q25" s="51">
        <f t="shared" si="1"/>
        <v>117468</v>
      </c>
      <c r="R25" s="9"/>
      <c r="S25" s="64">
        <v>92156</v>
      </c>
      <c r="T25" s="64">
        <v>0</v>
      </c>
      <c r="U25" s="64">
        <v>0</v>
      </c>
      <c r="V25" s="64">
        <v>14400</v>
      </c>
      <c r="W25" s="64"/>
      <c r="X25" s="64"/>
      <c r="Y25" s="64">
        <v>6600</v>
      </c>
      <c r="Z25" s="64">
        <v>4895</v>
      </c>
      <c r="AA25" s="64">
        <v>0</v>
      </c>
      <c r="AB25" s="83">
        <f t="shared" si="2"/>
        <v>118051</v>
      </c>
      <c r="AC25" s="51">
        <f t="shared" si="3"/>
        <v>-583</v>
      </c>
      <c r="AD25" s="39"/>
      <c r="AE25" s="64">
        <v>0</v>
      </c>
      <c r="AF25" s="64">
        <v>0</v>
      </c>
      <c r="AG25" s="64">
        <v>0</v>
      </c>
      <c r="AH25" s="64">
        <v>0</v>
      </c>
      <c r="AI25" s="51">
        <f t="shared" si="4"/>
        <v>0</v>
      </c>
      <c r="AJ25" s="64">
        <v>0</v>
      </c>
      <c r="AK25" s="51">
        <f t="shared" si="5"/>
        <v>0</v>
      </c>
      <c r="AL25" s="39"/>
    </row>
    <row r="26" spans="1:38" ht="15.75" customHeight="1">
      <c r="A26" s="3">
        <f t="shared" si="6"/>
        <v>23</v>
      </c>
      <c r="B26" s="41" t="s">
        <v>296</v>
      </c>
      <c r="C26" s="41">
        <v>18304</v>
      </c>
      <c r="D26" s="63" t="s">
        <v>281</v>
      </c>
      <c r="E26" s="63" t="str">
        <f t="shared" si="0"/>
        <v> </v>
      </c>
      <c r="F26" s="119" t="s">
        <v>308</v>
      </c>
      <c r="G26" s="93">
        <v>23111</v>
      </c>
      <c r="H26" s="64">
        <v>0</v>
      </c>
      <c r="I26" s="64">
        <v>4859</v>
      </c>
      <c r="J26" s="64">
        <v>0</v>
      </c>
      <c r="K26" s="64">
        <v>2733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51">
        <f t="shared" si="1"/>
        <v>30703</v>
      </c>
      <c r="R26" s="9"/>
      <c r="S26" s="64">
        <v>5300</v>
      </c>
      <c r="T26" s="64">
        <v>0</v>
      </c>
      <c r="U26" s="64">
        <v>1200</v>
      </c>
      <c r="V26" s="64">
        <v>2400</v>
      </c>
      <c r="W26" s="64">
        <v>0</v>
      </c>
      <c r="X26" s="64">
        <v>4802</v>
      </c>
      <c r="Y26" s="64">
        <v>0</v>
      </c>
      <c r="Z26" s="64">
        <v>2522</v>
      </c>
      <c r="AA26" s="64">
        <v>11294</v>
      </c>
      <c r="AB26" s="83">
        <f t="shared" si="2"/>
        <v>27518</v>
      </c>
      <c r="AC26" s="51">
        <f t="shared" si="3"/>
        <v>3185</v>
      </c>
      <c r="AD26" s="39"/>
      <c r="AE26" s="64">
        <v>0</v>
      </c>
      <c r="AF26" s="64">
        <v>5393</v>
      </c>
      <c r="AG26" s="64">
        <v>400</v>
      </c>
      <c r="AH26" s="64">
        <v>0</v>
      </c>
      <c r="AI26" s="51">
        <f t="shared" si="4"/>
        <v>5793</v>
      </c>
      <c r="AJ26" s="64">
        <v>0</v>
      </c>
      <c r="AK26" s="51">
        <f t="shared" si="5"/>
        <v>5793</v>
      </c>
      <c r="AL26" s="39"/>
    </row>
    <row r="27" spans="1:38" ht="15.75" customHeight="1">
      <c r="A27" s="3">
        <f t="shared" si="6"/>
        <v>24</v>
      </c>
      <c r="B27" s="41" t="s">
        <v>296</v>
      </c>
      <c r="C27" s="41">
        <v>9300</v>
      </c>
      <c r="D27" s="63" t="s">
        <v>256</v>
      </c>
      <c r="E27" s="63">
        <f t="shared" si="0"/>
        <v>1</v>
      </c>
      <c r="F27" s="119" t="s">
        <v>307</v>
      </c>
      <c r="G27" s="93">
        <v>227610</v>
      </c>
      <c r="H27" s="64">
        <v>0</v>
      </c>
      <c r="I27" s="64">
        <v>7175</v>
      </c>
      <c r="J27" s="64">
        <v>0</v>
      </c>
      <c r="K27" s="64">
        <v>8000</v>
      </c>
      <c r="L27" s="64">
        <v>0</v>
      </c>
      <c r="M27" s="64">
        <v>19306</v>
      </c>
      <c r="N27" s="64">
        <v>3014</v>
      </c>
      <c r="O27" s="64">
        <v>5928</v>
      </c>
      <c r="P27" s="64">
        <v>0</v>
      </c>
      <c r="Q27" s="51">
        <f t="shared" si="1"/>
        <v>271033</v>
      </c>
      <c r="R27" s="9"/>
      <c r="S27" s="64">
        <v>56781</v>
      </c>
      <c r="T27" s="64">
        <v>3949</v>
      </c>
      <c r="U27" s="64">
        <v>19321</v>
      </c>
      <c r="V27" s="64">
        <v>52808</v>
      </c>
      <c r="W27" s="64">
        <v>35808</v>
      </c>
      <c r="X27" s="64">
        <v>37100</v>
      </c>
      <c r="Y27" s="64">
        <v>16761</v>
      </c>
      <c r="Z27" s="64">
        <v>15130</v>
      </c>
      <c r="AA27" s="64"/>
      <c r="AB27" s="83">
        <f t="shared" si="2"/>
        <v>237658</v>
      </c>
      <c r="AC27" s="51">
        <f t="shared" si="3"/>
        <v>33375</v>
      </c>
      <c r="AD27" s="39"/>
      <c r="AE27" s="64">
        <v>5198100</v>
      </c>
      <c r="AF27" s="64">
        <v>38506</v>
      </c>
      <c r="AG27" s="64">
        <v>115179</v>
      </c>
      <c r="AH27" s="64">
        <v>12196</v>
      </c>
      <c r="AI27" s="51">
        <f t="shared" si="4"/>
        <v>5363981</v>
      </c>
      <c r="AJ27" s="64">
        <v>22670</v>
      </c>
      <c r="AK27" s="51">
        <f t="shared" si="5"/>
        <v>5341311</v>
      </c>
      <c r="AL27" s="39"/>
    </row>
    <row r="28" spans="1:38" ht="15.75" customHeight="1">
      <c r="A28" s="3">
        <f t="shared" si="6"/>
        <v>25</v>
      </c>
      <c r="B28" s="41" t="s">
        <v>296</v>
      </c>
      <c r="C28" s="41">
        <v>9303</v>
      </c>
      <c r="D28" s="63" t="s">
        <v>223</v>
      </c>
      <c r="E28" s="63">
        <f t="shared" si="0"/>
        <v>1</v>
      </c>
      <c r="F28" s="119" t="s">
        <v>307</v>
      </c>
      <c r="G28" s="93">
        <v>51281</v>
      </c>
      <c r="H28" s="64">
        <v>165</v>
      </c>
      <c r="I28" s="64">
        <v>0</v>
      </c>
      <c r="J28" s="64">
        <v>0</v>
      </c>
      <c r="K28" s="64">
        <v>10000</v>
      </c>
      <c r="L28" s="64">
        <v>0</v>
      </c>
      <c r="M28" s="64">
        <v>28504</v>
      </c>
      <c r="N28" s="64">
        <v>259</v>
      </c>
      <c r="O28" s="64">
        <v>43565</v>
      </c>
      <c r="P28" s="64">
        <v>5172</v>
      </c>
      <c r="Q28" s="51">
        <f t="shared" si="1"/>
        <v>138946</v>
      </c>
      <c r="R28" s="28"/>
      <c r="S28" s="64">
        <v>59176</v>
      </c>
      <c r="T28" s="64">
        <v>0</v>
      </c>
      <c r="U28" s="64">
        <v>1306</v>
      </c>
      <c r="V28" s="64">
        <v>6324</v>
      </c>
      <c r="W28" s="64">
        <v>44742</v>
      </c>
      <c r="X28" s="64">
        <v>29812</v>
      </c>
      <c r="Y28" s="64">
        <v>0</v>
      </c>
      <c r="Z28" s="64">
        <v>165</v>
      </c>
      <c r="AA28" s="64"/>
      <c r="AB28" s="83">
        <f t="shared" si="2"/>
        <v>141525</v>
      </c>
      <c r="AC28" s="51">
        <f t="shared" si="3"/>
        <v>-2579</v>
      </c>
      <c r="AD28" s="39"/>
      <c r="AE28" s="64">
        <v>2970000</v>
      </c>
      <c r="AF28" s="64">
        <v>75515</v>
      </c>
      <c r="AG28" s="64">
        <v>19829</v>
      </c>
      <c r="AH28" s="64">
        <v>0</v>
      </c>
      <c r="AI28" s="51">
        <f t="shared" si="4"/>
        <v>3065344</v>
      </c>
      <c r="AJ28" s="64">
        <v>0</v>
      </c>
      <c r="AK28" s="51">
        <f t="shared" si="5"/>
        <v>3065344</v>
      </c>
      <c r="AL28" s="39"/>
    </row>
    <row r="29" spans="1:38" ht="15.75" customHeight="1">
      <c r="A29" s="3">
        <f t="shared" si="6"/>
        <v>26</v>
      </c>
      <c r="B29" s="41" t="s">
        <v>296</v>
      </c>
      <c r="C29" s="41">
        <v>9285</v>
      </c>
      <c r="D29" s="63" t="s">
        <v>17</v>
      </c>
      <c r="E29" s="63">
        <f t="shared" si="0"/>
        <v>1</v>
      </c>
      <c r="F29" s="119" t="s">
        <v>307</v>
      </c>
      <c r="G29" s="93">
        <v>80765</v>
      </c>
      <c r="H29" s="64">
        <v>720</v>
      </c>
      <c r="I29" s="64">
        <v>16491</v>
      </c>
      <c r="J29" s="64">
        <v>0</v>
      </c>
      <c r="K29" s="64"/>
      <c r="L29" s="64">
        <v>700</v>
      </c>
      <c r="M29" s="64">
        <v>14600</v>
      </c>
      <c r="N29" s="64">
        <v>4087</v>
      </c>
      <c r="O29" s="64">
        <v>8761</v>
      </c>
      <c r="P29" s="64"/>
      <c r="Q29" s="51">
        <f t="shared" si="1"/>
        <v>126124</v>
      </c>
      <c r="R29" s="28"/>
      <c r="S29" s="64">
        <v>61524</v>
      </c>
      <c r="T29" s="64">
        <v>0</v>
      </c>
      <c r="U29" s="64">
        <v>1009</v>
      </c>
      <c r="V29" s="64">
        <v>0</v>
      </c>
      <c r="W29" s="64">
        <v>24765</v>
      </c>
      <c r="X29" s="64">
        <v>27512</v>
      </c>
      <c r="Y29" s="64">
        <v>2277</v>
      </c>
      <c r="Z29" s="64">
        <v>17763</v>
      </c>
      <c r="AA29" s="64"/>
      <c r="AB29" s="83">
        <f t="shared" si="2"/>
        <v>134850</v>
      </c>
      <c r="AC29" s="51">
        <f t="shared" si="3"/>
        <v>-8726</v>
      </c>
      <c r="AD29" s="39"/>
      <c r="AE29" s="64">
        <v>3798707</v>
      </c>
      <c r="AF29" s="64">
        <v>11115</v>
      </c>
      <c r="AG29" s="64">
        <v>96997</v>
      </c>
      <c r="AH29" s="64">
        <v>2925</v>
      </c>
      <c r="AI29" s="51">
        <f t="shared" si="4"/>
        <v>3909744</v>
      </c>
      <c r="AJ29" s="64">
        <v>8097</v>
      </c>
      <c r="AK29" s="51">
        <f t="shared" si="5"/>
        <v>3901647</v>
      </c>
      <c r="AL29" s="39"/>
    </row>
    <row r="30" spans="1:38" ht="15.75" customHeight="1">
      <c r="A30" s="3">
        <f t="shared" si="6"/>
        <v>27</v>
      </c>
      <c r="B30" s="41" t="s">
        <v>296</v>
      </c>
      <c r="C30" s="41">
        <v>9304</v>
      </c>
      <c r="D30" s="63" t="s">
        <v>37</v>
      </c>
      <c r="E30" s="63">
        <f t="shared" si="0"/>
        <v>1</v>
      </c>
      <c r="F30" s="119" t="s">
        <v>307</v>
      </c>
      <c r="G30" s="93">
        <v>62483</v>
      </c>
      <c r="H30" s="64">
        <v>0</v>
      </c>
      <c r="I30" s="64">
        <v>12233</v>
      </c>
      <c r="J30" s="64">
        <v>0</v>
      </c>
      <c r="K30" s="64">
        <v>0</v>
      </c>
      <c r="L30" s="64"/>
      <c r="M30" s="64">
        <v>11525</v>
      </c>
      <c r="N30" s="64">
        <v>36454</v>
      </c>
      <c r="O30" s="64">
        <v>76</v>
      </c>
      <c r="P30" s="64">
        <v>0</v>
      </c>
      <c r="Q30" s="51">
        <f t="shared" si="1"/>
        <v>122771</v>
      </c>
      <c r="R30" s="28"/>
      <c r="S30" s="64">
        <v>49867</v>
      </c>
      <c r="T30" s="64">
        <v>4323</v>
      </c>
      <c r="U30" s="64">
        <v>9143</v>
      </c>
      <c r="V30" s="64">
        <v>15307</v>
      </c>
      <c r="W30" s="64">
        <v>206326</v>
      </c>
      <c r="X30" s="64">
        <v>14873</v>
      </c>
      <c r="Y30" s="64">
        <v>3491</v>
      </c>
      <c r="Z30" s="64">
        <v>8727</v>
      </c>
      <c r="AA30" s="64">
        <v>2330</v>
      </c>
      <c r="AB30" s="83">
        <f t="shared" si="2"/>
        <v>314387</v>
      </c>
      <c r="AC30" s="51">
        <f t="shared" si="3"/>
        <v>-191616</v>
      </c>
      <c r="AD30" s="39"/>
      <c r="AE30" s="64">
        <v>2628366</v>
      </c>
      <c r="AF30" s="64">
        <v>7084</v>
      </c>
      <c r="AG30" s="64">
        <v>829129</v>
      </c>
      <c r="AH30" s="64">
        <v>3457</v>
      </c>
      <c r="AI30" s="51">
        <f t="shared" si="4"/>
        <v>3468036</v>
      </c>
      <c r="AJ30" s="64">
        <v>25305</v>
      </c>
      <c r="AK30" s="51">
        <f t="shared" si="5"/>
        <v>3442731</v>
      </c>
      <c r="AL30" s="39"/>
    </row>
    <row r="31" spans="1:38" ht="15.75" customHeight="1">
      <c r="A31" s="3">
        <f t="shared" si="6"/>
        <v>28</v>
      </c>
      <c r="B31" s="41" t="s">
        <v>296</v>
      </c>
      <c r="C31" s="41">
        <v>9305</v>
      </c>
      <c r="D31" s="63" t="s">
        <v>38</v>
      </c>
      <c r="E31" s="63">
        <f t="shared" si="0"/>
        <v>1</v>
      </c>
      <c r="F31" s="119" t="s">
        <v>307</v>
      </c>
      <c r="G31" s="93">
        <v>201811</v>
      </c>
      <c r="H31" s="64"/>
      <c r="I31" s="64">
        <v>4710</v>
      </c>
      <c r="J31" s="64"/>
      <c r="K31" s="64"/>
      <c r="L31" s="64">
        <v>76000</v>
      </c>
      <c r="M31" s="64">
        <v>102236</v>
      </c>
      <c r="N31" s="64">
        <v>15643</v>
      </c>
      <c r="O31" s="64">
        <v>35746</v>
      </c>
      <c r="P31" s="64">
        <v>4566</v>
      </c>
      <c r="Q31" s="51">
        <f t="shared" si="1"/>
        <v>440712</v>
      </c>
      <c r="R31" s="28"/>
      <c r="S31" s="64">
        <v>69353</v>
      </c>
      <c r="T31" s="64">
        <v>28613</v>
      </c>
      <c r="U31" s="64">
        <v>31655</v>
      </c>
      <c r="V31" s="64">
        <v>51709</v>
      </c>
      <c r="W31" s="64">
        <v>78715</v>
      </c>
      <c r="X31" s="64">
        <v>24774</v>
      </c>
      <c r="Y31" s="64">
        <v>14800</v>
      </c>
      <c r="Z31" s="64">
        <v>0</v>
      </c>
      <c r="AA31" s="64">
        <v>30000</v>
      </c>
      <c r="AB31" s="83">
        <f t="shared" si="2"/>
        <v>329619</v>
      </c>
      <c r="AC31" s="51">
        <f t="shared" si="3"/>
        <v>111093</v>
      </c>
      <c r="AD31" s="39"/>
      <c r="AE31" s="64">
        <v>6193227</v>
      </c>
      <c r="AF31" s="64">
        <v>761249</v>
      </c>
      <c r="AG31" s="64">
        <v>547406</v>
      </c>
      <c r="AH31" s="64">
        <v>5987</v>
      </c>
      <c r="AI31" s="51">
        <f t="shared" si="4"/>
        <v>7507869</v>
      </c>
      <c r="AJ31" s="64">
        <v>42761</v>
      </c>
      <c r="AK31" s="51">
        <f t="shared" si="5"/>
        <v>7465108</v>
      </c>
      <c r="AL31" s="39"/>
    </row>
    <row r="32" spans="1:38" ht="15.75" customHeight="1">
      <c r="A32" s="3">
        <f t="shared" si="6"/>
        <v>29</v>
      </c>
      <c r="B32" s="41" t="s">
        <v>296</v>
      </c>
      <c r="C32" s="41">
        <v>9306</v>
      </c>
      <c r="D32" s="63" t="s">
        <v>20</v>
      </c>
      <c r="E32" s="63">
        <f t="shared" si="0"/>
        <v>1</v>
      </c>
      <c r="F32" s="119" t="s">
        <v>307</v>
      </c>
      <c r="G32" s="93">
        <v>135775</v>
      </c>
      <c r="H32" s="64">
        <v>90</v>
      </c>
      <c r="I32" s="64">
        <v>6000</v>
      </c>
      <c r="J32" s="64">
        <v>0</v>
      </c>
      <c r="K32" s="64">
        <v>0</v>
      </c>
      <c r="L32" s="64">
        <v>0</v>
      </c>
      <c r="M32" s="64">
        <v>4008</v>
      </c>
      <c r="N32" s="64"/>
      <c r="O32" s="64">
        <v>9963</v>
      </c>
      <c r="P32" s="64">
        <v>7092</v>
      </c>
      <c r="Q32" s="51">
        <f t="shared" si="1"/>
        <v>162928</v>
      </c>
      <c r="R32" s="28"/>
      <c r="S32" s="64">
        <v>56021</v>
      </c>
      <c r="T32" s="64">
        <v>14203</v>
      </c>
      <c r="U32" s="64">
        <v>21212</v>
      </c>
      <c r="V32" s="64">
        <v>21701</v>
      </c>
      <c r="W32" s="64">
        <v>11649</v>
      </c>
      <c r="X32" s="64">
        <v>6576</v>
      </c>
      <c r="Y32" s="64"/>
      <c r="Z32" s="64">
        <v>13750</v>
      </c>
      <c r="AA32" s="64"/>
      <c r="AB32" s="83">
        <f t="shared" si="2"/>
        <v>145112</v>
      </c>
      <c r="AC32" s="51">
        <f t="shared" si="3"/>
        <v>17816</v>
      </c>
      <c r="AD32" s="39"/>
      <c r="AE32" s="64">
        <v>0</v>
      </c>
      <c r="AF32" s="64">
        <v>0</v>
      </c>
      <c r="AG32" s="64">
        <v>39638</v>
      </c>
      <c r="AH32" s="64">
        <v>0</v>
      </c>
      <c r="AI32" s="51">
        <f t="shared" si="4"/>
        <v>39638</v>
      </c>
      <c r="AJ32" s="64">
        <v>0</v>
      </c>
      <c r="AK32" s="51">
        <f t="shared" si="5"/>
        <v>39638</v>
      </c>
      <c r="AL32" s="39"/>
    </row>
    <row r="33" spans="1:38" ht="15.75" customHeight="1">
      <c r="A33" s="3">
        <f t="shared" si="6"/>
        <v>30</v>
      </c>
      <c r="B33" s="41" t="s">
        <v>296</v>
      </c>
      <c r="C33" s="41">
        <v>9282</v>
      </c>
      <c r="D33" s="63" t="s">
        <v>12</v>
      </c>
      <c r="E33" s="63">
        <f t="shared" si="0"/>
        <v>1</v>
      </c>
      <c r="F33" s="119" t="s">
        <v>307</v>
      </c>
      <c r="G33" s="93">
        <v>309071</v>
      </c>
      <c r="H33" s="64"/>
      <c r="I33" s="64">
        <v>67568</v>
      </c>
      <c r="J33" s="64">
        <v>168024</v>
      </c>
      <c r="K33" s="64">
        <v>0</v>
      </c>
      <c r="L33" s="64">
        <v>0</v>
      </c>
      <c r="M33" s="64">
        <v>4887</v>
      </c>
      <c r="N33" s="64">
        <v>12859</v>
      </c>
      <c r="O33" s="64">
        <v>15789</v>
      </c>
      <c r="P33" s="64">
        <v>119</v>
      </c>
      <c r="Q33" s="51">
        <f t="shared" si="1"/>
        <v>578317</v>
      </c>
      <c r="R33" s="28"/>
      <c r="S33" s="64">
        <v>59889</v>
      </c>
      <c r="T33" s="64">
        <v>20800</v>
      </c>
      <c r="U33" s="64">
        <v>2970</v>
      </c>
      <c r="V33" s="64">
        <v>143504</v>
      </c>
      <c r="W33" s="64">
        <v>53210</v>
      </c>
      <c r="X33" s="64">
        <v>47189</v>
      </c>
      <c r="Y33" s="64">
        <v>40628</v>
      </c>
      <c r="Z33" s="64">
        <v>44168</v>
      </c>
      <c r="AA33" s="64">
        <v>29217</v>
      </c>
      <c r="AB33" s="83">
        <f t="shared" si="2"/>
        <v>441575</v>
      </c>
      <c r="AC33" s="51">
        <f t="shared" si="3"/>
        <v>136742</v>
      </c>
      <c r="AD33" s="39"/>
      <c r="AE33" s="64">
        <v>2920000</v>
      </c>
      <c r="AF33" s="64">
        <v>16450</v>
      </c>
      <c r="AG33" s="64">
        <v>330586</v>
      </c>
      <c r="AH33" s="64">
        <v>1676</v>
      </c>
      <c r="AI33" s="51">
        <f t="shared" si="4"/>
        <v>3268712</v>
      </c>
      <c r="AJ33" s="64">
        <v>560281</v>
      </c>
      <c r="AK33" s="51">
        <f t="shared" si="5"/>
        <v>2708431</v>
      </c>
      <c r="AL33" s="39"/>
    </row>
    <row r="34" spans="1:38" ht="15.75" customHeight="1">
      <c r="A34" s="3">
        <f t="shared" si="6"/>
        <v>31</v>
      </c>
      <c r="B34" s="41" t="s">
        <v>296</v>
      </c>
      <c r="C34" s="41">
        <v>9283</v>
      </c>
      <c r="D34" s="63" t="s">
        <v>9</v>
      </c>
      <c r="E34" s="63">
        <f t="shared" si="0"/>
        <v>1</v>
      </c>
      <c r="F34" s="119" t="s">
        <v>307</v>
      </c>
      <c r="G34" s="93">
        <v>74168</v>
      </c>
      <c r="H34" s="64">
        <v>0</v>
      </c>
      <c r="I34" s="64">
        <v>969</v>
      </c>
      <c r="J34" s="64">
        <v>0</v>
      </c>
      <c r="K34" s="64">
        <v>9500</v>
      </c>
      <c r="L34" s="64">
        <v>5000</v>
      </c>
      <c r="M34" s="64">
        <v>33245</v>
      </c>
      <c r="N34" s="64">
        <v>43894</v>
      </c>
      <c r="O34" s="64">
        <v>7131</v>
      </c>
      <c r="P34" s="64">
        <v>34074</v>
      </c>
      <c r="Q34" s="51">
        <f aca="true" t="shared" si="7" ref="Q34:Q65">SUM(G34:P34)</f>
        <v>207981</v>
      </c>
      <c r="R34" s="9"/>
      <c r="S34" s="64">
        <v>60544</v>
      </c>
      <c r="T34" s="64"/>
      <c r="U34" s="64">
        <v>21760</v>
      </c>
      <c r="V34" s="64">
        <v>7717</v>
      </c>
      <c r="W34" s="64">
        <v>20403</v>
      </c>
      <c r="X34" s="64">
        <v>18844</v>
      </c>
      <c r="Y34" s="64">
        <v>1789</v>
      </c>
      <c r="Z34" s="64">
        <v>0</v>
      </c>
      <c r="AA34" s="64">
        <v>15453</v>
      </c>
      <c r="AB34" s="83">
        <f aca="true" t="shared" si="8" ref="AB34:AB65">SUM(S34:AA34)</f>
        <v>146510</v>
      </c>
      <c r="AC34" s="51">
        <f aca="true" t="shared" si="9" ref="AC34:AC65">+Q34-AB34</f>
        <v>61471</v>
      </c>
      <c r="AD34" s="39"/>
      <c r="AE34" s="64">
        <v>4415000</v>
      </c>
      <c r="AF34" s="64">
        <v>0</v>
      </c>
      <c r="AG34" s="64">
        <v>714853</v>
      </c>
      <c r="AH34" s="64">
        <v>17999</v>
      </c>
      <c r="AI34" s="51">
        <f aca="true" t="shared" si="10" ref="AI34:AI65">SUM(AE34:AH34)</f>
        <v>5147852</v>
      </c>
      <c r="AJ34" s="64">
        <v>55228</v>
      </c>
      <c r="AK34" s="51">
        <f aca="true" t="shared" si="11" ref="AK34:AK65">+AI34-AJ34</f>
        <v>5092624</v>
      </c>
      <c r="AL34" s="39"/>
    </row>
    <row r="35" spans="1:38" ht="15.75" customHeight="1">
      <c r="A35" s="3">
        <f t="shared" si="6"/>
        <v>32</v>
      </c>
      <c r="B35" s="41" t="s">
        <v>296</v>
      </c>
      <c r="C35" s="41">
        <v>9308</v>
      </c>
      <c r="D35" s="63" t="s">
        <v>40</v>
      </c>
      <c r="E35" s="63">
        <f t="shared" si="0"/>
        <v>1</v>
      </c>
      <c r="F35" s="156" t="s">
        <v>307</v>
      </c>
      <c r="G35" s="93">
        <v>78797</v>
      </c>
      <c r="H35" s="64"/>
      <c r="I35" s="64">
        <v>0</v>
      </c>
      <c r="J35" s="64">
        <v>0</v>
      </c>
      <c r="K35" s="64">
        <v>0</v>
      </c>
      <c r="L35" s="64">
        <v>0</v>
      </c>
      <c r="M35" s="64">
        <v>33219</v>
      </c>
      <c r="N35" s="64">
        <v>7654</v>
      </c>
      <c r="O35" s="64">
        <v>7006</v>
      </c>
      <c r="P35" s="64">
        <v>10800</v>
      </c>
      <c r="Q35" s="51">
        <f t="shared" si="7"/>
        <v>137476</v>
      </c>
      <c r="R35" s="6"/>
      <c r="S35" s="64">
        <v>57684</v>
      </c>
      <c r="T35" s="64">
        <v>0</v>
      </c>
      <c r="U35" s="64">
        <v>1166</v>
      </c>
      <c r="V35" s="64">
        <v>458</v>
      </c>
      <c r="W35" s="64">
        <v>14632</v>
      </c>
      <c r="X35" s="64">
        <v>19564</v>
      </c>
      <c r="Y35" s="64">
        <v>1824</v>
      </c>
      <c r="Z35" s="64">
        <v>0</v>
      </c>
      <c r="AA35" s="64">
        <v>1616</v>
      </c>
      <c r="AB35" s="83">
        <f t="shared" si="8"/>
        <v>96944</v>
      </c>
      <c r="AC35" s="51">
        <f t="shared" si="9"/>
        <v>40532</v>
      </c>
      <c r="AD35" s="39"/>
      <c r="AE35" s="64">
        <v>1525000</v>
      </c>
      <c r="AF35" s="64">
        <v>21514</v>
      </c>
      <c r="AG35" s="64">
        <v>239594</v>
      </c>
      <c r="AH35" s="64">
        <v>13008</v>
      </c>
      <c r="AI35" s="51">
        <f t="shared" si="10"/>
        <v>1799116</v>
      </c>
      <c r="AJ35" s="64">
        <v>10491</v>
      </c>
      <c r="AK35" s="51">
        <f t="shared" si="11"/>
        <v>1788625</v>
      </c>
      <c r="AL35" s="39"/>
    </row>
    <row r="36" spans="1:38" ht="15.75" customHeight="1">
      <c r="A36" s="3">
        <f t="shared" si="6"/>
        <v>33</v>
      </c>
      <c r="B36" s="41" t="s">
        <v>296</v>
      </c>
      <c r="C36" s="41">
        <v>9320</v>
      </c>
      <c r="D36" s="63" t="s">
        <v>39</v>
      </c>
      <c r="E36" s="63" t="str">
        <f aca="true" t="shared" si="12" ref="E36:E66">IF(F36="Y",1," ")</f>
        <v> </v>
      </c>
      <c r="F36" s="119" t="s">
        <v>308</v>
      </c>
      <c r="G36" s="93">
        <v>145460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35400</v>
      </c>
      <c r="N36" s="64">
        <v>3367</v>
      </c>
      <c r="O36" s="64">
        <v>64985</v>
      </c>
      <c r="P36" s="64">
        <v>0</v>
      </c>
      <c r="Q36" s="51">
        <f t="shared" si="7"/>
        <v>249212</v>
      </c>
      <c r="R36" s="28"/>
      <c r="S36" s="64">
        <v>121216</v>
      </c>
      <c r="T36" s="64">
        <v>0</v>
      </c>
      <c r="U36" s="64">
        <v>0</v>
      </c>
      <c r="V36" s="64">
        <v>0</v>
      </c>
      <c r="W36" s="64">
        <v>49520</v>
      </c>
      <c r="X36" s="64">
        <v>78444</v>
      </c>
      <c r="Y36" s="64">
        <v>0</v>
      </c>
      <c r="Z36" s="64">
        <v>0</v>
      </c>
      <c r="AA36" s="64">
        <v>0</v>
      </c>
      <c r="AB36" s="83">
        <f t="shared" si="8"/>
        <v>249180</v>
      </c>
      <c r="AC36" s="51">
        <f t="shared" si="9"/>
        <v>32</v>
      </c>
      <c r="AD36" s="39"/>
      <c r="AE36" s="64">
        <v>2108331</v>
      </c>
      <c r="AF36" s="64">
        <v>188887</v>
      </c>
      <c r="AG36" s="64">
        <v>175517</v>
      </c>
      <c r="AH36" s="64">
        <v>2923</v>
      </c>
      <c r="AI36" s="51">
        <f t="shared" si="10"/>
        <v>2475658</v>
      </c>
      <c r="AJ36" s="64">
        <v>4557</v>
      </c>
      <c r="AK36" s="51">
        <f t="shared" si="11"/>
        <v>2471101</v>
      </c>
      <c r="AL36" s="39"/>
    </row>
    <row r="37" spans="1:38" ht="15.75" customHeight="1">
      <c r="A37" s="3">
        <f t="shared" si="6"/>
        <v>34</v>
      </c>
      <c r="B37" s="41" t="s">
        <v>296</v>
      </c>
      <c r="C37" s="41">
        <v>9307</v>
      </c>
      <c r="D37" s="63" t="s">
        <v>21</v>
      </c>
      <c r="E37" s="63">
        <f t="shared" si="12"/>
        <v>1</v>
      </c>
      <c r="F37" s="119" t="s">
        <v>307</v>
      </c>
      <c r="G37" s="93">
        <v>86068</v>
      </c>
      <c r="H37" s="64">
        <v>0</v>
      </c>
      <c r="I37" s="64">
        <v>0</v>
      </c>
      <c r="J37" s="64">
        <v>0</v>
      </c>
      <c r="K37" s="64">
        <v>0</v>
      </c>
      <c r="L37" s="64"/>
      <c r="M37" s="64">
        <v>28960</v>
      </c>
      <c r="N37" s="64">
        <v>3983</v>
      </c>
      <c r="O37" s="64"/>
      <c r="P37" s="64">
        <v>4</v>
      </c>
      <c r="Q37" s="51">
        <f t="shared" si="7"/>
        <v>119015</v>
      </c>
      <c r="R37" s="28"/>
      <c r="S37" s="64">
        <v>55096</v>
      </c>
      <c r="T37" s="64"/>
      <c r="U37" s="64">
        <v>1030</v>
      </c>
      <c r="V37" s="64"/>
      <c r="W37" s="64">
        <v>17072</v>
      </c>
      <c r="X37" s="64">
        <v>30058</v>
      </c>
      <c r="Y37" s="64">
        <v>4104</v>
      </c>
      <c r="Z37" s="64"/>
      <c r="AA37" s="64">
        <v>1167</v>
      </c>
      <c r="AB37" s="83">
        <f t="shared" si="8"/>
        <v>108527</v>
      </c>
      <c r="AC37" s="51">
        <f t="shared" si="9"/>
        <v>10488</v>
      </c>
      <c r="AD37" s="39"/>
      <c r="AE37" s="64">
        <v>1989080</v>
      </c>
      <c r="AF37" s="64">
        <v>5930</v>
      </c>
      <c r="AG37" s="64">
        <v>123212</v>
      </c>
      <c r="AH37" s="64">
        <v>605</v>
      </c>
      <c r="AI37" s="51">
        <f t="shared" si="10"/>
        <v>2118827</v>
      </c>
      <c r="AJ37" s="64">
        <v>848</v>
      </c>
      <c r="AK37" s="51">
        <f t="shared" si="11"/>
        <v>2117979</v>
      </c>
      <c r="AL37" s="39"/>
    </row>
    <row r="38" spans="1:38" ht="15.75" customHeight="1">
      <c r="A38" s="3">
        <f t="shared" si="6"/>
        <v>35</v>
      </c>
      <c r="B38" s="41" t="s">
        <v>296</v>
      </c>
      <c r="C38" s="41">
        <v>9341</v>
      </c>
      <c r="D38" s="63" t="s">
        <v>59</v>
      </c>
      <c r="E38" s="63" t="str">
        <f t="shared" si="12"/>
        <v> </v>
      </c>
      <c r="F38" s="119" t="s">
        <v>308</v>
      </c>
      <c r="G38" s="93">
        <v>41613</v>
      </c>
      <c r="H38" s="64">
        <v>0</v>
      </c>
      <c r="I38" s="64">
        <v>2695</v>
      </c>
      <c r="J38" s="64">
        <v>0</v>
      </c>
      <c r="K38" s="64">
        <v>0</v>
      </c>
      <c r="L38" s="64">
        <v>0</v>
      </c>
      <c r="M38" s="64">
        <v>105545</v>
      </c>
      <c r="N38" s="64">
        <v>4651</v>
      </c>
      <c r="O38" s="64">
        <v>12506</v>
      </c>
      <c r="P38" s="64">
        <v>2806</v>
      </c>
      <c r="Q38" s="51">
        <f t="shared" si="7"/>
        <v>169816</v>
      </c>
      <c r="R38" s="9"/>
      <c r="S38" s="64">
        <v>57711</v>
      </c>
      <c r="T38" s="64">
        <v>22932</v>
      </c>
      <c r="U38" s="64">
        <v>2831</v>
      </c>
      <c r="V38" s="64">
        <v>29450</v>
      </c>
      <c r="W38" s="64">
        <v>43059</v>
      </c>
      <c r="X38" s="64">
        <v>6891</v>
      </c>
      <c r="Y38" s="64">
        <v>173</v>
      </c>
      <c r="Z38" s="64">
        <v>5670</v>
      </c>
      <c r="AA38" s="64">
        <v>369</v>
      </c>
      <c r="AB38" s="83">
        <f t="shared" si="8"/>
        <v>169086</v>
      </c>
      <c r="AC38" s="51">
        <f t="shared" si="9"/>
        <v>730</v>
      </c>
      <c r="AD38" s="39"/>
      <c r="AE38" s="64">
        <v>4074146</v>
      </c>
      <c r="AF38" s="64">
        <v>0</v>
      </c>
      <c r="AG38" s="64">
        <v>165712</v>
      </c>
      <c r="AH38" s="64">
        <v>5815</v>
      </c>
      <c r="AI38" s="51">
        <f t="shared" si="10"/>
        <v>4245673</v>
      </c>
      <c r="AJ38" s="64">
        <v>11323</v>
      </c>
      <c r="AK38" s="51">
        <f t="shared" si="11"/>
        <v>4234350</v>
      </c>
      <c r="AL38" s="39"/>
    </row>
    <row r="39" spans="1:38" ht="15.75" customHeight="1">
      <c r="A39" s="3">
        <f t="shared" si="6"/>
        <v>36</v>
      </c>
      <c r="B39" s="41" t="s">
        <v>296</v>
      </c>
      <c r="C39" s="41">
        <v>9342</v>
      </c>
      <c r="D39" s="63" t="s">
        <v>60</v>
      </c>
      <c r="E39" s="63">
        <f t="shared" si="12"/>
        <v>1</v>
      </c>
      <c r="F39" s="119" t="s">
        <v>307</v>
      </c>
      <c r="G39" s="93">
        <v>107427</v>
      </c>
      <c r="H39" s="64">
        <v>0</v>
      </c>
      <c r="I39" s="64">
        <v>0</v>
      </c>
      <c r="J39" s="64"/>
      <c r="K39" s="64">
        <v>5000</v>
      </c>
      <c r="L39" s="64">
        <v>0</v>
      </c>
      <c r="M39" s="64"/>
      <c r="N39" s="64">
        <v>345</v>
      </c>
      <c r="O39" s="64">
        <v>84324</v>
      </c>
      <c r="P39" s="64">
        <v>0</v>
      </c>
      <c r="Q39" s="51">
        <f t="shared" si="7"/>
        <v>197096</v>
      </c>
      <c r="R39" s="9"/>
      <c r="S39" s="64">
        <v>52935</v>
      </c>
      <c r="T39" s="64">
        <v>0</v>
      </c>
      <c r="U39" s="64">
        <v>9056</v>
      </c>
      <c r="V39" s="64"/>
      <c r="W39" s="64">
        <v>19229</v>
      </c>
      <c r="X39" s="64">
        <v>43689</v>
      </c>
      <c r="Y39" s="64">
        <v>0</v>
      </c>
      <c r="Z39" s="64">
        <v>0</v>
      </c>
      <c r="AA39" s="64">
        <v>34294</v>
      </c>
      <c r="AB39" s="83">
        <f t="shared" si="8"/>
        <v>159203</v>
      </c>
      <c r="AC39" s="51">
        <f t="shared" si="9"/>
        <v>37893</v>
      </c>
      <c r="AD39" s="39"/>
      <c r="AE39" s="64">
        <v>4238000</v>
      </c>
      <c r="AF39" s="64">
        <v>365458</v>
      </c>
      <c r="AG39" s="64">
        <v>17119</v>
      </c>
      <c r="AH39" s="64">
        <v>0</v>
      </c>
      <c r="AI39" s="51">
        <f t="shared" si="10"/>
        <v>4620577</v>
      </c>
      <c r="AJ39" s="64">
        <v>242626</v>
      </c>
      <c r="AK39" s="51">
        <f t="shared" si="11"/>
        <v>4377951</v>
      </c>
      <c r="AL39" s="39"/>
    </row>
    <row r="40" spans="1:38" ht="15.75" customHeight="1">
      <c r="A40" s="3">
        <f t="shared" si="6"/>
        <v>37</v>
      </c>
      <c r="B40" s="41" t="s">
        <v>296</v>
      </c>
      <c r="C40" s="41">
        <v>9309</v>
      </c>
      <c r="D40" s="63" t="s">
        <v>41</v>
      </c>
      <c r="E40" s="63">
        <f t="shared" si="12"/>
        <v>1</v>
      </c>
      <c r="F40" s="119" t="s">
        <v>307</v>
      </c>
      <c r="G40" s="93">
        <v>238566</v>
      </c>
      <c r="H40" s="64">
        <v>0</v>
      </c>
      <c r="I40" s="64"/>
      <c r="J40" s="64">
        <v>1130</v>
      </c>
      <c r="K40" s="64"/>
      <c r="L40" s="64">
        <v>0</v>
      </c>
      <c r="M40" s="64">
        <v>19561</v>
      </c>
      <c r="N40" s="64">
        <v>163</v>
      </c>
      <c r="O40" s="64"/>
      <c r="P40" s="64"/>
      <c r="Q40" s="51">
        <f t="shared" si="7"/>
        <v>259420</v>
      </c>
      <c r="R40" s="9"/>
      <c r="S40" s="64">
        <v>137085</v>
      </c>
      <c r="T40" s="64">
        <v>15548</v>
      </c>
      <c r="U40" s="64">
        <v>2940</v>
      </c>
      <c r="V40" s="64">
        <v>16640</v>
      </c>
      <c r="W40" s="64">
        <v>68152</v>
      </c>
      <c r="X40" s="64">
        <v>10679</v>
      </c>
      <c r="Y40" s="64">
        <v>6871</v>
      </c>
      <c r="Z40" s="64">
        <v>19666</v>
      </c>
      <c r="AA40" s="64">
        <v>22116</v>
      </c>
      <c r="AB40" s="83">
        <f t="shared" si="8"/>
        <v>299697</v>
      </c>
      <c r="AC40" s="51">
        <f t="shared" si="9"/>
        <v>-40277</v>
      </c>
      <c r="AD40" s="39"/>
      <c r="AE40" s="64">
        <v>797185</v>
      </c>
      <c r="AF40" s="64">
        <v>16233</v>
      </c>
      <c r="AG40" s="64">
        <v>20003</v>
      </c>
      <c r="AH40" s="64">
        <v>521</v>
      </c>
      <c r="AI40" s="51">
        <f t="shared" si="10"/>
        <v>833942</v>
      </c>
      <c r="AJ40" s="64">
        <v>51827</v>
      </c>
      <c r="AK40" s="51">
        <f t="shared" si="11"/>
        <v>782115</v>
      </c>
      <c r="AL40" s="39"/>
    </row>
    <row r="41" spans="1:38" ht="15.75" customHeight="1">
      <c r="A41" s="3">
        <f t="shared" si="6"/>
        <v>38</v>
      </c>
      <c r="B41" s="41" t="s">
        <v>296</v>
      </c>
      <c r="C41" s="41">
        <v>12724</v>
      </c>
      <c r="D41" s="63" t="s">
        <v>22</v>
      </c>
      <c r="E41" s="63">
        <f t="shared" si="12"/>
        <v>1</v>
      </c>
      <c r="F41" s="119" t="s">
        <v>307</v>
      </c>
      <c r="G41" s="93">
        <v>53732</v>
      </c>
      <c r="H41" s="64"/>
      <c r="I41" s="64">
        <v>2600</v>
      </c>
      <c r="J41" s="64">
        <v>0</v>
      </c>
      <c r="K41" s="64">
        <v>14761</v>
      </c>
      <c r="L41" s="64"/>
      <c r="M41" s="64">
        <v>19842</v>
      </c>
      <c r="N41" s="64">
        <v>23694</v>
      </c>
      <c r="O41" s="64">
        <v>3305</v>
      </c>
      <c r="P41" s="64">
        <v>45</v>
      </c>
      <c r="Q41" s="51">
        <f t="shared" si="7"/>
        <v>117979</v>
      </c>
      <c r="R41" s="9"/>
      <c r="S41" s="64">
        <v>47947</v>
      </c>
      <c r="T41" s="64">
        <v>24960</v>
      </c>
      <c r="U41" s="64">
        <v>1248</v>
      </c>
      <c r="V41" s="64">
        <v>1140</v>
      </c>
      <c r="W41" s="64">
        <v>48149</v>
      </c>
      <c r="X41" s="64">
        <v>19398</v>
      </c>
      <c r="Y41" s="64">
        <v>695</v>
      </c>
      <c r="Z41" s="64"/>
      <c r="AA41" s="64">
        <v>626</v>
      </c>
      <c r="AB41" s="83">
        <f t="shared" si="8"/>
        <v>144163</v>
      </c>
      <c r="AC41" s="51">
        <f t="shared" si="9"/>
        <v>-26184</v>
      </c>
      <c r="AD41" s="39"/>
      <c r="AE41" s="64">
        <v>1460000</v>
      </c>
      <c r="AF41" s="64">
        <v>0</v>
      </c>
      <c r="AG41" s="64">
        <v>645725</v>
      </c>
      <c r="AH41" s="64">
        <v>1470</v>
      </c>
      <c r="AI41" s="51">
        <f t="shared" si="10"/>
        <v>2107195</v>
      </c>
      <c r="AJ41" s="64">
        <v>11200</v>
      </c>
      <c r="AK41" s="51">
        <f t="shared" si="11"/>
        <v>2095995</v>
      </c>
      <c r="AL41" s="39"/>
    </row>
    <row r="42" spans="1:38" ht="15.75" customHeight="1">
      <c r="A42" s="3">
        <f t="shared" si="6"/>
        <v>39</v>
      </c>
      <c r="B42" s="41" t="s">
        <v>296</v>
      </c>
      <c r="C42" s="41">
        <v>9311</v>
      </c>
      <c r="D42" s="63" t="s">
        <v>23</v>
      </c>
      <c r="E42" s="63" t="str">
        <f t="shared" si="12"/>
        <v> </v>
      </c>
      <c r="F42" s="119" t="s">
        <v>308</v>
      </c>
      <c r="G42" s="93">
        <v>278519</v>
      </c>
      <c r="H42" s="64">
        <v>0</v>
      </c>
      <c r="I42" s="64">
        <v>12773</v>
      </c>
      <c r="J42" s="64">
        <v>0</v>
      </c>
      <c r="K42" s="64"/>
      <c r="L42" s="64">
        <v>0</v>
      </c>
      <c r="M42" s="64">
        <v>109466</v>
      </c>
      <c r="N42" s="64">
        <v>7810</v>
      </c>
      <c r="O42" s="64">
        <v>862</v>
      </c>
      <c r="P42" s="64"/>
      <c r="Q42" s="51">
        <f t="shared" si="7"/>
        <v>409430</v>
      </c>
      <c r="R42" s="28"/>
      <c r="S42" s="64">
        <v>117864</v>
      </c>
      <c r="T42" s="64">
        <v>10840</v>
      </c>
      <c r="U42" s="64">
        <v>1750</v>
      </c>
      <c r="V42" s="64">
        <v>53294</v>
      </c>
      <c r="W42" s="64">
        <v>87044</v>
      </c>
      <c r="X42" s="64">
        <v>20377</v>
      </c>
      <c r="Y42" s="64">
        <v>1544</v>
      </c>
      <c r="Z42" s="64">
        <v>32366</v>
      </c>
      <c r="AA42" s="64">
        <v>29927</v>
      </c>
      <c r="AB42" s="83">
        <f t="shared" si="8"/>
        <v>355006</v>
      </c>
      <c r="AC42" s="51">
        <f t="shared" si="9"/>
        <v>54424</v>
      </c>
      <c r="AD42" s="39"/>
      <c r="AE42" s="64">
        <v>818591</v>
      </c>
      <c r="AF42" s="64">
        <v>121060</v>
      </c>
      <c r="AG42" s="64">
        <v>260648</v>
      </c>
      <c r="AH42" s="64">
        <v>2725</v>
      </c>
      <c r="AI42" s="51">
        <f t="shared" si="10"/>
        <v>1203024</v>
      </c>
      <c r="AJ42" s="64">
        <v>23089</v>
      </c>
      <c r="AK42" s="51">
        <f t="shared" si="11"/>
        <v>1179935</v>
      </c>
      <c r="AL42" s="39"/>
    </row>
    <row r="43" spans="1:38" ht="15.75" customHeight="1">
      <c r="A43" s="3">
        <f t="shared" si="6"/>
        <v>40</v>
      </c>
      <c r="B43" s="41" t="s">
        <v>296</v>
      </c>
      <c r="C43" s="41">
        <v>9312</v>
      </c>
      <c r="D43" s="63" t="s">
        <v>43</v>
      </c>
      <c r="E43" s="63" t="str">
        <f t="shared" si="12"/>
        <v> </v>
      </c>
      <c r="F43" s="119" t="s">
        <v>308</v>
      </c>
      <c r="G43" s="93">
        <v>58510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51">
        <f t="shared" si="7"/>
        <v>58510</v>
      </c>
      <c r="R43" s="28"/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83">
        <f t="shared" si="8"/>
        <v>0</v>
      </c>
      <c r="AC43" s="51">
        <f t="shared" si="9"/>
        <v>58510</v>
      </c>
      <c r="AD43" s="39"/>
      <c r="AE43" s="64">
        <v>0</v>
      </c>
      <c r="AF43" s="64">
        <v>0</v>
      </c>
      <c r="AG43" s="64">
        <v>0</v>
      </c>
      <c r="AH43" s="64">
        <v>0</v>
      </c>
      <c r="AI43" s="51">
        <f t="shared" si="10"/>
        <v>0</v>
      </c>
      <c r="AJ43" s="64">
        <v>0</v>
      </c>
      <c r="AK43" s="51">
        <f t="shared" si="11"/>
        <v>0</v>
      </c>
      <c r="AL43" s="39"/>
    </row>
    <row r="44" spans="1:38" ht="15.75" customHeight="1">
      <c r="A44" s="3">
        <f t="shared" si="6"/>
        <v>41</v>
      </c>
      <c r="B44" s="41" t="s">
        <v>296</v>
      </c>
      <c r="C44" s="41">
        <v>9313</v>
      </c>
      <c r="D44" s="63" t="s">
        <v>42</v>
      </c>
      <c r="E44" s="63" t="str">
        <f t="shared" si="12"/>
        <v> </v>
      </c>
      <c r="F44" s="119" t="s">
        <v>308</v>
      </c>
      <c r="G44" s="93">
        <v>92445</v>
      </c>
      <c r="H44" s="64">
        <v>397</v>
      </c>
      <c r="I44" s="64">
        <v>1404</v>
      </c>
      <c r="J44" s="64">
        <v>0</v>
      </c>
      <c r="K44" s="64">
        <v>10131</v>
      </c>
      <c r="L44" s="64">
        <v>0</v>
      </c>
      <c r="M44" s="64">
        <v>41379</v>
      </c>
      <c r="N44" s="64">
        <v>589</v>
      </c>
      <c r="O44" s="64">
        <v>13162</v>
      </c>
      <c r="P44" s="64">
        <v>646</v>
      </c>
      <c r="Q44" s="51">
        <f t="shared" si="7"/>
        <v>160153</v>
      </c>
      <c r="R44" s="28"/>
      <c r="S44" s="64">
        <v>56587</v>
      </c>
      <c r="T44" s="64">
        <v>3883</v>
      </c>
      <c r="U44" s="64">
        <v>3301</v>
      </c>
      <c r="V44" s="64">
        <v>9763</v>
      </c>
      <c r="W44" s="64">
        <v>42696</v>
      </c>
      <c r="X44" s="64">
        <v>30966</v>
      </c>
      <c r="Y44" s="64">
        <v>6044</v>
      </c>
      <c r="Z44" s="64">
        <v>1500</v>
      </c>
      <c r="AA44" s="64">
        <v>3735</v>
      </c>
      <c r="AB44" s="83">
        <f t="shared" si="8"/>
        <v>158475</v>
      </c>
      <c r="AC44" s="51">
        <f t="shared" si="9"/>
        <v>1678</v>
      </c>
      <c r="AD44" s="39"/>
      <c r="AE44" s="64">
        <v>3800000</v>
      </c>
      <c r="AF44" s="64">
        <v>243878</v>
      </c>
      <c r="AG44" s="64">
        <v>23045</v>
      </c>
      <c r="AH44" s="64">
        <v>1913</v>
      </c>
      <c r="AI44" s="51">
        <f t="shared" si="10"/>
        <v>4068836</v>
      </c>
      <c r="AJ44" s="64">
        <v>6333</v>
      </c>
      <c r="AK44" s="51">
        <f t="shared" si="11"/>
        <v>4062503</v>
      </c>
      <c r="AL44" s="39"/>
    </row>
    <row r="45" spans="1:148" ht="15.75" customHeight="1">
      <c r="A45" s="3">
        <f t="shared" si="6"/>
        <v>42</v>
      </c>
      <c r="B45" s="121"/>
      <c r="C45" s="121">
        <v>18665</v>
      </c>
      <c r="D45" s="122" t="s">
        <v>316</v>
      </c>
      <c r="E45" s="63">
        <f t="shared" si="12"/>
        <v>1</v>
      </c>
      <c r="F45" s="119" t="s">
        <v>307</v>
      </c>
      <c r="G45" s="123">
        <v>106642</v>
      </c>
      <c r="H45" s="124"/>
      <c r="I45" s="124"/>
      <c r="J45" s="124"/>
      <c r="K45" s="124"/>
      <c r="L45" s="124"/>
      <c r="M45" s="124"/>
      <c r="N45" s="124">
        <v>2158</v>
      </c>
      <c r="O45" s="124">
        <v>2566</v>
      </c>
      <c r="P45" s="124">
        <v>7005</v>
      </c>
      <c r="Q45" s="51">
        <f t="shared" si="7"/>
        <v>118371</v>
      </c>
      <c r="R45" s="125"/>
      <c r="S45" s="124">
        <v>25795</v>
      </c>
      <c r="T45" s="124">
        <v>10320</v>
      </c>
      <c r="U45" s="124">
        <v>26519</v>
      </c>
      <c r="V45" s="124"/>
      <c r="W45" s="124">
        <v>27559</v>
      </c>
      <c r="X45" s="124">
        <v>11557</v>
      </c>
      <c r="Y45" s="124">
        <v>24053</v>
      </c>
      <c r="Z45" s="124">
        <v>2000</v>
      </c>
      <c r="AA45" s="124"/>
      <c r="AB45" s="83">
        <f t="shared" si="8"/>
        <v>127803</v>
      </c>
      <c r="AC45" s="51">
        <f t="shared" si="9"/>
        <v>-9432</v>
      </c>
      <c r="AD45" s="126"/>
      <c r="AE45" s="124"/>
      <c r="AF45" s="124">
        <v>14649</v>
      </c>
      <c r="AG45" s="124">
        <v>124398</v>
      </c>
      <c r="AH45" s="124"/>
      <c r="AI45" s="51">
        <f t="shared" si="10"/>
        <v>139047</v>
      </c>
      <c r="AJ45" s="124"/>
      <c r="AK45" s="51">
        <f t="shared" si="11"/>
        <v>139047</v>
      </c>
      <c r="AL45" s="126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</row>
    <row r="46" spans="1:148" s="127" customFormat="1" ht="15.75" customHeight="1">
      <c r="A46" s="3">
        <f t="shared" si="6"/>
        <v>43</v>
      </c>
      <c r="B46" s="41" t="s">
        <v>296</v>
      </c>
      <c r="C46" s="41">
        <v>9284</v>
      </c>
      <c r="D46" s="63" t="s">
        <v>13</v>
      </c>
      <c r="E46" s="63">
        <f t="shared" si="12"/>
        <v>1</v>
      </c>
      <c r="F46" s="119" t="s">
        <v>307</v>
      </c>
      <c r="G46" s="93">
        <v>57140</v>
      </c>
      <c r="H46" s="64">
        <v>0</v>
      </c>
      <c r="I46" s="64">
        <v>1097</v>
      </c>
      <c r="J46" s="64">
        <v>0</v>
      </c>
      <c r="K46" s="64">
        <v>0</v>
      </c>
      <c r="L46" s="64">
        <v>0</v>
      </c>
      <c r="M46" s="64">
        <v>29310</v>
      </c>
      <c r="N46" s="64">
        <v>19893</v>
      </c>
      <c r="O46" s="64">
        <v>12673</v>
      </c>
      <c r="P46" s="64"/>
      <c r="Q46" s="51">
        <f t="shared" si="7"/>
        <v>120113</v>
      </c>
      <c r="R46" s="9"/>
      <c r="S46" s="64">
        <v>56598</v>
      </c>
      <c r="T46" s="64">
        <v>22800</v>
      </c>
      <c r="U46" s="64">
        <v>1787</v>
      </c>
      <c r="V46" s="64">
        <v>0</v>
      </c>
      <c r="W46" s="64">
        <v>32435</v>
      </c>
      <c r="X46" s="64">
        <v>19359</v>
      </c>
      <c r="Y46" s="64">
        <v>1113</v>
      </c>
      <c r="Z46" s="64">
        <v>0</v>
      </c>
      <c r="AA46" s="64">
        <v>500</v>
      </c>
      <c r="AB46" s="83">
        <f t="shared" si="8"/>
        <v>134592</v>
      </c>
      <c r="AC46" s="51">
        <f t="shared" si="9"/>
        <v>-14479</v>
      </c>
      <c r="AD46" s="39"/>
      <c r="AE46" s="64">
        <v>1092300</v>
      </c>
      <c r="AF46" s="64">
        <v>47218</v>
      </c>
      <c r="AG46" s="64">
        <v>526413</v>
      </c>
      <c r="AH46" s="64">
        <v>1535</v>
      </c>
      <c r="AI46" s="51">
        <f t="shared" si="10"/>
        <v>1667466</v>
      </c>
      <c r="AJ46" s="64">
        <v>8881</v>
      </c>
      <c r="AK46" s="51">
        <f t="shared" si="11"/>
        <v>1658585</v>
      </c>
      <c r="AL46" s="39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</row>
    <row r="47" spans="1:38" ht="15.75" customHeight="1">
      <c r="A47" s="3">
        <f t="shared" si="6"/>
        <v>44</v>
      </c>
      <c r="B47" s="41" t="s">
        <v>296</v>
      </c>
      <c r="C47" s="41">
        <v>13344</v>
      </c>
      <c r="D47" s="63" t="s">
        <v>24</v>
      </c>
      <c r="E47" s="63" t="str">
        <f t="shared" si="12"/>
        <v> </v>
      </c>
      <c r="F47" s="119" t="s">
        <v>308</v>
      </c>
      <c r="G47" s="93">
        <v>51759</v>
      </c>
      <c r="H47" s="64">
        <v>0</v>
      </c>
      <c r="I47" s="64">
        <v>30465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51">
        <f t="shared" si="7"/>
        <v>82224</v>
      </c>
      <c r="R47" s="9"/>
      <c r="S47" s="64">
        <v>44605</v>
      </c>
      <c r="T47" s="64">
        <v>0</v>
      </c>
      <c r="U47" s="64">
        <v>0</v>
      </c>
      <c r="V47" s="64">
        <v>0</v>
      </c>
      <c r="W47" s="64">
        <v>0</v>
      </c>
      <c r="X47" s="64">
        <v>19083</v>
      </c>
      <c r="Y47" s="64">
        <v>0</v>
      </c>
      <c r="Z47" s="64">
        <v>0</v>
      </c>
      <c r="AA47" s="64">
        <v>7578</v>
      </c>
      <c r="AB47" s="83">
        <f t="shared" si="8"/>
        <v>71266</v>
      </c>
      <c r="AC47" s="51">
        <f t="shared" si="9"/>
        <v>10958</v>
      </c>
      <c r="AD47" s="39"/>
      <c r="AE47" s="64">
        <v>0</v>
      </c>
      <c r="AF47" s="64">
        <v>0</v>
      </c>
      <c r="AG47" s="64">
        <v>30000</v>
      </c>
      <c r="AH47" s="64">
        <v>2465</v>
      </c>
      <c r="AI47" s="51">
        <f t="shared" si="10"/>
        <v>32465</v>
      </c>
      <c r="AJ47" s="64">
        <v>0</v>
      </c>
      <c r="AK47" s="51">
        <f t="shared" si="11"/>
        <v>32465</v>
      </c>
      <c r="AL47" s="39"/>
    </row>
    <row r="48" spans="1:38" ht="15.75" customHeight="1">
      <c r="A48" s="3">
        <f t="shared" si="6"/>
        <v>45</v>
      </c>
      <c r="B48" s="41" t="s">
        <v>296</v>
      </c>
      <c r="C48" s="41">
        <v>9272</v>
      </c>
      <c r="D48" s="63" t="s">
        <v>315</v>
      </c>
      <c r="E48" s="63">
        <f t="shared" si="12"/>
        <v>1</v>
      </c>
      <c r="F48" s="119" t="s">
        <v>307</v>
      </c>
      <c r="G48" s="93">
        <v>20168</v>
      </c>
      <c r="H48" s="64">
        <v>0</v>
      </c>
      <c r="I48" s="64"/>
      <c r="J48" s="64">
        <v>3434</v>
      </c>
      <c r="K48" s="64">
        <v>0</v>
      </c>
      <c r="L48" s="64">
        <v>0</v>
      </c>
      <c r="M48" s="64">
        <v>2666</v>
      </c>
      <c r="N48" s="64">
        <v>19882</v>
      </c>
      <c r="O48" s="64"/>
      <c r="P48" s="64"/>
      <c r="Q48" s="51">
        <f t="shared" si="7"/>
        <v>46150</v>
      </c>
      <c r="R48" s="9"/>
      <c r="S48" s="64"/>
      <c r="T48" s="64"/>
      <c r="U48" s="64"/>
      <c r="V48" s="64">
        <v>11286</v>
      </c>
      <c r="W48" s="64">
        <v>10104</v>
      </c>
      <c r="X48" s="64">
        <v>11340</v>
      </c>
      <c r="Y48" s="64">
        <v>4222</v>
      </c>
      <c r="Z48" s="64">
        <v>2700</v>
      </c>
      <c r="AA48" s="64"/>
      <c r="AB48" s="83">
        <f t="shared" si="8"/>
        <v>39652</v>
      </c>
      <c r="AC48" s="51">
        <f t="shared" si="9"/>
        <v>6498</v>
      </c>
      <c r="AD48" s="39"/>
      <c r="AE48" s="64"/>
      <c r="AF48" s="64">
        <v>17028</v>
      </c>
      <c r="AG48" s="64">
        <v>566144</v>
      </c>
      <c r="AH48" s="64">
        <v>955</v>
      </c>
      <c r="AI48" s="51">
        <f t="shared" si="10"/>
        <v>584127</v>
      </c>
      <c r="AJ48" s="64">
        <v>772</v>
      </c>
      <c r="AK48" s="51">
        <f t="shared" si="11"/>
        <v>583355</v>
      </c>
      <c r="AL48" s="39"/>
    </row>
    <row r="49" spans="1:38" ht="15.75" customHeight="1">
      <c r="A49" s="3">
        <f t="shared" si="6"/>
        <v>46</v>
      </c>
      <c r="B49" s="41" t="s">
        <v>296</v>
      </c>
      <c r="C49" s="41">
        <v>9316</v>
      </c>
      <c r="D49" s="63" t="s">
        <v>25</v>
      </c>
      <c r="E49" s="63">
        <f t="shared" si="12"/>
        <v>1</v>
      </c>
      <c r="F49" s="119" t="s">
        <v>307</v>
      </c>
      <c r="G49" s="93">
        <v>9065.7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39691.94</v>
      </c>
      <c r="N49" s="64"/>
      <c r="O49" s="64">
        <v>15314</v>
      </c>
      <c r="P49" s="64">
        <v>10000</v>
      </c>
      <c r="Q49" s="51">
        <f t="shared" si="7"/>
        <v>74071.64</v>
      </c>
      <c r="R49" s="9"/>
      <c r="S49" s="64">
        <v>51973.88</v>
      </c>
      <c r="T49" s="64">
        <v>0</v>
      </c>
      <c r="U49" s="64">
        <v>1057</v>
      </c>
      <c r="V49" s="64">
        <v>7424</v>
      </c>
      <c r="W49" s="64">
        <v>15298</v>
      </c>
      <c r="X49" s="64">
        <v>4403</v>
      </c>
      <c r="Y49" s="64">
        <v>0</v>
      </c>
      <c r="Z49" s="64">
        <v>0</v>
      </c>
      <c r="AA49" s="64"/>
      <c r="AB49" s="83">
        <f t="shared" si="8"/>
        <v>80155.88</v>
      </c>
      <c r="AC49" s="51">
        <f t="shared" si="9"/>
        <v>-6084.240000000005</v>
      </c>
      <c r="AD49" s="39"/>
      <c r="AE49" s="64">
        <v>11010000</v>
      </c>
      <c r="AF49" s="64">
        <v>0</v>
      </c>
      <c r="AG49" s="64">
        <v>95056</v>
      </c>
      <c r="AH49" s="64">
        <v>0</v>
      </c>
      <c r="AI49" s="51">
        <f t="shared" si="10"/>
        <v>11105056</v>
      </c>
      <c r="AJ49" s="64">
        <v>0</v>
      </c>
      <c r="AK49" s="51">
        <f t="shared" si="11"/>
        <v>11105056</v>
      </c>
      <c r="AL49" s="39"/>
    </row>
    <row r="50" spans="1:38" ht="15.75" customHeight="1">
      <c r="A50" s="3">
        <f t="shared" si="6"/>
        <v>47</v>
      </c>
      <c r="B50" s="41" t="s">
        <v>296</v>
      </c>
      <c r="C50" s="41">
        <v>9317</v>
      </c>
      <c r="D50" s="63" t="s">
        <v>26</v>
      </c>
      <c r="E50" s="63" t="str">
        <f t="shared" si="12"/>
        <v> </v>
      </c>
      <c r="F50" s="119" t="s">
        <v>308</v>
      </c>
      <c r="G50" s="93">
        <v>71251</v>
      </c>
      <c r="H50" s="64">
        <v>0</v>
      </c>
      <c r="I50" s="64">
        <v>17759</v>
      </c>
      <c r="J50" s="64">
        <v>0</v>
      </c>
      <c r="K50" s="64">
        <v>2230</v>
      </c>
      <c r="L50" s="64"/>
      <c r="M50" s="64">
        <v>82328</v>
      </c>
      <c r="N50" s="64">
        <v>21336</v>
      </c>
      <c r="O50" s="64">
        <v>39711</v>
      </c>
      <c r="P50" s="64">
        <v>16319</v>
      </c>
      <c r="Q50" s="51">
        <f t="shared" si="7"/>
        <v>250934</v>
      </c>
      <c r="R50" s="9"/>
      <c r="S50" s="64">
        <v>51250</v>
      </c>
      <c r="T50" s="64">
        <v>26580</v>
      </c>
      <c r="U50" s="64">
        <v>2465</v>
      </c>
      <c r="V50" s="64">
        <v>27572</v>
      </c>
      <c r="W50" s="64">
        <v>13004</v>
      </c>
      <c r="X50" s="64">
        <v>13813</v>
      </c>
      <c r="Y50" s="64">
        <v>1200</v>
      </c>
      <c r="Z50" s="64">
        <v>24475</v>
      </c>
      <c r="AA50" s="64">
        <v>21676</v>
      </c>
      <c r="AB50" s="83">
        <f t="shared" si="8"/>
        <v>182035</v>
      </c>
      <c r="AC50" s="51">
        <f t="shared" si="9"/>
        <v>68899</v>
      </c>
      <c r="AD50" s="39"/>
      <c r="AE50" s="64">
        <v>660000</v>
      </c>
      <c r="AF50" s="64">
        <v>0</v>
      </c>
      <c r="AG50" s="64">
        <v>641198</v>
      </c>
      <c r="AH50" s="64">
        <v>4160</v>
      </c>
      <c r="AI50" s="51">
        <f t="shared" si="10"/>
        <v>1305358</v>
      </c>
      <c r="AJ50" s="64">
        <v>10714</v>
      </c>
      <c r="AK50" s="51">
        <f t="shared" si="11"/>
        <v>1294644</v>
      </c>
      <c r="AL50" s="39"/>
    </row>
    <row r="51" spans="1:38" ht="15.75" customHeight="1">
      <c r="A51" s="3">
        <f t="shared" si="6"/>
        <v>48</v>
      </c>
      <c r="B51" s="41" t="s">
        <v>296</v>
      </c>
      <c r="C51" s="41">
        <v>9871</v>
      </c>
      <c r="D51" s="63" t="s">
        <v>44</v>
      </c>
      <c r="E51" s="63" t="str">
        <f t="shared" si="12"/>
        <v> </v>
      </c>
      <c r="F51" s="119" t="s">
        <v>308</v>
      </c>
      <c r="G51" s="93">
        <v>18619</v>
      </c>
      <c r="H51" s="64">
        <v>2584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7700</v>
      </c>
      <c r="Q51" s="51">
        <f t="shared" si="7"/>
        <v>28903</v>
      </c>
      <c r="R51" s="9"/>
      <c r="S51" s="64">
        <v>89000</v>
      </c>
      <c r="T51" s="64"/>
      <c r="U51" s="64">
        <v>0</v>
      </c>
      <c r="V51" s="64">
        <v>0</v>
      </c>
      <c r="W51" s="64">
        <v>0</v>
      </c>
      <c r="X51" s="64">
        <v>13579</v>
      </c>
      <c r="Y51" s="64">
        <v>0</v>
      </c>
      <c r="Z51" s="64">
        <v>0</v>
      </c>
      <c r="AA51" s="64">
        <v>6705</v>
      </c>
      <c r="AB51" s="83">
        <f t="shared" si="8"/>
        <v>109284</v>
      </c>
      <c r="AC51" s="51">
        <f t="shared" si="9"/>
        <v>-80381</v>
      </c>
      <c r="AD51" s="39"/>
      <c r="AE51" s="64">
        <v>1100000</v>
      </c>
      <c r="AF51" s="64">
        <v>0</v>
      </c>
      <c r="AG51" s="64">
        <v>70000</v>
      </c>
      <c r="AH51" s="64">
        <v>2900</v>
      </c>
      <c r="AI51" s="51">
        <f t="shared" si="10"/>
        <v>1172900</v>
      </c>
      <c r="AJ51" s="64">
        <v>0</v>
      </c>
      <c r="AK51" s="51">
        <f t="shared" si="11"/>
        <v>1172900</v>
      </c>
      <c r="AL51" s="39"/>
    </row>
    <row r="52" spans="1:38" ht="15.75" customHeight="1">
      <c r="A52" s="3">
        <f t="shared" si="6"/>
        <v>49</v>
      </c>
      <c r="B52" s="41" t="s">
        <v>296</v>
      </c>
      <c r="C52" s="41">
        <v>9347</v>
      </c>
      <c r="D52" s="63" t="s">
        <v>63</v>
      </c>
      <c r="E52" s="63">
        <f t="shared" si="12"/>
        <v>1</v>
      </c>
      <c r="F52" s="119" t="s">
        <v>307</v>
      </c>
      <c r="G52" s="93">
        <v>310134</v>
      </c>
      <c r="H52" s="64">
        <v>780</v>
      </c>
      <c r="I52" s="64">
        <v>25827</v>
      </c>
      <c r="J52" s="64">
        <v>4327</v>
      </c>
      <c r="K52" s="64"/>
      <c r="L52" s="64">
        <v>0</v>
      </c>
      <c r="M52" s="64">
        <v>28312</v>
      </c>
      <c r="N52" s="64">
        <v>3258</v>
      </c>
      <c r="O52" s="64">
        <v>0</v>
      </c>
      <c r="P52" s="64">
        <v>11286</v>
      </c>
      <c r="Q52" s="51">
        <f t="shared" si="7"/>
        <v>383924</v>
      </c>
      <c r="R52" s="9"/>
      <c r="S52" s="64">
        <v>160284</v>
      </c>
      <c r="T52" s="64">
        <v>18200</v>
      </c>
      <c r="U52" s="64">
        <v>3234</v>
      </c>
      <c r="V52" s="64">
        <v>10841</v>
      </c>
      <c r="W52" s="64">
        <v>71774</v>
      </c>
      <c r="X52" s="64">
        <v>63662</v>
      </c>
      <c r="Y52" s="64">
        <v>15529</v>
      </c>
      <c r="Z52" s="64">
        <v>13620</v>
      </c>
      <c r="AA52" s="64"/>
      <c r="AB52" s="83">
        <f t="shared" si="8"/>
        <v>357144</v>
      </c>
      <c r="AC52" s="51">
        <f t="shared" si="9"/>
        <v>26780</v>
      </c>
      <c r="AD52" s="39"/>
      <c r="AE52" s="64">
        <v>0</v>
      </c>
      <c r="AF52" s="64">
        <v>0</v>
      </c>
      <c r="AG52" s="64">
        <v>0</v>
      </c>
      <c r="AH52" s="64">
        <v>0</v>
      </c>
      <c r="AI52" s="51">
        <f t="shared" si="10"/>
        <v>0</v>
      </c>
      <c r="AJ52" s="64">
        <v>0</v>
      </c>
      <c r="AK52" s="51">
        <f t="shared" si="11"/>
        <v>0</v>
      </c>
      <c r="AL52" s="39"/>
    </row>
    <row r="53" spans="1:38" ht="15.75" customHeight="1">
      <c r="A53" s="3">
        <f t="shared" si="6"/>
        <v>50</v>
      </c>
      <c r="B53" s="41" t="s">
        <v>296</v>
      </c>
      <c r="C53" s="41">
        <v>9346</v>
      </c>
      <c r="D53" s="63" t="s">
        <v>54</v>
      </c>
      <c r="E53" s="63">
        <f t="shared" si="12"/>
        <v>1</v>
      </c>
      <c r="F53" s="119" t="s">
        <v>307</v>
      </c>
      <c r="G53" s="93">
        <v>262206</v>
      </c>
      <c r="H53" s="64"/>
      <c r="I53" s="64">
        <v>4634</v>
      </c>
      <c r="J53" s="64">
        <v>17648</v>
      </c>
      <c r="K53" s="64"/>
      <c r="L53" s="64"/>
      <c r="M53" s="64">
        <v>5760</v>
      </c>
      <c r="N53" s="64">
        <v>17757</v>
      </c>
      <c r="O53" s="64">
        <v>11606</v>
      </c>
      <c r="P53" s="64">
        <v>835</v>
      </c>
      <c r="Q53" s="51">
        <f t="shared" si="7"/>
        <v>320446</v>
      </c>
      <c r="R53" s="10"/>
      <c r="S53" s="64">
        <v>23430</v>
      </c>
      <c r="T53" s="64">
        <v>1461</v>
      </c>
      <c r="U53" s="64"/>
      <c r="V53" s="64">
        <v>13574</v>
      </c>
      <c r="W53" s="64">
        <v>67576</v>
      </c>
      <c r="X53" s="64">
        <v>41260</v>
      </c>
      <c r="Y53" s="64">
        <v>18707</v>
      </c>
      <c r="Z53" s="64">
        <v>24050</v>
      </c>
      <c r="AA53" s="64">
        <v>7745</v>
      </c>
      <c r="AB53" s="83">
        <f t="shared" si="8"/>
        <v>197803</v>
      </c>
      <c r="AC53" s="51">
        <f t="shared" si="9"/>
        <v>122643</v>
      </c>
      <c r="AD53" s="39"/>
      <c r="AE53" s="64">
        <v>2100800</v>
      </c>
      <c r="AF53" s="64">
        <v>111928</v>
      </c>
      <c r="AG53" s="64">
        <v>715650</v>
      </c>
      <c r="AH53" s="64">
        <v>7909</v>
      </c>
      <c r="AI53" s="51">
        <f t="shared" si="10"/>
        <v>2936287</v>
      </c>
      <c r="AJ53" s="64">
        <v>12802</v>
      </c>
      <c r="AK53" s="51">
        <f t="shared" si="11"/>
        <v>2923485</v>
      </c>
      <c r="AL53" s="39"/>
    </row>
    <row r="54" spans="1:38" ht="15.75" customHeight="1">
      <c r="A54" s="3">
        <f t="shared" si="6"/>
        <v>51</v>
      </c>
      <c r="B54" s="41" t="s">
        <v>296</v>
      </c>
      <c r="C54" s="41">
        <v>9356</v>
      </c>
      <c r="D54" s="63" t="s">
        <v>62</v>
      </c>
      <c r="E54" s="63" t="str">
        <f t="shared" si="12"/>
        <v> </v>
      </c>
      <c r="F54" s="119" t="s">
        <v>308</v>
      </c>
      <c r="G54" s="93">
        <v>95583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51">
        <f t="shared" si="7"/>
        <v>95583</v>
      </c>
      <c r="R54" s="10"/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83">
        <f t="shared" si="8"/>
        <v>0</v>
      </c>
      <c r="AC54" s="51">
        <f t="shared" si="9"/>
        <v>95583</v>
      </c>
      <c r="AD54" s="39"/>
      <c r="AE54" s="64">
        <v>0</v>
      </c>
      <c r="AF54" s="64">
        <v>0</v>
      </c>
      <c r="AG54" s="64">
        <v>0</v>
      </c>
      <c r="AH54" s="64">
        <v>0</v>
      </c>
      <c r="AI54" s="51">
        <f t="shared" si="10"/>
        <v>0</v>
      </c>
      <c r="AJ54" s="64">
        <v>0</v>
      </c>
      <c r="AK54" s="51">
        <f t="shared" si="11"/>
        <v>0</v>
      </c>
      <c r="AL54" s="39"/>
    </row>
    <row r="55" spans="1:38" ht="15.75" customHeight="1">
      <c r="A55" s="3">
        <f t="shared" si="6"/>
        <v>52</v>
      </c>
      <c r="B55" s="41" t="s">
        <v>296</v>
      </c>
      <c r="C55" s="41">
        <v>9348</v>
      </c>
      <c r="D55" s="63" t="s">
        <v>64</v>
      </c>
      <c r="E55" s="63">
        <f t="shared" si="12"/>
        <v>1</v>
      </c>
      <c r="F55" s="119" t="s">
        <v>307</v>
      </c>
      <c r="G55" s="93">
        <v>67848</v>
      </c>
      <c r="H55" s="64"/>
      <c r="I55" s="64">
        <v>353</v>
      </c>
      <c r="J55" s="64">
        <v>0</v>
      </c>
      <c r="K55" s="64">
        <v>0</v>
      </c>
      <c r="L55" s="64"/>
      <c r="M55" s="64">
        <v>104743</v>
      </c>
      <c r="N55" s="64">
        <v>19735</v>
      </c>
      <c r="O55" s="64"/>
      <c r="P55" s="64"/>
      <c r="Q55" s="51">
        <f t="shared" si="7"/>
        <v>192679</v>
      </c>
      <c r="R55" s="9"/>
      <c r="S55" s="64">
        <v>61144</v>
      </c>
      <c r="T55" s="64">
        <v>9360</v>
      </c>
      <c r="U55" s="64"/>
      <c r="V55" s="64">
        <v>41462</v>
      </c>
      <c r="W55" s="64">
        <v>15769</v>
      </c>
      <c r="X55" s="64">
        <v>20626</v>
      </c>
      <c r="Y55" s="64"/>
      <c r="Z55" s="64">
        <v>9533</v>
      </c>
      <c r="AA55" s="64"/>
      <c r="AB55" s="83">
        <f t="shared" si="8"/>
        <v>157894</v>
      </c>
      <c r="AC55" s="51">
        <f t="shared" si="9"/>
        <v>34785</v>
      </c>
      <c r="AD55" s="39"/>
      <c r="AE55" s="64">
        <v>9513033</v>
      </c>
      <c r="AF55" s="64">
        <v>88507</v>
      </c>
      <c r="AG55" s="64">
        <v>595801</v>
      </c>
      <c r="AH55" s="64">
        <v>1894</v>
      </c>
      <c r="AI55" s="51">
        <f t="shared" si="10"/>
        <v>10199235</v>
      </c>
      <c r="AJ55" s="64">
        <v>8041</v>
      </c>
      <c r="AK55" s="51">
        <f t="shared" si="11"/>
        <v>10191194</v>
      </c>
      <c r="AL55" s="39"/>
    </row>
    <row r="56" spans="1:38" ht="15.75" customHeight="1">
      <c r="A56" s="3">
        <f t="shared" si="6"/>
        <v>53</v>
      </c>
      <c r="B56" s="41" t="s">
        <v>296</v>
      </c>
      <c r="C56" s="41">
        <v>9349</v>
      </c>
      <c r="D56" s="63" t="s">
        <v>65</v>
      </c>
      <c r="E56" s="63">
        <f t="shared" si="12"/>
        <v>1</v>
      </c>
      <c r="F56" s="119" t="s">
        <v>307</v>
      </c>
      <c r="G56" s="93">
        <v>106726</v>
      </c>
      <c r="H56" s="64"/>
      <c r="I56" s="64"/>
      <c r="J56" s="64">
        <v>77506</v>
      </c>
      <c r="K56" s="64">
        <v>0</v>
      </c>
      <c r="L56" s="64"/>
      <c r="M56" s="64"/>
      <c r="N56" s="64">
        <v>9919</v>
      </c>
      <c r="O56" s="64">
        <v>13443</v>
      </c>
      <c r="P56" s="64">
        <v>14953</v>
      </c>
      <c r="Q56" s="51">
        <f t="shared" si="7"/>
        <v>222547</v>
      </c>
      <c r="R56" s="9"/>
      <c r="S56" s="64">
        <v>27308</v>
      </c>
      <c r="T56" s="64">
        <v>9590</v>
      </c>
      <c r="U56" s="64">
        <v>7210</v>
      </c>
      <c r="V56" s="64">
        <v>743</v>
      </c>
      <c r="W56" s="64">
        <v>137998</v>
      </c>
      <c r="X56" s="64">
        <v>15634</v>
      </c>
      <c r="Y56" s="64">
        <v>6836</v>
      </c>
      <c r="Z56" s="64"/>
      <c r="AA56" s="64">
        <v>11372</v>
      </c>
      <c r="AB56" s="83">
        <f t="shared" si="8"/>
        <v>216691</v>
      </c>
      <c r="AC56" s="51">
        <f t="shared" si="9"/>
        <v>5856</v>
      </c>
      <c r="AD56" s="39"/>
      <c r="AE56" s="64">
        <v>2356000</v>
      </c>
      <c r="AF56" s="64">
        <v>165000</v>
      </c>
      <c r="AG56" s="64">
        <v>229228</v>
      </c>
      <c r="AH56" s="64">
        <v>0</v>
      </c>
      <c r="AI56" s="51">
        <f t="shared" si="10"/>
        <v>2750228</v>
      </c>
      <c r="AJ56" s="64">
        <v>0</v>
      </c>
      <c r="AK56" s="51">
        <f t="shared" si="11"/>
        <v>2750228</v>
      </c>
      <c r="AL56" s="39"/>
    </row>
    <row r="57" spans="1:38" ht="15.75" customHeight="1">
      <c r="A57" s="3">
        <f t="shared" si="6"/>
        <v>54</v>
      </c>
      <c r="B57" s="41" t="s">
        <v>296</v>
      </c>
      <c r="C57" s="41">
        <v>9355</v>
      </c>
      <c r="D57" s="63" t="s">
        <v>224</v>
      </c>
      <c r="E57" s="63">
        <f t="shared" si="12"/>
        <v>1</v>
      </c>
      <c r="F57" s="119" t="s">
        <v>307</v>
      </c>
      <c r="G57" s="93">
        <v>43775</v>
      </c>
      <c r="H57" s="64">
        <v>0</v>
      </c>
      <c r="I57" s="64">
        <v>1836</v>
      </c>
      <c r="J57" s="64"/>
      <c r="K57" s="64">
        <v>0</v>
      </c>
      <c r="L57" s="64"/>
      <c r="M57" s="64">
        <v>32240</v>
      </c>
      <c r="N57" s="64">
        <v>33211</v>
      </c>
      <c r="O57" s="64">
        <v>858</v>
      </c>
      <c r="P57" s="64"/>
      <c r="Q57" s="51">
        <f t="shared" si="7"/>
        <v>111920</v>
      </c>
      <c r="R57" s="9"/>
      <c r="S57" s="64"/>
      <c r="T57" s="64"/>
      <c r="U57" s="64">
        <v>9871</v>
      </c>
      <c r="V57" s="64">
        <v>1200</v>
      </c>
      <c r="W57" s="64">
        <v>6839</v>
      </c>
      <c r="X57" s="64">
        <v>6049</v>
      </c>
      <c r="Y57" s="64">
        <v>6179</v>
      </c>
      <c r="Z57" s="64">
        <v>1100</v>
      </c>
      <c r="AA57" s="64"/>
      <c r="AB57" s="83">
        <f t="shared" si="8"/>
        <v>31238</v>
      </c>
      <c r="AC57" s="51">
        <f t="shared" si="9"/>
        <v>80682</v>
      </c>
      <c r="AD57" s="39"/>
      <c r="AE57" s="64">
        <v>1840278</v>
      </c>
      <c r="AF57" s="64">
        <v>19295</v>
      </c>
      <c r="AG57" s="64">
        <v>961717</v>
      </c>
      <c r="AH57" s="64">
        <v>1585</v>
      </c>
      <c r="AI57" s="51">
        <f t="shared" si="10"/>
        <v>2822875</v>
      </c>
      <c r="AJ57" s="64">
        <v>6164</v>
      </c>
      <c r="AK57" s="51">
        <f t="shared" si="11"/>
        <v>2816711</v>
      </c>
      <c r="AL57" s="39"/>
    </row>
    <row r="58" spans="1:38" ht="15.75" customHeight="1">
      <c r="A58" s="3">
        <f t="shared" si="6"/>
        <v>55</v>
      </c>
      <c r="B58" s="41" t="s">
        <v>296</v>
      </c>
      <c r="C58" s="41">
        <v>9323</v>
      </c>
      <c r="D58" s="63" t="s">
        <v>46</v>
      </c>
      <c r="E58" s="63" t="str">
        <f t="shared" si="12"/>
        <v> </v>
      </c>
      <c r="F58" s="119" t="s">
        <v>308</v>
      </c>
      <c r="G58" s="93">
        <v>57478</v>
      </c>
      <c r="H58" s="64">
        <v>0</v>
      </c>
      <c r="I58" s="64">
        <v>95</v>
      </c>
      <c r="J58" s="64">
        <v>0</v>
      </c>
      <c r="K58" s="64">
        <v>0</v>
      </c>
      <c r="L58" s="64">
        <v>0</v>
      </c>
      <c r="M58" s="64">
        <v>30883</v>
      </c>
      <c r="N58" s="64">
        <v>16512</v>
      </c>
      <c r="O58" s="64">
        <v>0</v>
      </c>
      <c r="P58" s="64">
        <v>1790</v>
      </c>
      <c r="Q58" s="51">
        <f t="shared" si="7"/>
        <v>106758</v>
      </c>
      <c r="R58" s="9"/>
      <c r="S58" s="64">
        <v>18261</v>
      </c>
      <c r="T58" s="64">
        <v>0</v>
      </c>
      <c r="U58" s="64">
        <v>100</v>
      </c>
      <c r="V58" s="64">
        <v>250</v>
      </c>
      <c r="W58" s="64">
        <v>143817</v>
      </c>
      <c r="X58" s="64">
        <v>8562</v>
      </c>
      <c r="Y58" s="64">
        <v>345</v>
      </c>
      <c r="Z58" s="64">
        <v>0</v>
      </c>
      <c r="AA58" s="64">
        <v>15580</v>
      </c>
      <c r="AB58" s="83">
        <f t="shared" si="8"/>
        <v>186915</v>
      </c>
      <c r="AC58" s="51">
        <f t="shared" si="9"/>
        <v>-80157</v>
      </c>
      <c r="AD58" s="39"/>
      <c r="AE58" s="64">
        <v>0</v>
      </c>
      <c r="AF58" s="64">
        <v>0</v>
      </c>
      <c r="AG58" s="64">
        <v>300657</v>
      </c>
      <c r="AH58" s="64">
        <v>30</v>
      </c>
      <c r="AI58" s="51">
        <f t="shared" si="10"/>
        <v>300687</v>
      </c>
      <c r="AJ58" s="64">
        <v>0</v>
      </c>
      <c r="AK58" s="51">
        <f t="shared" si="11"/>
        <v>300687</v>
      </c>
      <c r="AL58" s="39"/>
    </row>
    <row r="59" spans="1:38" ht="15.75" customHeight="1">
      <c r="A59" s="3">
        <f t="shared" si="6"/>
        <v>56</v>
      </c>
      <c r="B59" s="41" t="s">
        <v>296</v>
      </c>
      <c r="C59" s="41">
        <v>9351</v>
      </c>
      <c r="D59" s="63" t="s">
        <v>55</v>
      </c>
      <c r="E59" s="63" t="str">
        <f t="shared" si="12"/>
        <v> </v>
      </c>
      <c r="F59" s="119" t="s">
        <v>308</v>
      </c>
      <c r="G59" s="93">
        <v>76576</v>
      </c>
      <c r="H59" s="64">
        <v>3975</v>
      </c>
      <c r="I59" s="64">
        <v>6555</v>
      </c>
      <c r="J59" s="64">
        <v>0</v>
      </c>
      <c r="K59" s="64">
        <v>2500</v>
      </c>
      <c r="L59" s="64">
        <v>0</v>
      </c>
      <c r="M59" s="64">
        <v>5713</v>
      </c>
      <c r="N59" s="64">
        <v>32894</v>
      </c>
      <c r="O59" s="64"/>
      <c r="P59" s="64">
        <v>134</v>
      </c>
      <c r="Q59" s="51">
        <f t="shared" si="7"/>
        <v>128347</v>
      </c>
      <c r="R59" s="9"/>
      <c r="S59" s="64">
        <v>46440</v>
      </c>
      <c r="T59" s="64">
        <v>0</v>
      </c>
      <c r="U59" s="64">
        <v>3439</v>
      </c>
      <c r="V59" s="64">
        <v>26396</v>
      </c>
      <c r="W59" s="64">
        <v>21045</v>
      </c>
      <c r="X59" s="64">
        <v>20351</v>
      </c>
      <c r="Y59" s="64">
        <v>6170</v>
      </c>
      <c r="Z59" s="64"/>
      <c r="AA59" s="64">
        <v>0</v>
      </c>
      <c r="AB59" s="83">
        <f t="shared" si="8"/>
        <v>123841</v>
      </c>
      <c r="AC59" s="51">
        <f t="shared" si="9"/>
        <v>4506</v>
      </c>
      <c r="AD59" s="39"/>
      <c r="AE59" s="64">
        <v>1170880</v>
      </c>
      <c r="AF59" s="64">
        <v>38818</v>
      </c>
      <c r="AG59" s="64">
        <v>679442</v>
      </c>
      <c r="AH59" s="64">
        <v>3460</v>
      </c>
      <c r="AI59" s="51">
        <f t="shared" si="10"/>
        <v>1892600</v>
      </c>
      <c r="AJ59" s="64">
        <v>618</v>
      </c>
      <c r="AK59" s="51">
        <f t="shared" si="11"/>
        <v>1891982</v>
      </c>
      <c r="AL59" s="39"/>
    </row>
    <row r="60" spans="1:38" ht="15.75" customHeight="1">
      <c r="A60" s="3">
        <f t="shared" si="6"/>
        <v>57</v>
      </c>
      <c r="B60" s="41" t="s">
        <v>296</v>
      </c>
      <c r="C60" s="41">
        <v>9326</v>
      </c>
      <c r="D60" s="63" t="s">
        <v>47</v>
      </c>
      <c r="E60" s="63">
        <f t="shared" si="12"/>
        <v>1</v>
      </c>
      <c r="F60" s="119" t="s">
        <v>307</v>
      </c>
      <c r="G60" s="93">
        <v>118652</v>
      </c>
      <c r="H60" s="64"/>
      <c r="I60" s="64">
        <v>2935</v>
      </c>
      <c r="J60" s="64">
        <v>41000</v>
      </c>
      <c r="K60" s="64"/>
      <c r="L60" s="64"/>
      <c r="M60" s="64">
        <v>99203</v>
      </c>
      <c r="N60" s="64">
        <v>5888</v>
      </c>
      <c r="O60" s="64">
        <v>104972</v>
      </c>
      <c r="P60" s="64">
        <v>1707</v>
      </c>
      <c r="Q60" s="51">
        <f t="shared" si="7"/>
        <v>374357</v>
      </c>
      <c r="R60" s="9"/>
      <c r="S60" s="64">
        <v>59186</v>
      </c>
      <c r="T60" s="64">
        <v>33000</v>
      </c>
      <c r="U60" s="64">
        <v>1541</v>
      </c>
      <c r="V60" s="64">
        <v>59488</v>
      </c>
      <c r="W60" s="64">
        <v>163433</v>
      </c>
      <c r="X60" s="64">
        <v>35603</v>
      </c>
      <c r="Y60" s="64">
        <v>344</v>
      </c>
      <c r="Z60" s="64">
        <v>9035</v>
      </c>
      <c r="AA60" s="64"/>
      <c r="AB60" s="83">
        <f t="shared" si="8"/>
        <v>361630</v>
      </c>
      <c r="AC60" s="51">
        <f t="shared" si="9"/>
        <v>12727</v>
      </c>
      <c r="AD60" s="39"/>
      <c r="AE60" s="64">
        <v>3056001</v>
      </c>
      <c r="AF60" s="64">
        <v>49725</v>
      </c>
      <c r="AG60" s="64">
        <v>179679</v>
      </c>
      <c r="AH60" s="64">
        <v>50015</v>
      </c>
      <c r="AI60" s="51">
        <f t="shared" si="10"/>
        <v>3335420</v>
      </c>
      <c r="AJ60" s="64">
        <v>54726</v>
      </c>
      <c r="AK60" s="51">
        <f t="shared" si="11"/>
        <v>3280694</v>
      </c>
      <c r="AL60" s="39"/>
    </row>
    <row r="61" spans="1:38" ht="15.75" customHeight="1">
      <c r="A61" s="3">
        <f t="shared" si="6"/>
        <v>58</v>
      </c>
      <c r="B61" s="41" t="s">
        <v>296</v>
      </c>
      <c r="C61" s="41">
        <v>9325</v>
      </c>
      <c r="D61" s="63" t="s">
        <v>48</v>
      </c>
      <c r="E61" s="63" t="str">
        <f t="shared" si="12"/>
        <v> </v>
      </c>
      <c r="F61" s="119" t="s">
        <v>308</v>
      </c>
      <c r="G61" s="93">
        <v>150174</v>
      </c>
      <c r="H61" s="64">
        <v>7503</v>
      </c>
      <c r="I61" s="64">
        <v>0</v>
      </c>
      <c r="J61" s="64">
        <v>0</v>
      </c>
      <c r="K61" s="64">
        <v>21177</v>
      </c>
      <c r="L61" s="64">
        <v>0</v>
      </c>
      <c r="M61" s="64">
        <v>246051</v>
      </c>
      <c r="N61" s="64">
        <v>16419</v>
      </c>
      <c r="O61" s="64">
        <v>0</v>
      </c>
      <c r="P61" s="64">
        <v>19269</v>
      </c>
      <c r="Q61" s="51">
        <f t="shared" si="7"/>
        <v>460593</v>
      </c>
      <c r="R61" s="9"/>
      <c r="S61" s="64">
        <v>51210</v>
      </c>
      <c r="T61" s="64">
        <v>49212</v>
      </c>
      <c r="U61" s="64">
        <v>6508</v>
      </c>
      <c r="V61" s="64">
        <v>55067</v>
      </c>
      <c r="W61" s="64">
        <v>38756</v>
      </c>
      <c r="X61" s="64">
        <v>114785</v>
      </c>
      <c r="Y61" s="64">
        <v>24849</v>
      </c>
      <c r="Z61" s="64">
        <v>0</v>
      </c>
      <c r="AA61" s="64">
        <v>2724</v>
      </c>
      <c r="AB61" s="83">
        <f t="shared" si="8"/>
        <v>343111</v>
      </c>
      <c r="AC61" s="51">
        <f t="shared" si="9"/>
        <v>117482</v>
      </c>
      <c r="AD61" s="39"/>
      <c r="AE61" s="64">
        <v>7021000</v>
      </c>
      <c r="AF61" s="64"/>
      <c r="AG61" s="64">
        <v>499442</v>
      </c>
      <c r="AH61" s="64"/>
      <c r="AI61" s="51">
        <f t="shared" si="10"/>
        <v>7520442</v>
      </c>
      <c r="AJ61" s="64">
        <v>65852</v>
      </c>
      <c r="AK61" s="51">
        <f t="shared" si="11"/>
        <v>7454590</v>
      </c>
      <c r="AL61" s="39"/>
    </row>
    <row r="62" spans="1:38" ht="15.75" customHeight="1">
      <c r="A62" s="3">
        <f t="shared" si="6"/>
        <v>59</v>
      </c>
      <c r="B62" s="41" t="s">
        <v>296</v>
      </c>
      <c r="C62" s="41">
        <v>9302</v>
      </c>
      <c r="D62" s="63" t="s">
        <v>49</v>
      </c>
      <c r="E62" s="63" t="str">
        <f t="shared" si="12"/>
        <v> </v>
      </c>
      <c r="F62" s="119" t="s">
        <v>308</v>
      </c>
      <c r="G62" s="93">
        <v>28031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/>
      <c r="N62" s="64"/>
      <c r="O62" s="64">
        <v>36800</v>
      </c>
      <c r="P62" s="64">
        <v>110</v>
      </c>
      <c r="Q62" s="51">
        <f t="shared" si="7"/>
        <v>64941</v>
      </c>
      <c r="R62" s="9"/>
      <c r="S62" s="64">
        <v>13031</v>
      </c>
      <c r="T62" s="64"/>
      <c r="U62" s="64">
        <v>2035</v>
      </c>
      <c r="V62" s="64">
        <v>4000</v>
      </c>
      <c r="W62" s="64">
        <v>8807</v>
      </c>
      <c r="X62" s="64">
        <v>7156</v>
      </c>
      <c r="Y62" s="64">
        <v>160</v>
      </c>
      <c r="Z62" s="64"/>
      <c r="AA62" s="64">
        <v>8827</v>
      </c>
      <c r="AB62" s="83">
        <f t="shared" si="8"/>
        <v>44016</v>
      </c>
      <c r="AC62" s="51">
        <f t="shared" si="9"/>
        <v>20925</v>
      </c>
      <c r="AD62" s="39"/>
      <c r="AE62" s="64">
        <v>1250000</v>
      </c>
      <c r="AF62" s="64">
        <v>10929</v>
      </c>
      <c r="AG62" s="64">
        <v>39253</v>
      </c>
      <c r="AH62" s="64">
        <v>0</v>
      </c>
      <c r="AI62" s="51">
        <f t="shared" si="10"/>
        <v>1300182</v>
      </c>
      <c r="AJ62" s="64"/>
      <c r="AK62" s="51">
        <f t="shared" si="11"/>
        <v>1300182</v>
      </c>
      <c r="AL62" s="39"/>
    </row>
    <row r="63" spans="1:38" ht="15.75" customHeight="1">
      <c r="A63" s="3">
        <f t="shared" si="6"/>
        <v>60</v>
      </c>
      <c r="B63" s="41" t="s">
        <v>296</v>
      </c>
      <c r="C63" s="41">
        <v>9321</v>
      </c>
      <c r="D63" s="63" t="s">
        <v>50</v>
      </c>
      <c r="E63" s="63">
        <f t="shared" si="12"/>
        <v>1</v>
      </c>
      <c r="F63" s="119" t="s">
        <v>307</v>
      </c>
      <c r="G63" s="93">
        <v>612535</v>
      </c>
      <c r="H63" s="64">
        <v>0</v>
      </c>
      <c r="I63" s="64">
        <v>8976</v>
      </c>
      <c r="J63" s="64">
        <v>0</v>
      </c>
      <c r="K63" s="64">
        <v>92500</v>
      </c>
      <c r="L63" s="64">
        <v>0</v>
      </c>
      <c r="M63" s="64">
        <v>31700</v>
      </c>
      <c r="N63" s="64">
        <v>753</v>
      </c>
      <c r="O63" s="64">
        <v>109898</v>
      </c>
      <c r="P63" s="64">
        <v>95</v>
      </c>
      <c r="Q63" s="51">
        <f t="shared" si="7"/>
        <v>856457</v>
      </c>
      <c r="R63" s="9"/>
      <c r="S63" s="64">
        <v>200657</v>
      </c>
      <c r="T63" s="64">
        <v>86850</v>
      </c>
      <c r="U63" s="64"/>
      <c r="V63" s="64">
        <v>210640</v>
      </c>
      <c r="W63" s="64">
        <v>103131</v>
      </c>
      <c r="X63" s="64">
        <v>96791</v>
      </c>
      <c r="Y63" s="64">
        <v>49439</v>
      </c>
      <c r="Z63" s="64"/>
      <c r="AA63" s="64">
        <v>104542</v>
      </c>
      <c r="AB63" s="83">
        <f t="shared" si="8"/>
        <v>852050</v>
      </c>
      <c r="AC63" s="51">
        <f t="shared" si="9"/>
        <v>4407</v>
      </c>
      <c r="AD63" s="39"/>
      <c r="AE63" s="64">
        <v>3912419</v>
      </c>
      <c r="AF63" s="64">
        <v>77258</v>
      </c>
      <c r="AG63" s="64">
        <v>110956</v>
      </c>
      <c r="AH63" s="64">
        <v>2631</v>
      </c>
      <c r="AI63" s="51">
        <f t="shared" si="10"/>
        <v>4103264</v>
      </c>
      <c r="AJ63" s="64">
        <v>207946</v>
      </c>
      <c r="AK63" s="51">
        <f t="shared" si="11"/>
        <v>3895318</v>
      </c>
      <c r="AL63" s="39"/>
    </row>
    <row r="64" spans="1:38" ht="15.75" customHeight="1">
      <c r="A64" s="3">
        <f t="shared" si="6"/>
        <v>61</v>
      </c>
      <c r="B64" s="41" t="s">
        <v>296</v>
      </c>
      <c r="C64" s="41">
        <v>9327</v>
      </c>
      <c r="D64" s="63" t="s">
        <v>27</v>
      </c>
      <c r="E64" s="63">
        <f t="shared" si="12"/>
        <v>1</v>
      </c>
      <c r="F64" s="119" t="s">
        <v>307</v>
      </c>
      <c r="G64" s="93">
        <v>349851</v>
      </c>
      <c r="H64" s="64"/>
      <c r="I64" s="64">
        <v>0</v>
      </c>
      <c r="J64" s="64"/>
      <c r="K64" s="64">
        <v>16500</v>
      </c>
      <c r="L64" s="64"/>
      <c r="M64" s="64">
        <v>118956</v>
      </c>
      <c r="N64" s="64">
        <v>3600</v>
      </c>
      <c r="O64" s="64">
        <v>64712</v>
      </c>
      <c r="P64" s="64">
        <v>24334</v>
      </c>
      <c r="Q64" s="51">
        <f t="shared" si="7"/>
        <v>577953</v>
      </c>
      <c r="R64" s="9"/>
      <c r="S64" s="64">
        <v>68760</v>
      </c>
      <c r="T64" s="64">
        <v>9930</v>
      </c>
      <c r="U64" s="64">
        <v>51033</v>
      </c>
      <c r="V64" s="64">
        <v>83180</v>
      </c>
      <c r="W64" s="64">
        <v>212990</v>
      </c>
      <c r="X64" s="64">
        <v>81232</v>
      </c>
      <c r="Y64" s="64">
        <v>22235</v>
      </c>
      <c r="Z64" s="64">
        <v>3705</v>
      </c>
      <c r="AA64" s="64">
        <v>1179</v>
      </c>
      <c r="AB64" s="83">
        <f t="shared" si="8"/>
        <v>534244</v>
      </c>
      <c r="AC64" s="51">
        <f t="shared" si="9"/>
        <v>43709</v>
      </c>
      <c r="AD64" s="39"/>
      <c r="AE64" s="64">
        <v>7702704</v>
      </c>
      <c r="AF64" s="64">
        <v>474785</v>
      </c>
      <c r="AG64" s="64">
        <v>369272</v>
      </c>
      <c r="AH64" s="64">
        <v>63421</v>
      </c>
      <c r="AI64" s="51">
        <f t="shared" si="10"/>
        <v>8610182</v>
      </c>
      <c r="AJ64" s="64">
        <v>245274</v>
      </c>
      <c r="AK64" s="51">
        <f t="shared" si="11"/>
        <v>8364908</v>
      </c>
      <c r="AL64" s="39"/>
    </row>
    <row r="65" spans="1:38" ht="15.75" customHeight="1">
      <c r="A65" s="3">
        <f t="shared" si="6"/>
        <v>62</v>
      </c>
      <c r="B65" s="41" t="s">
        <v>296</v>
      </c>
      <c r="C65" s="41">
        <v>10004</v>
      </c>
      <c r="D65" s="63" t="s">
        <v>51</v>
      </c>
      <c r="E65" s="63">
        <f t="shared" si="12"/>
        <v>1</v>
      </c>
      <c r="F65" s="119" t="s">
        <v>307</v>
      </c>
      <c r="G65" s="93">
        <v>127304</v>
      </c>
      <c r="H65" s="64">
        <v>4052</v>
      </c>
      <c r="I65" s="64"/>
      <c r="J65" s="64">
        <v>277188</v>
      </c>
      <c r="K65" s="64">
        <v>107575</v>
      </c>
      <c r="L65" s="64">
        <v>0</v>
      </c>
      <c r="M65" s="64">
        <v>32203</v>
      </c>
      <c r="N65" s="64">
        <v>38670</v>
      </c>
      <c r="O65" s="64">
        <v>0</v>
      </c>
      <c r="P65" s="64">
        <v>184646</v>
      </c>
      <c r="Q65" s="51">
        <f t="shared" si="7"/>
        <v>771638</v>
      </c>
      <c r="R65" s="9"/>
      <c r="S65" s="64">
        <v>51938</v>
      </c>
      <c r="T65" s="64">
        <v>4646</v>
      </c>
      <c r="U65" s="64">
        <v>16399</v>
      </c>
      <c r="V65" s="64">
        <v>4947</v>
      </c>
      <c r="W65" s="64">
        <v>56672</v>
      </c>
      <c r="X65" s="64">
        <v>8610</v>
      </c>
      <c r="Y65" s="64">
        <v>35</v>
      </c>
      <c r="Z65" s="64">
        <v>108205</v>
      </c>
      <c r="AA65" s="64">
        <v>32120</v>
      </c>
      <c r="AB65" s="83">
        <f t="shared" si="8"/>
        <v>283572</v>
      </c>
      <c r="AC65" s="51">
        <f t="shared" si="9"/>
        <v>488066</v>
      </c>
      <c r="AD65" s="39"/>
      <c r="AE65" s="64">
        <v>2110000</v>
      </c>
      <c r="AF65" s="64">
        <v>36922</v>
      </c>
      <c r="AG65" s="64">
        <v>1672778</v>
      </c>
      <c r="AH65" s="64"/>
      <c r="AI65" s="51">
        <f t="shared" si="10"/>
        <v>3819700</v>
      </c>
      <c r="AJ65" s="64">
        <v>377960</v>
      </c>
      <c r="AK65" s="51">
        <f t="shared" si="11"/>
        <v>3441740</v>
      </c>
      <c r="AL65" s="39"/>
    </row>
    <row r="66" spans="1:38" ht="15.75" customHeight="1">
      <c r="A66" s="3">
        <f t="shared" si="6"/>
        <v>63</v>
      </c>
      <c r="B66" s="41" t="s">
        <v>296</v>
      </c>
      <c r="C66" s="41">
        <v>9286</v>
      </c>
      <c r="D66" s="63" t="s">
        <v>14</v>
      </c>
      <c r="E66" s="63">
        <f t="shared" si="12"/>
        <v>1</v>
      </c>
      <c r="F66" s="119" t="s">
        <v>307</v>
      </c>
      <c r="G66" s="93">
        <v>138177</v>
      </c>
      <c r="H66" s="64">
        <v>978</v>
      </c>
      <c r="I66" s="64">
        <v>18086</v>
      </c>
      <c r="J66" s="64">
        <v>0</v>
      </c>
      <c r="K66" s="64">
        <v>0</v>
      </c>
      <c r="L66" s="64"/>
      <c r="M66" s="64">
        <v>92775</v>
      </c>
      <c r="N66" s="64">
        <v>10382</v>
      </c>
      <c r="O66" s="64">
        <v>27707</v>
      </c>
      <c r="P66" s="64"/>
      <c r="Q66" s="51">
        <f aca="true" t="shared" si="13" ref="Q66:Q75">SUM(G66:P66)</f>
        <v>288105</v>
      </c>
      <c r="R66" s="10"/>
      <c r="S66" s="64">
        <v>88113</v>
      </c>
      <c r="T66" s="64">
        <v>32400</v>
      </c>
      <c r="U66" s="64">
        <v>10590</v>
      </c>
      <c r="V66" s="64">
        <v>24375</v>
      </c>
      <c r="W66" s="64">
        <v>42581</v>
      </c>
      <c r="X66" s="64">
        <v>46250</v>
      </c>
      <c r="Y66" s="64">
        <v>29656</v>
      </c>
      <c r="Z66" s="64">
        <v>978</v>
      </c>
      <c r="AA66" s="64">
        <v>0</v>
      </c>
      <c r="AB66" s="83">
        <f aca="true" t="shared" si="14" ref="AB66:AB74">SUM(S66:AA66)</f>
        <v>274943</v>
      </c>
      <c r="AC66" s="51">
        <f aca="true" t="shared" si="15" ref="AC66:AC74">+Q66-AB66</f>
        <v>13162</v>
      </c>
      <c r="AD66" s="39"/>
      <c r="AE66" s="64">
        <v>5025000</v>
      </c>
      <c r="AF66" s="64">
        <v>40299</v>
      </c>
      <c r="AG66" s="64">
        <v>314632</v>
      </c>
      <c r="AH66" s="64"/>
      <c r="AI66" s="51">
        <f aca="true" t="shared" si="16" ref="AI66:AI75">SUM(AE66:AH66)</f>
        <v>5379931</v>
      </c>
      <c r="AJ66" s="64">
        <v>5385257</v>
      </c>
      <c r="AK66" s="51">
        <f aca="true" t="shared" si="17" ref="AK66:AK75">+AI66-AJ66</f>
        <v>-5326</v>
      </c>
      <c r="AL66" s="39"/>
    </row>
    <row r="67" spans="1:38" ht="15.75" customHeight="1">
      <c r="A67" s="3">
        <f t="shared" si="6"/>
        <v>64</v>
      </c>
      <c r="B67" s="41" t="s">
        <v>296</v>
      </c>
      <c r="C67" s="41">
        <v>9337</v>
      </c>
      <c r="D67" s="63" t="s">
        <v>28</v>
      </c>
      <c r="E67" s="63" t="str">
        <f aca="true" t="shared" si="18" ref="E67:E74">IF(F67="Y",1," ")</f>
        <v> </v>
      </c>
      <c r="F67" s="119" t="s">
        <v>308</v>
      </c>
      <c r="G67" s="93">
        <v>55915</v>
      </c>
      <c r="H67" s="64">
        <v>3845</v>
      </c>
      <c r="I67" s="64">
        <v>0</v>
      </c>
      <c r="J67" s="64">
        <v>0</v>
      </c>
      <c r="K67" s="64">
        <v>0</v>
      </c>
      <c r="L67" s="64">
        <v>0</v>
      </c>
      <c r="M67" s="64">
        <v>67984</v>
      </c>
      <c r="N67" s="64">
        <v>13288</v>
      </c>
      <c r="O67" s="64"/>
      <c r="P67" s="64"/>
      <c r="Q67" s="51">
        <f t="shared" si="13"/>
        <v>141032</v>
      </c>
      <c r="R67" s="9"/>
      <c r="S67" s="64">
        <v>59369</v>
      </c>
      <c r="T67" s="64">
        <v>5371</v>
      </c>
      <c r="U67" s="64">
        <v>400</v>
      </c>
      <c r="V67" s="64">
        <v>19082</v>
      </c>
      <c r="W67" s="64">
        <v>18330</v>
      </c>
      <c r="X67" s="64">
        <v>12619</v>
      </c>
      <c r="Y67" s="64">
        <v>3520</v>
      </c>
      <c r="Z67" s="64">
        <v>150</v>
      </c>
      <c r="AA67" s="64">
        <v>1775</v>
      </c>
      <c r="AB67" s="83">
        <f t="shared" si="14"/>
        <v>120616</v>
      </c>
      <c r="AC67" s="51">
        <f t="shared" si="15"/>
        <v>20416</v>
      </c>
      <c r="AD67" s="39"/>
      <c r="AE67" s="64">
        <v>3099899</v>
      </c>
      <c r="AF67" s="64">
        <v>15554</v>
      </c>
      <c r="AG67" s="64">
        <v>332999</v>
      </c>
      <c r="AH67" s="64">
        <v>1459</v>
      </c>
      <c r="AI67" s="51">
        <f t="shared" si="16"/>
        <v>3449911</v>
      </c>
      <c r="AJ67" s="64">
        <v>50788</v>
      </c>
      <c r="AK67" s="51">
        <f t="shared" si="17"/>
        <v>3399123</v>
      </c>
      <c r="AL67" s="39"/>
    </row>
    <row r="68" spans="1:38" ht="15.75" customHeight="1">
      <c r="A68" s="3">
        <f t="shared" si="6"/>
        <v>65</v>
      </c>
      <c r="B68" s="41" t="s">
        <v>296</v>
      </c>
      <c r="C68" s="41">
        <v>9352</v>
      </c>
      <c r="D68" s="63" t="s">
        <v>259</v>
      </c>
      <c r="E68" s="63">
        <f t="shared" si="18"/>
        <v>1</v>
      </c>
      <c r="F68" s="119" t="s">
        <v>307</v>
      </c>
      <c r="G68" s="93">
        <v>35450</v>
      </c>
      <c r="H68" s="64">
        <v>961</v>
      </c>
      <c r="I68" s="64">
        <v>452</v>
      </c>
      <c r="J68" s="64">
        <v>0</v>
      </c>
      <c r="K68" s="64"/>
      <c r="L68" s="64">
        <v>0</v>
      </c>
      <c r="M68" s="64">
        <v>14929</v>
      </c>
      <c r="N68" s="64">
        <v>1004</v>
      </c>
      <c r="O68" s="64">
        <v>11442</v>
      </c>
      <c r="P68" s="64">
        <v>5422</v>
      </c>
      <c r="Q68" s="51">
        <f t="shared" si="13"/>
        <v>69660</v>
      </c>
      <c r="R68" s="9"/>
      <c r="S68" s="64">
        <v>32568</v>
      </c>
      <c r="T68" s="64">
        <v>0</v>
      </c>
      <c r="U68" s="64">
        <v>17</v>
      </c>
      <c r="V68" s="64">
        <v>350</v>
      </c>
      <c r="W68" s="64">
        <v>21416</v>
      </c>
      <c r="X68" s="64">
        <v>8264</v>
      </c>
      <c r="Y68" s="64">
        <v>1152</v>
      </c>
      <c r="Z68" s="64">
        <v>576</v>
      </c>
      <c r="AA68" s="64">
        <v>6221</v>
      </c>
      <c r="AB68" s="83">
        <f t="shared" si="14"/>
        <v>70564</v>
      </c>
      <c r="AC68" s="51">
        <f t="shared" si="15"/>
        <v>-904</v>
      </c>
      <c r="AD68" s="39"/>
      <c r="AE68" s="64">
        <v>1578000</v>
      </c>
      <c r="AF68" s="64">
        <v>87690</v>
      </c>
      <c r="AG68" s="64">
        <v>40371</v>
      </c>
      <c r="AH68" s="64">
        <v>0</v>
      </c>
      <c r="AI68" s="51">
        <f t="shared" si="16"/>
        <v>1706061</v>
      </c>
      <c r="AJ68" s="64">
        <v>0</v>
      </c>
      <c r="AK68" s="51">
        <f t="shared" si="17"/>
        <v>1706061</v>
      </c>
      <c r="AL68" s="39"/>
    </row>
    <row r="69" spans="1:38" ht="15.75" customHeight="1">
      <c r="A69" s="3">
        <f t="shared" si="6"/>
        <v>66</v>
      </c>
      <c r="B69" s="41" t="s">
        <v>296</v>
      </c>
      <c r="C69" s="41">
        <v>9538</v>
      </c>
      <c r="D69" s="63" t="s">
        <v>292</v>
      </c>
      <c r="E69" s="63">
        <f t="shared" si="18"/>
        <v>1</v>
      </c>
      <c r="F69" s="119" t="s">
        <v>307</v>
      </c>
      <c r="G69" s="93">
        <v>47005</v>
      </c>
      <c r="H69" s="64">
        <v>0</v>
      </c>
      <c r="I69" s="64">
        <v>374</v>
      </c>
      <c r="J69" s="64">
        <v>0</v>
      </c>
      <c r="K69" s="64">
        <v>0</v>
      </c>
      <c r="L69" s="64">
        <v>0</v>
      </c>
      <c r="M69" s="64">
        <v>28504</v>
      </c>
      <c r="N69" s="64">
        <v>4574</v>
      </c>
      <c r="O69" s="64"/>
      <c r="P69" s="64"/>
      <c r="Q69" s="51">
        <f t="shared" si="13"/>
        <v>80457</v>
      </c>
      <c r="R69" s="9"/>
      <c r="S69" s="64">
        <v>44868</v>
      </c>
      <c r="T69" s="64">
        <v>9740</v>
      </c>
      <c r="U69" s="64"/>
      <c r="V69" s="64"/>
      <c r="W69" s="64">
        <v>19715</v>
      </c>
      <c r="X69" s="64">
        <v>14572</v>
      </c>
      <c r="Y69" s="64">
        <v>485</v>
      </c>
      <c r="Z69" s="64">
        <v>1920</v>
      </c>
      <c r="AA69" s="64"/>
      <c r="AB69" s="83">
        <f t="shared" si="14"/>
        <v>91300</v>
      </c>
      <c r="AC69" s="51">
        <f t="shared" si="15"/>
        <v>-10843</v>
      </c>
      <c r="AD69" s="39"/>
      <c r="AE69" s="64">
        <v>660000</v>
      </c>
      <c r="AF69" s="64">
        <v>37313</v>
      </c>
      <c r="AG69" s="64">
        <v>97215</v>
      </c>
      <c r="AH69" s="64"/>
      <c r="AI69" s="51">
        <f t="shared" si="16"/>
        <v>794528</v>
      </c>
      <c r="AJ69" s="64">
        <v>265</v>
      </c>
      <c r="AK69" s="51">
        <f t="shared" si="17"/>
        <v>794263</v>
      </c>
      <c r="AL69" s="39"/>
    </row>
    <row r="70" spans="1:38" ht="15.75" customHeight="1">
      <c r="A70" s="3">
        <f>+A69+1</f>
        <v>67</v>
      </c>
      <c r="B70" s="41" t="s">
        <v>296</v>
      </c>
      <c r="C70" s="41">
        <v>9331</v>
      </c>
      <c r="D70" s="63" t="s">
        <v>29</v>
      </c>
      <c r="E70" s="63">
        <f t="shared" si="18"/>
        <v>1</v>
      </c>
      <c r="F70" s="119" t="s">
        <v>307</v>
      </c>
      <c r="G70" s="93">
        <v>38535</v>
      </c>
      <c r="H70" s="64">
        <v>470</v>
      </c>
      <c r="I70" s="64">
        <v>915</v>
      </c>
      <c r="J70" s="64">
        <v>0</v>
      </c>
      <c r="K70" s="64"/>
      <c r="L70" s="64">
        <v>250</v>
      </c>
      <c r="M70" s="64">
        <v>126</v>
      </c>
      <c r="N70" s="64">
        <v>11543</v>
      </c>
      <c r="O70" s="64"/>
      <c r="P70" s="64">
        <v>0</v>
      </c>
      <c r="Q70" s="51">
        <f t="shared" si="13"/>
        <v>51839</v>
      </c>
      <c r="R70" s="9"/>
      <c r="S70" s="64">
        <v>21218</v>
      </c>
      <c r="T70" s="64">
        <v>0</v>
      </c>
      <c r="U70" s="64"/>
      <c r="V70" s="64">
        <v>2740</v>
      </c>
      <c r="W70" s="64">
        <v>7504</v>
      </c>
      <c r="X70" s="64">
        <v>7195</v>
      </c>
      <c r="Y70" s="64">
        <v>470</v>
      </c>
      <c r="Z70" s="64">
        <v>915</v>
      </c>
      <c r="AA70" s="64">
        <v>165</v>
      </c>
      <c r="AB70" s="83">
        <f t="shared" si="14"/>
        <v>40207</v>
      </c>
      <c r="AC70" s="51">
        <f t="shared" si="15"/>
        <v>11632</v>
      </c>
      <c r="AD70" s="39"/>
      <c r="AE70" s="64">
        <v>1031181</v>
      </c>
      <c r="AF70" s="64">
        <v>929</v>
      </c>
      <c r="AG70" s="64">
        <v>331892</v>
      </c>
      <c r="AH70" s="64">
        <v>699</v>
      </c>
      <c r="AI70" s="51">
        <f t="shared" si="16"/>
        <v>1364701</v>
      </c>
      <c r="AJ70" s="64">
        <v>910</v>
      </c>
      <c r="AK70" s="51">
        <f t="shared" si="17"/>
        <v>1363791</v>
      </c>
      <c r="AL70" s="39"/>
    </row>
    <row r="71" spans="1:38" s="45" customFormat="1" ht="15.75" customHeight="1">
      <c r="A71" s="3">
        <f>+A70+1</f>
        <v>68</v>
      </c>
      <c r="B71" s="86" t="s">
        <v>296</v>
      </c>
      <c r="C71" s="86">
        <v>9332</v>
      </c>
      <c r="D71" s="87" t="s">
        <v>53</v>
      </c>
      <c r="E71" s="63">
        <f t="shared" si="18"/>
        <v>1</v>
      </c>
      <c r="F71" s="119" t="s">
        <v>307</v>
      </c>
      <c r="G71" s="93">
        <v>36389</v>
      </c>
      <c r="H71" s="94">
        <v>1517</v>
      </c>
      <c r="I71" s="94"/>
      <c r="J71" s="94">
        <v>0</v>
      </c>
      <c r="K71" s="94">
        <v>0</v>
      </c>
      <c r="L71" s="94">
        <v>409322</v>
      </c>
      <c r="M71" s="94">
        <v>726</v>
      </c>
      <c r="N71" s="94">
        <v>13615</v>
      </c>
      <c r="O71" s="94">
        <v>909</v>
      </c>
      <c r="P71" s="94">
        <v>345</v>
      </c>
      <c r="Q71" s="51">
        <f t="shared" si="13"/>
        <v>462823</v>
      </c>
      <c r="R71" s="10"/>
      <c r="S71" s="94">
        <v>250</v>
      </c>
      <c r="T71" s="94">
        <v>0</v>
      </c>
      <c r="U71" s="94">
        <v>4538</v>
      </c>
      <c r="V71" s="94">
        <v>0</v>
      </c>
      <c r="W71" s="94">
        <v>12115</v>
      </c>
      <c r="X71" s="94">
        <v>7243</v>
      </c>
      <c r="Y71" s="94"/>
      <c r="Z71" s="94">
        <v>2545</v>
      </c>
      <c r="AA71" s="94">
        <v>3577</v>
      </c>
      <c r="AB71" s="83">
        <f t="shared" si="14"/>
        <v>30268</v>
      </c>
      <c r="AC71" s="51">
        <f t="shared" si="15"/>
        <v>432555</v>
      </c>
      <c r="AD71" s="89"/>
      <c r="AE71" s="94">
        <v>334000</v>
      </c>
      <c r="AF71" s="94">
        <v>8981</v>
      </c>
      <c r="AG71" s="94">
        <v>633902</v>
      </c>
      <c r="AH71" s="94">
        <v>5614</v>
      </c>
      <c r="AI71" s="51">
        <f t="shared" si="16"/>
        <v>982497</v>
      </c>
      <c r="AJ71" s="94">
        <v>0</v>
      </c>
      <c r="AK71" s="51">
        <f t="shared" si="17"/>
        <v>982497</v>
      </c>
      <c r="AL71" s="89"/>
    </row>
    <row r="72" spans="1:38" s="45" customFormat="1" ht="15.75" customHeight="1">
      <c r="A72" s="3">
        <f>+A71+1</f>
        <v>69</v>
      </c>
      <c r="B72" s="86" t="s">
        <v>296</v>
      </c>
      <c r="C72" s="86">
        <v>9985</v>
      </c>
      <c r="D72" s="87" t="s">
        <v>30</v>
      </c>
      <c r="E72" s="63" t="str">
        <f t="shared" si="18"/>
        <v> </v>
      </c>
      <c r="F72" s="119" t="s">
        <v>308</v>
      </c>
      <c r="G72" s="93">
        <v>4264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56</v>
      </c>
      <c r="O72" s="94">
        <v>0</v>
      </c>
      <c r="P72" s="94">
        <v>3500</v>
      </c>
      <c r="Q72" s="51">
        <f t="shared" si="13"/>
        <v>7820</v>
      </c>
      <c r="R72" s="9"/>
      <c r="S72" s="94">
        <v>0</v>
      </c>
      <c r="T72" s="94">
        <v>0</v>
      </c>
      <c r="U72" s="94">
        <v>0</v>
      </c>
      <c r="V72" s="94">
        <v>0</v>
      </c>
      <c r="W72" s="94">
        <v>4630</v>
      </c>
      <c r="X72" s="94">
        <v>2480</v>
      </c>
      <c r="Y72" s="94">
        <v>0</v>
      </c>
      <c r="Z72" s="94">
        <v>0</v>
      </c>
      <c r="AA72" s="94">
        <v>200</v>
      </c>
      <c r="AB72" s="83">
        <f t="shared" si="14"/>
        <v>7310</v>
      </c>
      <c r="AC72" s="51">
        <f t="shared" si="15"/>
        <v>510</v>
      </c>
      <c r="AD72" s="89"/>
      <c r="AE72" s="94">
        <v>0</v>
      </c>
      <c r="AF72" s="94">
        <v>5790</v>
      </c>
      <c r="AG72" s="94">
        <v>6356</v>
      </c>
      <c r="AH72" s="94">
        <v>0</v>
      </c>
      <c r="AI72" s="51">
        <f t="shared" si="16"/>
        <v>12146</v>
      </c>
      <c r="AJ72" s="94">
        <v>12146</v>
      </c>
      <c r="AK72" s="51">
        <f t="shared" si="17"/>
        <v>0</v>
      </c>
      <c r="AL72" s="89"/>
    </row>
    <row r="73" spans="1:38" s="45" customFormat="1" ht="15.75" customHeight="1">
      <c r="A73" s="3">
        <f>+A72+1</f>
        <v>70</v>
      </c>
      <c r="B73" s="86" t="s">
        <v>296</v>
      </c>
      <c r="C73" s="86">
        <v>9268</v>
      </c>
      <c r="D73" s="87" t="s">
        <v>4</v>
      </c>
      <c r="E73" s="63" t="str">
        <f t="shared" si="18"/>
        <v> </v>
      </c>
      <c r="F73" s="119" t="s">
        <v>308</v>
      </c>
      <c r="G73" s="93">
        <v>111918</v>
      </c>
      <c r="H73" s="94">
        <v>0</v>
      </c>
      <c r="I73" s="94">
        <v>0</v>
      </c>
      <c r="J73" s="94"/>
      <c r="K73" s="94">
        <v>1599</v>
      </c>
      <c r="L73" s="94">
        <v>0</v>
      </c>
      <c r="M73" s="94">
        <v>5376</v>
      </c>
      <c r="N73" s="94">
        <v>16736</v>
      </c>
      <c r="O73" s="94"/>
      <c r="P73" s="94">
        <v>1531</v>
      </c>
      <c r="Q73" s="51">
        <f t="shared" si="13"/>
        <v>137160</v>
      </c>
      <c r="R73" s="9"/>
      <c r="S73" s="94">
        <v>56525</v>
      </c>
      <c r="T73" s="94"/>
      <c r="U73" s="94">
        <v>5927</v>
      </c>
      <c r="V73" s="94">
        <v>11016</v>
      </c>
      <c r="W73" s="94">
        <v>15633</v>
      </c>
      <c r="X73" s="94">
        <v>19879</v>
      </c>
      <c r="Y73" s="94">
        <v>14455</v>
      </c>
      <c r="Z73" s="94"/>
      <c r="AA73" s="94">
        <v>0</v>
      </c>
      <c r="AB73" s="83">
        <f t="shared" si="14"/>
        <v>123435</v>
      </c>
      <c r="AC73" s="51">
        <f t="shared" si="15"/>
        <v>13725</v>
      </c>
      <c r="AD73" s="89"/>
      <c r="AE73" s="94">
        <v>1508025</v>
      </c>
      <c r="AF73" s="94">
        <v>236191</v>
      </c>
      <c r="AG73" s="94">
        <v>145551</v>
      </c>
      <c r="AH73" s="94"/>
      <c r="AI73" s="51">
        <f t="shared" si="16"/>
        <v>1889767</v>
      </c>
      <c r="AJ73" s="94">
        <v>3226</v>
      </c>
      <c r="AK73" s="51">
        <f t="shared" si="17"/>
        <v>1886541</v>
      </c>
      <c r="AL73" s="89"/>
    </row>
    <row r="74" spans="1:38" s="45" customFormat="1" ht="15.75" customHeight="1">
      <c r="A74" s="3">
        <f>+A73+1</f>
        <v>71</v>
      </c>
      <c r="B74" s="86" t="s">
        <v>296</v>
      </c>
      <c r="C74" s="86">
        <v>9270</v>
      </c>
      <c r="D74" s="87" t="s">
        <v>301</v>
      </c>
      <c r="E74" s="63">
        <f t="shared" si="18"/>
        <v>1</v>
      </c>
      <c r="F74" s="119" t="s">
        <v>307</v>
      </c>
      <c r="G74" s="93">
        <v>198758</v>
      </c>
      <c r="H74" s="94"/>
      <c r="I74" s="94">
        <v>0</v>
      </c>
      <c r="J74" s="94">
        <v>0</v>
      </c>
      <c r="K74" s="94">
        <v>0</v>
      </c>
      <c r="L74" s="94">
        <v>0</v>
      </c>
      <c r="M74" s="94">
        <v>89953</v>
      </c>
      <c r="N74" s="94">
        <v>41893</v>
      </c>
      <c r="O74" s="94">
        <v>27104</v>
      </c>
      <c r="P74" s="94">
        <v>590</v>
      </c>
      <c r="Q74" s="51">
        <f t="shared" si="13"/>
        <v>358298</v>
      </c>
      <c r="R74" s="9"/>
      <c r="S74" s="94">
        <v>133494</v>
      </c>
      <c r="T74" s="94">
        <v>14820</v>
      </c>
      <c r="U74" s="94">
        <v>7438</v>
      </c>
      <c r="V74" s="94">
        <v>85496</v>
      </c>
      <c r="W74" s="94">
        <v>40460</v>
      </c>
      <c r="X74" s="94">
        <v>78322</v>
      </c>
      <c r="Y74" s="94">
        <v>8723</v>
      </c>
      <c r="Z74" s="94">
        <v>11060</v>
      </c>
      <c r="AA74" s="94">
        <v>54182</v>
      </c>
      <c r="AB74" s="83">
        <f t="shared" si="14"/>
        <v>433995</v>
      </c>
      <c r="AC74" s="51">
        <f t="shared" si="15"/>
        <v>-75697</v>
      </c>
      <c r="AD74" s="89"/>
      <c r="AE74" s="94">
        <v>3254782</v>
      </c>
      <c r="AF74" s="94">
        <v>128898</v>
      </c>
      <c r="AG74" s="94">
        <v>1225385</v>
      </c>
      <c r="AH74" s="94">
        <v>2437</v>
      </c>
      <c r="AI74" s="51">
        <f t="shared" si="16"/>
        <v>4611502</v>
      </c>
      <c r="AJ74" s="94">
        <v>20851</v>
      </c>
      <c r="AK74" s="51">
        <f t="shared" si="17"/>
        <v>4590651</v>
      </c>
      <c r="AL74" s="89"/>
    </row>
    <row r="75" spans="1:38" s="7" customFormat="1" ht="15.75" customHeight="1">
      <c r="A75" s="190" t="s">
        <v>329</v>
      </c>
      <c r="B75" s="191"/>
      <c r="C75" s="191"/>
      <c r="D75" s="191"/>
      <c r="E75" s="69"/>
      <c r="F75" s="117"/>
      <c r="G75" s="76">
        <f aca="true" t="shared" si="19" ref="G75:P75">SUM(G4:G74)</f>
        <v>8471359.7</v>
      </c>
      <c r="H75" s="76">
        <f t="shared" si="19"/>
        <v>139858</v>
      </c>
      <c r="I75" s="76">
        <f t="shared" si="19"/>
        <v>501108</v>
      </c>
      <c r="J75" s="76">
        <f t="shared" si="19"/>
        <v>590257</v>
      </c>
      <c r="K75" s="76">
        <f t="shared" si="19"/>
        <v>458727</v>
      </c>
      <c r="L75" s="76">
        <f t="shared" si="19"/>
        <v>598193</v>
      </c>
      <c r="M75" s="76">
        <f t="shared" si="19"/>
        <v>2509333.94</v>
      </c>
      <c r="N75" s="76">
        <f t="shared" si="19"/>
        <v>781610</v>
      </c>
      <c r="O75" s="76">
        <f t="shared" si="19"/>
        <v>927237</v>
      </c>
      <c r="P75" s="76">
        <f t="shared" si="19"/>
        <v>406678</v>
      </c>
      <c r="Q75" s="51">
        <f t="shared" si="13"/>
        <v>15384361.639999999</v>
      </c>
      <c r="R75" s="31"/>
      <c r="S75" s="30">
        <f aca="true" t="shared" si="20" ref="S75:AA75">SUM(S4:S74)</f>
        <v>3930742.88</v>
      </c>
      <c r="T75" s="76">
        <f t="shared" si="20"/>
        <v>722543</v>
      </c>
      <c r="U75" s="76">
        <f t="shared" si="20"/>
        <v>439767</v>
      </c>
      <c r="V75" s="76">
        <f t="shared" si="20"/>
        <v>1653060</v>
      </c>
      <c r="W75" s="76">
        <f t="shared" si="20"/>
        <v>3056454</v>
      </c>
      <c r="X75" s="76">
        <f t="shared" si="20"/>
        <v>1969610</v>
      </c>
      <c r="Y75" s="76">
        <f t="shared" si="20"/>
        <v>605709</v>
      </c>
      <c r="Z75" s="76">
        <f t="shared" si="20"/>
        <v>525850</v>
      </c>
      <c r="AA75" s="76">
        <f t="shared" si="20"/>
        <v>596054</v>
      </c>
      <c r="AB75" s="83">
        <f>SUM(S75:AA75)</f>
        <v>13499789.879999999</v>
      </c>
      <c r="AC75" s="51">
        <f>+Q75-AB75</f>
        <v>1884571.7599999998</v>
      </c>
      <c r="AD75" s="35"/>
      <c r="AE75" s="76">
        <f>SUM(AE4:AE74)</f>
        <v>164313947</v>
      </c>
      <c r="AF75" s="76">
        <f>SUM(AF4:AF74)</f>
        <v>4380565</v>
      </c>
      <c r="AG75" s="76">
        <f>SUM(AG4:AG74)</f>
        <v>24377418</v>
      </c>
      <c r="AH75" s="76">
        <f>SUM(AH4:AH74)</f>
        <v>535723</v>
      </c>
      <c r="AI75" s="51">
        <f t="shared" si="16"/>
        <v>193607653</v>
      </c>
      <c r="AJ75" s="76">
        <f>SUM(AJ4:AJ74)</f>
        <v>9004444</v>
      </c>
      <c r="AK75" s="51">
        <f t="shared" si="17"/>
        <v>184603209</v>
      </c>
      <c r="AL75" s="77"/>
    </row>
    <row r="76" spans="1:148" s="7" customFormat="1" ht="15.75" customHeight="1">
      <c r="A76" s="190" t="s">
        <v>319</v>
      </c>
      <c r="B76" s="191"/>
      <c r="C76" s="191"/>
      <c r="D76" s="191"/>
      <c r="E76" s="69"/>
      <c r="F76" s="117"/>
      <c r="G76" s="116">
        <v>8326532</v>
      </c>
      <c r="H76" s="96">
        <v>58030</v>
      </c>
      <c r="I76" s="96">
        <v>379062</v>
      </c>
      <c r="J76" s="96">
        <v>3627185</v>
      </c>
      <c r="K76" s="96">
        <v>173843</v>
      </c>
      <c r="L76" s="96">
        <v>747849</v>
      </c>
      <c r="M76" s="96">
        <v>2539767</v>
      </c>
      <c r="N76" s="96">
        <v>1010542</v>
      </c>
      <c r="O76" s="96">
        <v>701103</v>
      </c>
      <c r="P76" s="96">
        <v>364975</v>
      </c>
      <c r="Q76" s="83">
        <v>17928888</v>
      </c>
      <c r="R76" s="92"/>
      <c r="S76" s="96">
        <v>4005115</v>
      </c>
      <c r="T76" s="96">
        <v>778551</v>
      </c>
      <c r="U76" s="96">
        <v>447056</v>
      </c>
      <c r="V76" s="96">
        <v>1587299</v>
      </c>
      <c r="W76" s="96">
        <v>2411620</v>
      </c>
      <c r="X76" s="96">
        <v>1955550</v>
      </c>
      <c r="Y76" s="96">
        <v>464900</v>
      </c>
      <c r="Z76" s="96">
        <v>383168</v>
      </c>
      <c r="AA76" s="96">
        <v>910853</v>
      </c>
      <c r="AB76" s="83">
        <v>12944112</v>
      </c>
      <c r="AC76" s="83">
        <v>4984776</v>
      </c>
      <c r="AD76" s="97"/>
      <c r="AE76" s="96">
        <v>146744515</v>
      </c>
      <c r="AF76" s="96">
        <v>4296372</v>
      </c>
      <c r="AG76" s="96">
        <v>26409806</v>
      </c>
      <c r="AH76" s="96">
        <v>344688</v>
      </c>
      <c r="AI76" s="83">
        <v>177795381</v>
      </c>
      <c r="AJ76" s="96">
        <v>9072079</v>
      </c>
      <c r="AK76" s="83">
        <v>168723302</v>
      </c>
      <c r="AL76" s="7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</row>
    <row r="77" spans="1:38" s="7" customFormat="1" ht="15.75" customHeight="1">
      <c r="A77" s="192" t="s">
        <v>330</v>
      </c>
      <c r="B77" s="193"/>
      <c r="C77" s="193"/>
      <c r="D77" s="193"/>
      <c r="E77" s="70"/>
      <c r="F77" s="118"/>
      <c r="G77" s="66">
        <f aca="true" t="shared" si="21" ref="G77:Q77">+G75/G76</f>
        <v>1.0173935198951976</v>
      </c>
      <c r="H77" s="40">
        <f t="shared" si="21"/>
        <v>2.4100982250560055</v>
      </c>
      <c r="I77" s="40">
        <f t="shared" si="21"/>
        <v>1.3219684378808743</v>
      </c>
      <c r="J77" s="40">
        <f t="shared" si="21"/>
        <v>0.16273142946940947</v>
      </c>
      <c r="K77" s="40">
        <f t="shared" si="21"/>
        <v>2.638743003744758</v>
      </c>
      <c r="L77" s="40">
        <f t="shared" si="21"/>
        <v>0.7998847360897722</v>
      </c>
      <c r="M77" s="40">
        <f t="shared" si="21"/>
        <v>0.988017381121969</v>
      </c>
      <c r="N77" s="40">
        <f t="shared" si="21"/>
        <v>0.7734562244815159</v>
      </c>
      <c r="O77" s="40">
        <f t="shared" si="21"/>
        <v>1.3225403400071032</v>
      </c>
      <c r="P77" s="40">
        <f t="shared" si="21"/>
        <v>1.114262620727447</v>
      </c>
      <c r="Q77" s="52">
        <f t="shared" si="21"/>
        <v>0.8580767329239827</v>
      </c>
      <c r="R77" s="79"/>
      <c r="S77" s="40">
        <f aca="true" t="shared" si="22" ref="S77:Y77">+S75/S76</f>
        <v>0.9814307154725894</v>
      </c>
      <c r="T77" s="40">
        <f t="shared" si="22"/>
        <v>0.928061231698373</v>
      </c>
      <c r="U77" s="40">
        <f t="shared" si="22"/>
        <v>0.9836955549192943</v>
      </c>
      <c r="V77" s="40">
        <f t="shared" si="22"/>
        <v>1.041429497530081</v>
      </c>
      <c r="W77" s="40">
        <f t="shared" si="22"/>
        <v>1.267386238296249</v>
      </c>
      <c r="X77" s="40">
        <f t="shared" si="22"/>
        <v>1.0071897931528215</v>
      </c>
      <c r="Y77" s="40">
        <f t="shared" si="22"/>
        <v>1.3028801892880189</v>
      </c>
      <c r="Z77" s="40">
        <v>0</v>
      </c>
      <c r="AA77" s="40">
        <f>+AA75/AA76</f>
        <v>0.654390993936453</v>
      </c>
      <c r="AB77" s="147">
        <f>+AB75/AB76</f>
        <v>1.0429290074127913</v>
      </c>
      <c r="AC77" s="147">
        <f>+AC75/AC76*-1</f>
        <v>-0.3780654857911368</v>
      </c>
      <c r="AD77" s="37"/>
      <c r="AE77" s="40">
        <f aca="true" t="shared" si="23" ref="AE77:AK77">+AE75/AE76</f>
        <v>1.1197280320835161</v>
      </c>
      <c r="AF77" s="66">
        <f t="shared" si="23"/>
        <v>1.0195963012513813</v>
      </c>
      <c r="AG77" s="40">
        <f t="shared" si="23"/>
        <v>0.9230441904798543</v>
      </c>
      <c r="AH77" s="40">
        <f t="shared" si="23"/>
        <v>1.5542258506243327</v>
      </c>
      <c r="AI77" s="52">
        <f t="shared" si="23"/>
        <v>1.0889352238008927</v>
      </c>
      <c r="AJ77" s="40">
        <f t="shared" si="23"/>
        <v>0.992544707778669</v>
      </c>
      <c r="AK77" s="52">
        <f t="shared" si="23"/>
        <v>1.094118043043041</v>
      </c>
      <c r="AL77" s="77"/>
    </row>
    <row r="78" spans="2:30" ht="15.75" customHeight="1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  <c r="AD78" s="47"/>
    </row>
    <row r="79" spans="2:27" ht="15.75" customHeight="1">
      <c r="B79" s="41"/>
      <c r="C79" s="41"/>
      <c r="D79" s="149" t="s">
        <v>338</v>
      </c>
      <c r="E79" s="149"/>
      <c r="F79" s="35">
        <f>SUM(E4:E74)</f>
        <v>44</v>
      </c>
      <c r="G79" s="61"/>
      <c r="U79"/>
      <c r="V79"/>
      <c r="W79"/>
      <c r="X79"/>
      <c r="Y79"/>
      <c r="Z79"/>
      <c r="AA79"/>
    </row>
    <row r="80" spans="2:27" ht="15.75" customHeight="1">
      <c r="B80" s="41"/>
      <c r="C80" s="41"/>
      <c r="D80" s="149" t="s">
        <v>339</v>
      </c>
      <c r="E80" s="149"/>
      <c r="F80" s="150">
        <f>+F79/A74</f>
        <v>0.6197183098591549</v>
      </c>
      <c r="G80" s="61"/>
      <c r="U80"/>
      <c r="V80" s="95"/>
      <c r="W80"/>
      <c r="X80"/>
      <c r="Y80"/>
      <c r="Z80"/>
      <c r="AA80"/>
    </row>
    <row r="81" spans="2:22" ht="15.75" customHeight="1">
      <c r="B81" s="41"/>
      <c r="C81" s="41"/>
      <c r="D81" s="63"/>
      <c r="E81" s="63"/>
      <c r="F81" s="41"/>
      <c r="G81" s="61"/>
      <c r="V81" s="95"/>
    </row>
    <row r="82" spans="2:22" ht="15.75" customHeight="1">
      <c r="B82" s="41"/>
      <c r="C82" s="41"/>
      <c r="D82" s="63"/>
      <c r="E82" s="63"/>
      <c r="F82" s="41"/>
      <c r="G82" s="61"/>
      <c r="V82" s="95"/>
    </row>
    <row r="83" spans="2:22" ht="15.75" customHeight="1">
      <c r="B83" s="41"/>
      <c r="C83" s="41"/>
      <c r="D83" s="63"/>
      <c r="E83" s="63"/>
      <c r="F83" s="41"/>
      <c r="G83" s="61"/>
      <c r="V83" s="95"/>
    </row>
    <row r="84" spans="2:22" ht="15.75" customHeight="1">
      <c r="B84" s="41"/>
      <c r="C84" s="41"/>
      <c r="D84" s="63"/>
      <c r="E84" s="63"/>
      <c r="F84" s="41"/>
      <c r="G84" s="61"/>
      <c r="V84" s="95"/>
    </row>
    <row r="85" spans="2:7" ht="15.75" customHeight="1">
      <c r="B85" s="41"/>
      <c r="C85" s="41"/>
      <c r="D85" s="63"/>
      <c r="E85" s="63"/>
      <c r="F85" s="41"/>
      <c r="G85" s="61"/>
    </row>
    <row r="86" spans="2:7" ht="15.75" customHeight="1">
      <c r="B86" s="41"/>
      <c r="C86" s="41"/>
      <c r="D86" s="63"/>
      <c r="E86" s="63"/>
      <c r="F86" s="41"/>
      <c r="G86" s="61"/>
    </row>
    <row r="87" spans="2:7" ht="15.75" customHeight="1">
      <c r="B87" s="41"/>
      <c r="C87" s="41"/>
      <c r="D87" s="63"/>
      <c r="E87" s="63"/>
      <c r="F87" s="41"/>
      <c r="G87" s="61"/>
    </row>
    <row r="88" spans="2:7" ht="15.75" customHeight="1">
      <c r="B88" s="41"/>
      <c r="C88" s="41"/>
      <c r="D88" s="63"/>
      <c r="E88" s="63"/>
      <c r="F88" s="41"/>
      <c r="G88" s="61"/>
    </row>
    <row r="89" spans="2:7" ht="15.75" customHeight="1">
      <c r="B89" s="41"/>
      <c r="C89" s="41"/>
      <c r="D89" s="63"/>
      <c r="E89" s="63"/>
      <c r="F89" s="41"/>
      <c r="G89" s="61"/>
    </row>
    <row r="90" spans="2:7" ht="15.75" customHeight="1">
      <c r="B90" s="41"/>
      <c r="C90" s="41"/>
      <c r="D90" s="63"/>
      <c r="E90" s="63"/>
      <c r="F90" s="41"/>
      <c r="G90" s="61"/>
    </row>
    <row r="91" spans="2:7" ht="15.75" customHeight="1">
      <c r="B91" s="41"/>
      <c r="C91" s="41"/>
      <c r="D91" s="63"/>
      <c r="E91" s="63"/>
      <c r="F91" s="41"/>
      <c r="G91" s="61"/>
    </row>
    <row r="92" spans="2:7" ht="15.75" customHeight="1">
      <c r="B92" s="41"/>
      <c r="C92" s="41"/>
      <c r="D92" s="63"/>
      <c r="E92" s="63"/>
      <c r="F92" s="41"/>
      <c r="G92" s="61"/>
    </row>
    <row r="93" spans="2:7" ht="15.75" customHeight="1">
      <c r="B93" s="41"/>
      <c r="C93" s="41"/>
      <c r="D93" s="63"/>
      <c r="E93" s="63"/>
      <c r="F93" s="41"/>
      <c r="G93" s="61"/>
    </row>
    <row r="94" spans="2:7" ht="15.75" customHeight="1">
      <c r="B94" s="41"/>
      <c r="C94" s="41"/>
      <c r="D94" s="63"/>
      <c r="E94" s="63"/>
      <c r="F94" s="41"/>
      <c r="G94" s="61"/>
    </row>
    <row r="95" spans="2:7" ht="15.75" customHeight="1">
      <c r="B95" s="41"/>
      <c r="C95" s="41"/>
      <c r="D95" s="63"/>
      <c r="E95" s="63"/>
      <c r="F95" s="41"/>
      <c r="G95" s="61"/>
    </row>
    <row r="96" spans="2:7" ht="15.75" customHeight="1">
      <c r="B96" s="41"/>
      <c r="C96" s="41"/>
      <c r="D96" s="63"/>
      <c r="E96" s="63"/>
      <c r="F96" s="41"/>
      <c r="G96" s="61"/>
    </row>
    <row r="97" spans="2:7" ht="15.75" customHeight="1">
      <c r="B97" s="41"/>
      <c r="C97" s="41"/>
      <c r="D97" s="63"/>
      <c r="E97" s="63"/>
      <c r="F97" s="41"/>
      <c r="G97" s="61"/>
    </row>
    <row r="98" spans="2:7" ht="15.75" customHeight="1">
      <c r="B98" s="41"/>
      <c r="C98" s="41"/>
      <c r="D98" s="63"/>
      <c r="E98" s="63"/>
      <c r="F98" s="41"/>
      <c r="G98" s="61"/>
    </row>
    <row r="99" spans="2:7" ht="15.75" customHeight="1">
      <c r="B99" s="41"/>
      <c r="C99" s="41"/>
      <c r="D99" s="63"/>
      <c r="E99" s="63"/>
      <c r="F99" s="41"/>
      <c r="G99" s="61"/>
    </row>
    <row r="100" spans="2:7" ht="15.75" customHeight="1">
      <c r="B100" s="41"/>
      <c r="C100" s="41"/>
      <c r="D100" s="63"/>
      <c r="E100" s="63"/>
      <c r="F100" s="41"/>
      <c r="G100" s="61"/>
    </row>
    <row r="101" spans="2:7" ht="15.75" customHeight="1">
      <c r="B101" s="41"/>
      <c r="C101" s="41"/>
      <c r="D101" s="63"/>
      <c r="E101" s="63"/>
      <c r="F101" s="41"/>
      <c r="G101" s="61"/>
    </row>
    <row r="102" spans="2:7" ht="15.75" customHeight="1">
      <c r="B102" s="41"/>
      <c r="C102" s="41"/>
      <c r="D102" s="63"/>
      <c r="E102" s="63"/>
      <c r="F102" s="41"/>
      <c r="G102" s="61"/>
    </row>
    <row r="103" spans="2:7" ht="15.75" customHeight="1">
      <c r="B103" s="41"/>
      <c r="C103" s="41"/>
      <c r="D103" s="63"/>
      <c r="E103" s="63"/>
      <c r="F103" s="41"/>
      <c r="G103" s="61"/>
    </row>
    <row r="104" spans="2:7" ht="15.75" customHeight="1">
      <c r="B104" s="41"/>
      <c r="C104" s="41"/>
      <c r="D104" s="63"/>
      <c r="E104" s="63"/>
      <c r="F104" s="41"/>
      <c r="G104" s="61"/>
    </row>
    <row r="105" spans="2:7" ht="15.75" customHeight="1">
      <c r="B105" s="41"/>
      <c r="C105" s="41"/>
      <c r="D105" s="63"/>
      <c r="E105" s="63"/>
      <c r="F105" s="41"/>
      <c r="G105" s="61"/>
    </row>
    <row r="106" spans="2:7" ht="15.75" customHeight="1">
      <c r="B106" s="41"/>
      <c r="C106" s="41"/>
      <c r="D106" s="63"/>
      <c r="E106" s="63"/>
      <c r="F106" s="41"/>
      <c r="G106" s="61"/>
    </row>
    <row r="107" spans="2:7" ht="15.75" customHeight="1">
      <c r="B107" s="41"/>
      <c r="C107" s="41"/>
      <c r="D107" s="63"/>
      <c r="E107" s="63"/>
      <c r="F107" s="41"/>
      <c r="G107" s="61"/>
    </row>
    <row r="108" spans="2:7" ht="15.75" customHeight="1">
      <c r="B108" s="41"/>
      <c r="C108" s="41"/>
      <c r="D108" s="63"/>
      <c r="E108" s="63"/>
      <c r="F108" s="41"/>
      <c r="G108" s="61"/>
    </row>
    <row r="109" spans="2:7" ht="15.75" customHeight="1">
      <c r="B109" s="41"/>
      <c r="C109" s="41"/>
      <c r="D109" s="63"/>
      <c r="E109" s="63"/>
      <c r="F109" s="41"/>
      <c r="G109" s="61"/>
    </row>
    <row r="110" spans="2:7" ht="15.75" customHeight="1">
      <c r="B110" s="41"/>
      <c r="C110" s="41"/>
      <c r="D110" s="63"/>
      <c r="E110" s="63"/>
      <c r="F110" s="41"/>
      <c r="G110" s="61"/>
    </row>
    <row r="111" spans="2:7" ht="15.75" customHeight="1">
      <c r="B111" s="41"/>
      <c r="C111" s="41"/>
      <c r="D111" s="63"/>
      <c r="E111" s="63"/>
      <c r="F111" s="41"/>
      <c r="G111" s="61"/>
    </row>
    <row r="112" spans="2:7" ht="15.75" customHeight="1">
      <c r="B112" s="41"/>
      <c r="C112" s="41"/>
      <c r="D112" s="63"/>
      <c r="E112" s="63"/>
      <c r="F112" s="41"/>
      <c r="G112" s="61"/>
    </row>
    <row r="113" spans="2:7" ht="15.75" customHeight="1">
      <c r="B113" s="41"/>
      <c r="C113" s="41"/>
      <c r="D113" s="63"/>
      <c r="E113" s="63"/>
      <c r="F113" s="41"/>
      <c r="G113" s="61"/>
    </row>
    <row r="114" spans="2:7" ht="15.75" customHeight="1">
      <c r="B114" s="41"/>
      <c r="C114" s="41"/>
      <c r="D114" s="63"/>
      <c r="E114" s="63"/>
      <c r="F114" s="41"/>
      <c r="G114" s="61"/>
    </row>
    <row r="115" spans="2:7" ht="15.75" customHeight="1">
      <c r="B115" s="41"/>
      <c r="C115" s="41"/>
      <c r="D115" s="63"/>
      <c r="E115" s="63"/>
      <c r="F115" s="41"/>
      <c r="G115" s="61"/>
    </row>
    <row r="116" spans="2:7" ht="15.75" customHeight="1">
      <c r="B116" s="41"/>
      <c r="C116" s="41"/>
      <c r="D116" s="63"/>
      <c r="E116" s="63"/>
      <c r="F116" s="41"/>
      <c r="G116" s="61"/>
    </row>
    <row r="117" spans="2:7" ht="15.75" customHeight="1">
      <c r="B117" s="41"/>
      <c r="C117" s="41"/>
      <c r="D117" s="63"/>
      <c r="E117" s="63"/>
      <c r="F117" s="41"/>
      <c r="G117" s="61"/>
    </row>
    <row r="118" spans="2:7" ht="15.75" customHeight="1">
      <c r="B118" s="41"/>
      <c r="C118" s="41"/>
      <c r="D118" s="63"/>
      <c r="E118" s="63"/>
      <c r="F118" s="41"/>
      <c r="G118" s="61"/>
    </row>
    <row r="119" spans="2:7" ht="15.75" customHeight="1">
      <c r="B119" s="41"/>
      <c r="C119" s="41"/>
      <c r="D119" s="63"/>
      <c r="E119" s="63"/>
      <c r="F119" s="41"/>
      <c r="G119" s="61"/>
    </row>
    <row r="120" spans="2:7" ht="15.75" customHeight="1">
      <c r="B120" s="41"/>
      <c r="C120" s="41"/>
      <c r="D120" s="63"/>
      <c r="E120" s="63"/>
      <c r="F120" s="41"/>
      <c r="G120" s="61"/>
    </row>
    <row r="121" spans="2:7" ht="15.75" customHeight="1">
      <c r="B121" s="41"/>
      <c r="C121" s="41"/>
      <c r="D121" s="63"/>
      <c r="E121" s="63"/>
      <c r="F121" s="41"/>
      <c r="G121" s="61"/>
    </row>
    <row r="122" spans="2:7" ht="15.75" customHeight="1">
      <c r="B122" s="41"/>
      <c r="C122" s="41"/>
      <c r="D122" s="63"/>
      <c r="E122" s="63"/>
      <c r="F122" s="41"/>
      <c r="G122" s="61"/>
    </row>
    <row r="123" spans="2:7" ht="15.75" customHeight="1">
      <c r="B123" s="41"/>
      <c r="C123" s="41"/>
      <c r="D123" s="63"/>
      <c r="E123" s="63"/>
      <c r="F123" s="41"/>
      <c r="G123" s="61"/>
    </row>
    <row r="124" spans="2:7" ht="15.75" customHeight="1">
      <c r="B124" s="41"/>
      <c r="C124" s="41"/>
      <c r="D124" s="63"/>
      <c r="E124" s="63"/>
      <c r="F124" s="41"/>
      <c r="G124" s="61"/>
    </row>
    <row r="125" spans="2:7" ht="15.75" customHeight="1">
      <c r="B125" s="41"/>
      <c r="C125" s="41"/>
      <c r="D125" s="63"/>
      <c r="E125" s="63"/>
      <c r="F125" s="41"/>
      <c r="G125" s="61"/>
    </row>
    <row r="126" spans="2:7" ht="15.75" customHeight="1">
      <c r="B126" s="41"/>
      <c r="C126" s="41"/>
      <c r="D126" s="63"/>
      <c r="E126" s="63"/>
      <c r="F126" s="41"/>
      <c r="G126" s="61"/>
    </row>
    <row r="127" spans="2:7" ht="15.75" customHeight="1">
      <c r="B127" s="41"/>
      <c r="C127" s="41"/>
      <c r="D127" s="63"/>
      <c r="E127" s="63"/>
      <c r="F127" s="41"/>
      <c r="G127" s="61"/>
    </row>
    <row r="128" spans="2:7" ht="15.75" customHeight="1">
      <c r="B128" s="41"/>
      <c r="C128" s="41"/>
      <c r="D128" s="63"/>
      <c r="E128" s="63"/>
      <c r="F128" s="41"/>
      <c r="G128" s="61"/>
    </row>
    <row r="129" spans="2:7" ht="15.75" customHeight="1">
      <c r="B129" s="41"/>
      <c r="C129" s="41"/>
      <c r="D129" s="63"/>
      <c r="E129" s="63"/>
      <c r="F129" s="41"/>
      <c r="G129" s="61"/>
    </row>
    <row r="130" spans="2:7" ht="15.75" customHeight="1">
      <c r="B130" s="41"/>
      <c r="C130" s="41"/>
      <c r="D130" s="63"/>
      <c r="E130" s="63"/>
      <c r="F130" s="41"/>
      <c r="G130" s="61"/>
    </row>
    <row r="131" spans="2:7" ht="15.75" customHeight="1">
      <c r="B131" s="41"/>
      <c r="C131" s="41"/>
      <c r="D131" s="63"/>
      <c r="E131" s="63"/>
      <c r="F131" s="41"/>
      <c r="G131" s="61"/>
    </row>
    <row r="132" spans="2:7" ht="15.75" customHeight="1">
      <c r="B132" s="41"/>
      <c r="C132" s="41"/>
      <c r="D132" s="63"/>
      <c r="E132" s="63"/>
      <c r="F132" s="41"/>
      <c r="G132" s="61"/>
    </row>
    <row r="133" spans="2:7" ht="15.75" customHeight="1">
      <c r="B133" s="41"/>
      <c r="C133" s="41"/>
      <c r="D133" s="63"/>
      <c r="E133" s="63"/>
      <c r="F133" s="41"/>
      <c r="G133" s="61"/>
    </row>
    <row r="134" spans="2:7" ht="15.75" customHeight="1">
      <c r="B134" s="41"/>
      <c r="C134" s="41"/>
      <c r="D134" s="63"/>
      <c r="E134" s="63"/>
      <c r="F134" s="41"/>
      <c r="G134" s="61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>
      <c r="F149" s="38"/>
    </row>
    <row r="150" ht="15.75" customHeight="1">
      <c r="F150" s="38"/>
    </row>
    <row r="151" ht="15.75" customHeight="1">
      <c r="F151" s="38"/>
    </row>
    <row r="152" ht="15.75" customHeight="1">
      <c r="F152" s="38"/>
    </row>
    <row r="153" ht="15.75" customHeight="1">
      <c r="F153" s="38"/>
    </row>
    <row r="154" ht="15.75" customHeight="1">
      <c r="F154" s="38"/>
    </row>
    <row r="155" ht="15.75" customHeight="1">
      <c r="F155" s="38"/>
    </row>
    <row r="156" ht="15.75" customHeight="1">
      <c r="F156" s="38"/>
    </row>
    <row r="157" ht="15.75" customHeight="1">
      <c r="F157" s="38"/>
    </row>
    <row r="158" ht="15.75" customHeight="1">
      <c r="F158" s="38"/>
    </row>
    <row r="159" ht="15.75" customHeight="1">
      <c r="F159" s="38"/>
    </row>
    <row r="160" ht="15.75" customHeight="1">
      <c r="F160" s="38"/>
    </row>
    <row r="161" ht="15.75" customHeight="1">
      <c r="F161" s="38"/>
    </row>
    <row r="162" ht="15.75" customHeight="1">
      <c r="F162" s="38"/>
    </row>
    <row r="163" ht="15.75" customHeight="1">
      <c r="F163" s="38"/>
    </row>
    <row r="164" ht="15.75" customHeight="1">
      <c r="F164" s="38"/>
    </row>
    <row r="165" ht="15.75" customHeight="1">
      <c r="F165" s="38"/>
    </row>
    <row r="166" ht="15.75" customHeight="1">
      <c r="F166" s="38"/>
    </row>
    <row r="167" ht="15.75" customHeight="1">
      <c r="F167" s="38"/>
    </row>
    <row r="168" ht="15.75" customHeight="1">
      <c r="F168" s="38"/>
    </row>
    <row r="169" ht="15.75" customHeight="1">
      <c r="F169" s="38"/>
    </row>
    <row r="170" ht="15.75" customHeight="1">
      <c r="F170" s="38"/>
    </row>
    <row r="171" ht="15.75" customHeight="1">
      <c r="F171" s="38"/>
    </row>
    <row r="172" ht="15.75" customHeight="1">
      <c r="F172" s="38"/>
    </row>
    <row r="173" ht="15.75" customHeight="1">
      <c r="F173" s="38"/>
    </row>
    <row r="174" ht="15.75" customHeight="1">
      <c r="F174" s="38"/>
    </row>
    <row r="175" ht="15.75" customHeight="1">
      <c r="F175" s="38"/>
    </row>
    <row r="176" ht="15.75" customHeight="1">
      <c r="F176" s="38"/>
    </row>
    <row r="177" ht="15.75" customHeight="1">
      <c r="F177" s="38"/>
    </row>
    <row r="178" ht="15.75" customHeight="1">
      <c r="F178" s="38"/>
    </row>
    <row r="179" ht="15.75" customHeight="1">
      <c r="F179" s="38"/>
    </row>
    <row r="180" ht="15.75" customHeight="1">
      <c r="F180" s="38"/>
    </row>
    <row r="181" ht="15.75" customHeight="1">
      <c r="F181" s="38"/>
    </row>
    <row r="182" ht="15.75" customHeight="1">
      <c r="F182" s="38"/>
    </row>
    <row r="183" ht="15.75" customHeight="1">
      <c r="F183" s="38"/>
    </row>
    <row r="184" ht="15.75" customHeight="1">
      <c r="F184" s="38"/>
    </row>
    <row r="185" ht="15.75" customHeight="1">
      <c r="F185" s="38"/>
    </row>
    <row r="186" ht="15.75" customHeight="1">
      <c r="F186" s="38"/>
    </row>
    <row r="187" ht="15.75" customHeight="1">
      <c r="F187" s="38"/>
    </row>
    <row r="188" ht="15.75" customHeight="1">
      <c r="F188" s="38"/>
    </row>
    <row r="189" ht="15.75" customHeight="1">
      <c r="F189" s="38"/>
    </row>
    <row r="190" ht="15.75" customHeight="1">
      <c r="F190" s="38"/>
    </row>
    <row r="191" ht="15.75" customHeight="1">
      <c r="F191" s="38"/>
    </row>
    <row r="192" ht="15.75" customHeight="1">
      <c r="F192" s="38"/>
    </row>
    <row r="193" ht="15.75" customHeight="1">
      <c r="F193" s="38"/>
    </row>
    <row r="194" ht="15.75" customHeight="1">
      <c r="F194" s="38"/>
    </row>
    <row r="195" ht="15.75" customHeight="1">
      <c r="F195" s="38"/>
    </row>
    <row r="196" ht="15.75" customHeight="1">
      <c r="F196" s="38"/>
    </row>
    <row r="197" ht="15.75" customHeight="1">
      <c r="F197" s="38"/>
    </row>
    <row r="198" ht="15.75" customHeight="1">
      <c r="F198" s="38"/>
    </row>
    <row r="199" ht="15.75" customHeight="1">
      <c r="F199" s="38"/>
    </row>
    <row r="200" ht="15.75" customHeight="1">
      <c r="F200" s="38"/>
    </row>
    <row r="201" ht="15.75" customHeight="1">
      <c r="F201" s="38"/>
    </row>
    <row r="202" ht="15.75" customHeight="1">
      <c r="F202" s="38"/>
    </row>
    <row r="203" ht="15.75" customHeight="1">
      <c r="F203" s="38"/>
    </row>
    <row r="204" ht="15.75" customHeight="1">
      <c r="F204" s="38"/>
    </row>
    <row r="205" ht="15.75" customHeight="1">
      <c r="F205" s="38"/>
    </row>
    <row r="206" ht="15.75" customHeight="1">
      <c r="F206" s="38"/>
    </row>
    <row r="207" ht="15.75" customHeight="1">
      <c r="F207" s="38"/>
    </row>
    <row r="208" ht="15.75" customHeight="1">
      <c r="F208" s="38"/>
    </row>
    <row r="209" ht="15.75" customHeight="1">
      <c r="F209" s="38"/>
    </row>
    <row r="210" ht="15.75" customHeight="1">
      <c r="F210" s="38"/>
    </row>
    <row r="211" ht="15.75" customHeight="1">
      <c r="F211" s="38"/>
    </row>
    <row r="212" ht="15.75" customHeight="1">
      <c r="F212" s="38"/>
    </row>
    <row r="213" ht="15.75" customHeight="1">
      <c r="F213" s="38"/>
    </row>
    <row r="214" ht="15.75" customHeight="1">
      <c r="F214" s="38"/>
    </row>
    <row r="215" ht="15.75" customHeight="1">
      <c r="F215" s="38"/>
    </row>
    <row r="216" ht="15.75" customHeight="1">
      <c r="F216" s="38"/>
    </row>
    <row r="217" ht="15.75" customHeight="1">
      <c r="F217" s="38"/>
    </row>
    <row r="218" ht="15.75" customHeight="1">
      <c r="F218" s="38"/>
    </row>
    <row r="219" ht="15.75" customHeight="1">
      <c r="F219" s="38"/>
    </row>
    <row r="220" ht="15.75" customHeight="1">
      <c r="F220" s="38"/>
    </row>
    <row r="221" ht="15.75" customHeight="1">
      <c r="F221" s="38"/>
    </row>
    <row r="222" ht="15.75" customHeight="1">
      <c r="F222" s="38"/>
    </row>
    <row r="223" ht="15.75" customHeight="1">
      <c r="F223" s="38"/>
    </row>
    <row r="224" ht="15.75" customHeight="1">
      <c r="F224" s="38"/>
    </row>
    <row r="225" ht="15.75" customHeight="1">
      <c r="F225" s="38"/>
    </row>
    <row r="226" ht="15.75" customHeight="1">
      <c r="F226" s="38"/>
    </row>
    <row r="227" ht="15.75" customHeight="1">
      <c r="F227" s="38"/>
    </row>
    <row r="228" ht="15.75" customHeight="1">
      <c r="F228" s="38"/>
    </row>
    <row r="229" ht="15.75" customHeight="1">
      <c r="F229" s="38"/>
    </row>
    <row r="230" ht="15.75" customHeight="1">
      <c r="F230" s="38"/>
    </row>
    <row r="231" ht="15.75" customHeight="1">
      <c r="F231" s="38"/>
    </row>
    <row r="232" ht="15.75" customHeight="1">
      <c r="F232" s="38"/>
    </row>
    <row r="233" ht="15.75" customHeight="1">
      <c r="F233" s="38"/>
    </row>
    <row r="234" ht="15.75" customHeight="1">
      <c r="F234" s="38"/>
    </row>
    <row r="235" ht="15.75" customHeight="1">
      <c r="F235" s="38"/>
    </row>
    <row r="236" ht="15.75" customHeight="1">
      <c r="F236" s="38"/>
    </row>
    <row r="237" ht="15.75" customHeight="1">
      <c r="F237" s="38"/>
    </row>
    <row r="238" ht="15.75" customHeight="1">
      <c r="F238" s="38"/>
    </row>
    <row r="239" ht="15.75" customHeight="1">
      <c r="F239" s="38"/>
    </row>
    <row r="240" ht="15.75" customHeight="1">
      <c r="F240" s="38"/>
    </row>
    <row r="241" ht="15.75" customHeight="1">
      <c r="F241" s="38"/>
    </row>
    <row r="242" ht="15.75" customHeight="1">
      <c r="F242" s="38"/>
    </row>
    <row r="243" ht="15.75" customHeight="1">
      <c r="F243" s="38"/>
    </row>
    <row r="244" ht="15.75" customHeight="1">
      <c r="F244" s="38"/>
    </row>
    <row r="245" ht="15.75" customHeight="1">
      <c r="F245" s="38"/>
    </row>
    <row r="246" ht="15.75" customHeight="1">
      <c r="F246" s="38"/>
    </row>
    <row r="247" ht="15.75" customHeight="1">
      <c r="F247" s="38"/>
    </row>
    <row r="248" ht="15.75" customHeight="1">
      <c r="F248" s="38"/>
    </row>
    <row r="249" ht="15.75" customHeight="1">
      <c r="F249" s="38"/>
    </row>
    <row r="250" ht="15.75" customHeight="1">
      <c r="F250" s="38"/>
    </row>
    <row r="251" ht="15.75" customHeight="1">
      <c r="F251" s="38"/>
    </row>
    <row r="252" ht="15.75" customHeight="1">
      <c r="F252" s="38"/>
    </row>
    <row r="253" ht="15.75" customHeight="1">
      <c r="F253" s="38"/>
    </row>
    <row r="254" ht="15.75" customHeight="1">
      <c r="F254" s="38"/>
    </row>
    <row r="255" ht="15.75" customHeight="1">
      <c r="F255" s="38"/>
    </row>
    <row r="256" ht="15.75" customHeight="1">
      <c r="F256" s="38"/>
    </row>
    <row r="257" ht="15.75" customHeight="1">
      <c r="F257" s="38"/>
    </row>
    <row r="258" ht="15.75" customHeight="1">
      <c r="F258" s="38"/>
    </row>
    <row r="259" ht="15.75" customHeight="1">
      <c r="F259" s="38"/>
    </row>
    <row r="260" ht="15.75" customHeight="1">
      <c r="F260" s="38"/>
    </row>
    <row r="261" ht="15.75" customHeight="1">
      <c r="F261" s="38"/>
    </row>
    <row r="262" ht="15.75" customHeight="1">
      <c r="F262" s="38"/>
    </row>
    <row r="263" ht="15.75" customHeight="1">
      <c r="F263" s="38"/>
    </row>
    <row r="264" ht="15.75" customHeight="1">
      <c r="F264" s="38"/>
    </row>
    <row r="265" ht="15.75" customHeight="1">
      <c r="F265" s="38"/>
    </row>
    <row r="266" ht="15.75" customHeight="1">
      <c r="F266" s="38"/>
    </row>
    <row r="267" ht="15.75" customHeight="1">
      <c r="F267" s="38"/>
    </row>
    <row r="268" ht="15.75" customHeight="1">
      <c r="F268" s="38"/>
    </row>
    <row r="269" ht="15.75" customHeight="1">
      <c r="F269" s="38"/>
    </row>
    <row r="270" ht="15.75" customHeight="1">
      <c r="F270" s="38"/>
    </row>
    <row r="271" ht="15.75" customHeight="1">
      <c r="F271" s="38"/>
    </row>
    <row r="272" ht="15.75" customHeight="1">
      <c r="F272" s="38"/>
    </row>
    <row r="273" ht="15.75" customHeight="1">
      <c r="F273" s="38"/>
    </row>
    <row r="274" ht="15.75" customHeight="1">
      <c r="F274" s="38"/>
    </row>
    <row r="275" ht="15.75" customHeight="1">
      <c r="F275" s="38"/>
    </row>
    <row r="276" ht="15.75" customHeight="1">
      <c r="F276" s="38"/>
    </row>
    <row r="277" ht="15.75" customHeight="1">
      <c r="F277" s="38"/>
    </row>
    <row r="278" ht="15.75" customHeight="1">
      <c r="F278" s="38"/>
    </row>
    <row r="279" ht="15.75" customHeight="1">
      <c r="F279" s="38"/>
    </row>
    <row r="280" ht="15.75" customHeight="1">
      <c r="F280" s="38"/>
    </row>
    <row r="281" ht="15.75" customHeight="1">
      <c r="F281" s="38"/>
    </row>
    <row r="282" ht="15.75" customHeight="1">
      <c r="F282" s="38"/>
    </row>
    <row r="283" ht="15.75" customHeight="1">
      <c r="F283" s="38"/>
    </row>
    <row r="284" ht="15.75" customHeight="1">
      <c r="F284" s="38"/>
    </row>
    <row r="285" ht="15.75" customHeight="1">
      <c r="F285" s="38"/>
    </row>
    <row r="286" ht="15.75" customHeight="1">
      <c r="F286" s="38"/>
    </row>
    <row r="287" ht="15.75" customHeight="1">
      <c r="F287" s="38"/>
    </row>
    <row r="288" ht="15.75" customHeight="1">
      <c r="F288" s="38"/>
    </row>
    <row r="289" ht="15.75" customHeight="1">
      <c r="F289" s="38"/>
    </row>
    <row r="290" ht="15.75" customHeight="1">
      <c r="F290" s="38"/>
    </row>
    <row r="291" ht="15.75" customHeight="1">
      <c r="F291" s="38"/>
    </row>
    <row r="292" ht="15.75" customHeight="1">
      <c r="F292" s="38"/>
    </row>
    <row r="293" ht="15.75" customHeight="1">
      <c r="F293" s="38"/>
    </row>
    <row r="294" ht="15.75" customHeight="1">
      <c r="F294" s="38"/>
    </row>
    <row r="305" ht="15.75" customHeight="1">
      <c r="Q305" s="7"/>
    </row>
    <row r="306" ht="15.75" customHeight="1">
      <c r="Q306" s="7"/>
    </row>
    <row r="307" ht="15.75" customHeight="1">
      <c r="Q307" s="7"/>
    </row>
    <row r="308" ht="15.75" customHeight="1">
      <c r="Q308" s="7"/>
    </row>
    <row r="309" ht="15.75" customHeight="1">
      <c r="Q309" s="7"/>
    </row>
    <row r="310" ht="15.75" customHeight="1">
      <c r="Q310" s="7"/>
    </row>
    <row r="311" ht="15.75" customHeight="1">
      <c r="Q311" s="7"/>
    </row>
    <row r="312" ht="15.75" customHeight="1">
      <c r="Q312" s="7"/>
    </row>
    <row r="313" ht="15.75" customHeight="1">
      <c r="Q313" s="7"/>
    </row>
    <row r="314" ht="15.75" customHeight="1">
      <c r="Q314" s="7"/>
    </row>
  </sheetData>
  <sheetProtection/>
  <mergeCells count="8">
    <mergeCell ref="AE2:AK2"/>
    <mergeCell ref="A75:D75"/>
    <mergeCell ref="A76:D76"/>
    <mergeCell ref="A77:D77"/>
    <mergeCell ref="A2:D3"/>
    <mergeCell ref="F2:F3"/>
    <mergeCell ref="G2:Q2"/>
    <mergeCell ref="S2:AB2"/>
  </mergeCells>
  <printOptions/>
  <pageMargins left="0.75" right="0.75" top="1" bottom="1" header="0.5" footer="0.5"/>
  <pageSetup fitToHeight="0" fitToWidth="1"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202"/>
  <sheetViews>
    <sheetView zoomScalePageLayoutView="0" workbookViewId="0" topLeftCell="A1">
      <pane ySplit="3270" topLeftCell="A1" activePane="bottomLeft" state="split"/>
      <selection pane="topLeft" activeCell="N4" sqref="N4"/>
      <selection pane="bottomLeft" activeCell="I11" sqref="I11"/>
    </sheetView>
  </sheetViews>
  <sheetFormatPr defaultColWidth="9.140625" defaultRowHeight="12.75"/>
  <cols>
    <col min="2" max="2" width="0" style="0" hidden="1" customWidth="1"/>
    <col min="4" max="4" width="40.00390625" style="49" customWidth="1"/>
    <col min="5" max="5" width="6.28125" style="49" hidden="1" customWidth="1"/>
    <col min="6" max="6" width="9.421875" style="38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0" customWidth="1"/>
    <col min="18" max="18" width="4.140625" style="50" customWidth="1"/>
    <col min="19" max="19" width="16.57421875" style="0" customWidth="1"/>
    <col min="20" max="20" width="14.8515625" style="0" customWidth="1"/>
    <col min="21" max="27" width="14.8515625" style="45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</cols>
  <sheetData>
    <row r="1" spans="4:18" s="45" customFormat="1" ht="19.5" customHeight="1">
      <c r="D1" s="62"/>
      <c r="E1" s="62"/>
      <c r="F1" s="71"/>
      <c r="R1" s="50"/>
    </row>
    <row r="2" spans="1:28" s="32" customFormat="1" ht="19.5" customHeight="1">
      <c r="A2" s="178"/>
      <c r="B2" s="178"/>
      <c r="C2" s="178"/>
      <c r="D2" s="178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0" s="4" customFormat="1" ht="20.25" customHeight="1">
      <c r="A3" s="185" t="s">
        <v>328</v>
      </c>
      <c r="B3" s="186"/>
      <c r="C3" s="186"/>
      <c r="D3" s="186"/>
      <c r="F3" s="194" t="s">
        <v>311</v>
      </c>
      <c r="G3" s="180" t="s">
        <v>239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23"/>
      <c r="S3" s="180" t="s">
        <v>244</v>
      </c>
      <c r="T3" s="183"/>
      <c r="U3" s="183"/>
      <c r="V3" s="183"/>
      <c r="W3" s="183"/>
      <c r="X3" s="183"/>
      <c r="Y3" s="183"/>
      <c r="Z3" s="183"/>
      <c r="AA3" s="183"/>
      <c r="AB3" s="184"/>
      <c r="AC3" s="58"/>
      <c r="AD3" s="2"/>
      <c r="AE3" s="175" t="s">
        <v>255</v>
      </c>
      <c r="AF3" s="176"/>
      <c r="AG3" s="176"/>
      <c r="AH3" s="176"/>
      <c r="AI3" s="176"/>
      <c r="AJ3" s="176"/>
      <c r="AK3" s="17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ht="91.5" customHeight="1">
      <c r="A4" s="187"/>
      <c r="B4" s="188"/>
      <c r="C4" s="188"/>
      <c r="D4" s="188"/>
      <c r="E4" s="128" t="str">
        <f aca="true" t="shared" si="0" ref="E4:E34">IF(F4="Y",1," ")</f>
        <v> </v>
      </c>
      <c r="F4" s="195"/>
      <c r="G4" s="17" t="s">
        <v>232</v>
      </c>
      <c r="H4" s="15" t="s">
        <v>233</v>
      </c>
      <c r="I4" s="15" t="s">
        <v>234</v>
      </c>
      <c r="J4" s="15" t="s">
        <v>235</v>
      </c>
      <c r="K4" s="42" t="s">
        <v>247</v>
      </c>
      <c r="L4" s="15" t="s">
        <v>236</v>
      </c>
      <c r="M4" s="15" t="s">
        <v>0</v>
      </c>
      <c r="N4" s="15" t="s">
        <v>237</v>
      </c>
      <c r="O4" s="15" t="s">
        <v>238</v>
      </c>
      <c r="P4" s="22" t="s">
        <v>270</v>
      </c>
      <c r="Q4" s="56" t="s">
        <v>1</v>
      </c>
      <c r="R4" s="24"/>
      <c r="S4" s="15" t="s">
        <v>240</v>
      </c>
      <c r="T4" s="33" t="s">
        <v>241</v>
      </c>
      <c r="U4" s="55" t="s">
        <v>288</v>
      </c>
      <c r="V4" s="55" t="s">
        <v>289</v>
      </c>
      <c r="W4" s="16" t="s">
        <v>2</v>
      </c>
      <c r="X4" s="16" t="s">
        <v>242</v>
      </c>
      <c r="Y4" s="16" t="s">
        <v>290</v>
      </c>
      <c r="Z4" s="55" t="s">
        <v>291</v>
      </c>
      <c r="AA4" s="16" t="s">
        <v>243</v>
      </c>
      <c r="AB4" s="56" t="s">
        <v>246</v>
      </c>
      <c r="AC4" s="57" t="s">
        <v>245</v>
      </c>
      <c r="AD4" s="2"/>
      <c r="AE4" s="15" t="s">
        <v>248</v>
      </c>
      <c r="AF4" s="15" t="s">
        <v>249</v>
      </c>
      <c r="AG4" s="15" t="s">
        <v>250</v>
      </c>
      <c r="AH4" s="15" t="s">
        <v>251</v>
      </c>
      <c r="AI4" s="57" t="s">
        <v>254</v>
      </c>
      <c r="AJ4" s="33" t="s">
        <v>252</v>
      </c>
      <c r="AK4" s="57" t="s">
        <v>253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</row>
    <row r="5" spans="1:38" ht="17.25" customHeight="1">
      <c r="A5" s="3">
        <v>1</v>
      </c>
      <c r="B5" s="41" t="s">
        <v>297</v>
      </c>
      <c r="C5" s="41">
        <v>9365</v>
      </c>
      <c r="D5" s="63" t="s">
        <v>67</v>
      </c>
      <c r="E5" s="128">
        <f t="shared" si="0"/>
        <v>1</v>
      </c>
      <c r="F5" s="64" t="s">
        <v>307</v>
      </c>
      <c r="G5" s="72">
        <v>202089</v>
      </c>
      <c r="H5" s="64">
        <v>576</v>
      </c>
      <c r="I5" s="64">
        <v>15859</v>
      </c>
      <c r="J5" s="64">
        <v>29449</v>
      </c>
      <c r="K5" s="64">
        <v>10000</v>
      </c>
      <c r="L5" s="64"/>
      <c r="M5" s="64">
        <v>9522</v>
      </c>
      <c r="N5" s="64">
        <v>4936</v>
      </c>
      <c r="O5" s="64">
        <v>13880</v>
      </c>
      <c r="P5" s="64">
        <v>370</v>
      </c>
      <c r="Q5" s="65">
        <f aca="true" t="shared" si="1" ref="Q5:Q31">SUM(G5:P5)</f>
        <v>286681</v>
      </c>
      <c r="R5" s="9"/>
      <c r="S5" s="64">
        <v>54385</v>
      </c>
      <c r="T5" s="64">
        <v>3000</v>
      </c>
      <c r="U5" s="64">
        <v>25215</v>
      </c>
      <c r="V5" s="64">
        <v>19964</v>
      </c>
      <c r="W5" s="64">
        <v>44473</v>
      </c>
      <c r="X5" s="64">
        <v>20463</v>
      </c>
      <c r="Y5" s="64">
        <v>45561</v>
      </c>
      <c r="Z5" s="64">
        <v>2387</v>
      </c>
      <c r="AA5" s="64">
        <v>8673</v>
      </c>
      <c r="AB5" s="83">
        <f aca="true" t="shared" si="2" ref="AB5:AB31">SUM(S5:AA5)</f>
        <v>224121</v>
      </c>
      <c r="AC5" s="51">
        <f aca="true" t="shared" si="3" ref="AC5:AC31">+Q5-AB5</f>
        <v>62560</v>
      </c>
      <c r="AD5" s="39"/>
      <c r="AE5" s="64">
        <v>2253424</v>
      </c>
      <c r="AF5" s="64">
        <v>22393</v>
      </c>
      <c r="AG5" s="64">
        <v>261825</v>
      </c>
      <c r="AH5" s="64">
        <v>1974</v>
      </c>
      <c r="AI5" s="51">
        <f aca="true" t="shared" si="4" ref="AI5:AI31">SUM(AE5:AH5)</f>
        <v>2539616</v>
      </c>
      <c r="AJ5" s="64">
        <v>107058</v>
      </c>
      <c r="AK5" s="51">
        <f aca="true" t="shared" si="5" ref="AK5:AK31">+AI5-AJ5</f>
        <v>2432558</v>
      </c>
      <c r="AL5" s="39"/>
    </row>
    <row r="6" spans="1:38" ht="17.25" customHeight="1">
      <c r="A6" s="3">
        <f>+A5+1</f>
        <v>2</v>
      </c>
      <c r="B6" s="41" t="s">
        <v>297</v>
      </c>
      <c r="C6" s="41">
        <v>9367</v>
      </c>
      <c r="D6" s="63" t="s">
        <v>68</v>
      </c>
      <c r="E6" s="128">
        <f t="shared" si="0"/>
        <v>1</v>
      </c>
      <c r="F6" s="64" t="s">
        <v>307</v>
      </c>
      <c r="G6" s="72">
        <v>35248</v>
      </c>
      <c r="H6" s="64">
        <v>0</v>
      </c>
      <c r="I6" s="64">
        <v>530</v>
      </c>
      <c r="J6" s="64">
        <v>0</v>
      </c>
      <c r="K6" s="64">
        <v>2366</v>
      </c>
      <c r="L6" s="64"/>
      <c r="M6" s="64">
        <v>25624</v>
      </c>
      <c r="N6" s="64">
        <v>376</v>
      </c>
      <c r="O6" s="64">
        <v>1086</v>
      </c>
      <c r="P6" s="64">
        <v>0</v>
      </c>
      <c r="Q6" s="65">
        <f t="shared" si="1"/>
        <v>65230</v>
      </c>
      <c r="R6" s="9"/>
      <c r="S6" s="64">
        <v>0</v>
      </c>
      <c r="T6" s="64">
        <v>0</v>
      </c>
      <c r="U6" s="64">
        <v>2342</v>
      </c>
      <c r="V6" s="64">
        <v>16690</v>
      </c>
      <c r="W6" s="64">
        <v>48561</v>
      </c>
      <c r="X6" s="64"/>
      <c r="Y6" s="64">
        <v>0</v>
      </c>
      <c r="Z6" s="64">
        <v>0</v>
      </c>
      <c r="AA6" s="64">
        <v>699</v>
      </c>
      <c r="AB6" s="83">
        <f t="shared" si="2"/>
        <v>68292</v>
      </c>
      <c r="AC6" s="51">
        <f t="shared" si="3"/>
        <v>-3062</v>
      </c>
      <c r="AD6" s="39"/>
      <c r="AE6" s="64">
        <v>549000</v>
      </c>
      <c r="AF6" s="64">
        <v>0</v>
      </c>
      <c r="AG6" s="64">
        <v>18061</v>
      </c>
      <c r="AH6" s="64">
        <v>0</v>
      </c>
      <c r="AI6" s="51">
        <f t="shared" si="4"/>
        <v>567061</v>
      </c>
      <c r="AJ6" s="64">
        <v>668</v>
      </c>
      <c r="AK6" s="51">
        <f t="shared" si="5"/>
        <v>566393</v>
      </c>
      <c r="AL6" s="39"/>
    </row>
    <row r="7" spans="1:38" ht="17.25" customHeight="1">
      <c r="A7" s="3">
        <f aca="true" t="shared" si="6" ref="A7:A31">+A6+1</f>
        <v>3</v>
      </c>
      <c r="B7" s="41" t="s">
        <v>297</v>
      </c>
      <c r="C7" s="41">
        <v>9368</v>
      </c>
      <c r="D7" s="63" t="s">
        <v>69</v>
      </c>
      <c r="E7" s="128" t="str">
        <f t="shared" si="0"/>
        <v> </v>
      </c>
      <c r="F7" s="64" t="s">
        <v>308</v>
      </c>
      <c r="G7" s="72">
        <v>34619</v>
      </c>
      <c r="H7" s="64">
        <v>0</v>
      </c>
      <c r="I7" s="64">
        <v>0</v>
      </c>
      <c r="J7" s="64">
        <v>0</v>
      </c>
      <c r="K7" s="64">
        <v>0</v>
      </c>
      <c r="L7" s="64"/>
      <c r="M7" s="64">
        <v>25513</v>
      </c>
      <c r="N7" s="64">
        <v>17908</v>
      </c>
      <c r="O7" s="64">
        <v>20503</v>
      </c>
      <c r="P7" s="64"/>
      <c r="Q7" s="65">
        <f t="shared" si="1"/>
        <v>98543</v>
      </c>
      <c r="R7" s="9"/>
      <c r="S7" s="64">
        <v>34805</v>
      </c>
      <c r="T7" s="64"/>
      <c r="U7" s="64">
        <v>3035</v>
      </c>
      <c r="V7" s="64">
        <v>2958</v>
      </c>
      <c r="W7" s="64">
        <v>22666</v>
      </c>
      <c r="X7" s="64">
        <v>28707</v>
      </c>
      <c r="Y7" s="64"/>
      <c r="Z7" s="64">
        <v>0</v>
      </c>
      <c r="AA7" s="64">
        <v>0</v>
      </c>
      <c r="AB7" s="83">
        <f t="shared" si="2"/>
        <v>92171</v>
      </c>
      <c r="AC7" s="51">
        <f t="shared" si="3"/>
        <v>6372</v>
      </c>
      <c r="AD7" s="39"/>
      <c r="AE7" s="64">
        <v>1240000</v>
      </c>
      <c r="AF7" s="64">
        <v>0</v>
      </c>
      <c r="AG7" s="64">
        <v>380977</v>
      </c>
      <c r="AH7" s="64">
        <v>0</v>
      </c>
      <c r="AI7" s="51">
        <f t="shared" si="4"/>
        <v>1620977</v>
      </c>
      <c r="AJ7" s="64">
        <v>4142</v>
      </c>
      <c r="AK7" s="51">
        <f t="shared" si="5"/>
        <v>1616835</v>
      </c>
      <c r="AL7" s="39"/>
    </row>
    <row r="8" spans="1:38" ht="17.25" customHeight="1">
      <c r="A8" s="3">
        <f t="shared" si="6"/>
        <v>4</v>
      </c>
      <c r="B8" s="41" t="s">
        <v>297</v>
      </c>
      <c r="C8" s="41">
        <v>9376</v>
      </c>
      <c r="D8" s="63" t="s">
        <v>70</v>
      </c>
      <c r="E8" s="128">
        <f t="shared" si="0"/>
        <v>1</v>
      </c>
      <c r="F8" s="64" t="s">
        <v>307</v>
      </c>
      <c r="G8" s="72">
        <v>32662</v>
      </c>
      <c r="H8" s="64">
        <v>225</v>
      </c>
      <c r="I8" s="64">
        <v>0</v>
      </c>
      <c r="J8" s="64">
        <v>0</v>
      </c>
      <c r="K8" s="64">
        <v>0</v>
      </c>
      <c r="L8" s="64"/>
      <c r="M8" s="64">
        <v>3333</v>
      </c>
      <c r="N8" s="64">
        <v>2208</v>
      </c>
      <c r="O8" s="64">
        <v>3640</v>
      </c>
      <c r="P8" s="64">
        <v>420</v>
      </c>
      <c r="Q8" s="65">
        <f t="shared" si="1"/>
        <v>42488</v>
      </c>
      <c r="R8" s="9"/>
      <c r="S8" s="64">
        <v>0</v>
      </c>
      <c r="T8" s="64">
        <v>0</v>
      </c>
      <c r="U8" s="64">
        <v>20226</v>
      </c>
      <c r="V8" s="64">
        <v>100</v>
      </c>
      <c r="W8" s="64">
        <v>8045</v>
      </c>
      <c r="X8" s="64">
        <v>10525</v>
      </c>
      <c r="Y8" s="64">
        <v>0</v>
      </c>
      <c r="Z8" s="64">
        <v>0</v>
      </c>
      <c r="AA8" s="64">
        <v>57</v>
      </c>
      <c r="AB8" s="83">
        <f t="shared" si="2"/>
        <v>38953</v>
      </c>
      <c r="AC8" s="51">
        <f t="shared" si="3"/>
        <v>3535</v>
      </c>
      <c r="AD8" s="39"/>
      <c r="AE8" s="64">
        <v>1246340</v>
      </c>
      <c r="AF8" s="64">
        <v>104030</v>
      </c>
      <c r="AG8" s="64">
        <v>128858</v>
      </c>
      <c r="AH8" s="64">
        <v>0</v>
      </c>
      <c r="AI8" s="51">
        <f t="shared" si="4"/>
        <v>1479228</v>
      </c>
      <c r="AJ8" s="64"/>
      <c r="AK8" s="51">
        <f t="shared" si="5"/>
        <v>1479228</v>
      </c>
      <c r="AL8" s="39"/>
    </row>
    <row r="9" spans="1:38" ht="17.25" customHeight="1">
      <c r="A9" s="3">
        <f t="shared" si="6"/>
        <v>5</v>
      </c>
      <c r="B9" s="41" t="s">
        <v>297</v>
      </c>
      <c r="C9" s="41">
        <v>9369</v>
      </c>
      <c r="D9" s="63" t="s">
        <v>71</v>
      </c>
      <c r="E9" s="128">
        <f t="shared" si="0"/>
        <v>1</v>
      </c>
      <c r="F9" s="64" t="s">
        <v>307</v>
      </c>
      <c r="G9" s="72">
        <v>164184</v>
      </c>
      <c r="H9" s="64">
        <v>1200</v>
      </c>
      <c r="I9" s="64"/>
      <c r="J9" s="64">
        <v>8000</v>
      </c>
      <c r="K9" s="64">
        <v>18000</v>
      </c>
      <c r="L9" s="64">
        <v>7000</v>
      </c>
      <c r="M9" s="64">
        <v>96588</v>
      </c>
      <c r="N9" s="64">
        <v>919</v>
      </c>
      <c r="O9" s="64">
        <v>9204</v>
      </c>
      <c r="P9" s="64">
        <v>0</v>
      </c>
      <c r="Q9" s="65">
        <f t="shared" si="1"/>
        <v>305095</v>
      </c>
      <c r="R9" s="9"/>
      <c r="S9" s="64">
        <v>99804</v>
      </c>
      <c r="T9" s="64">
        <v>33080</v>
      </c>
      <c r="U9" s="64">
        <v>3023</v>
      </c>
      <c r="V9" s="64">
        <v>90199</v>
      </c>
      <c r="W9" s="64">
        <v>27161</v>
      </c>
      <c r="X9" s="64">
        <v>49645</v>
      </c>
      <c r="Y9" s="64">
        <v>4080</v>
      </c>
      <c r="Z9" s="64">
        <v>0</v>
      </c>
      <c r="AA9" s="64">
        <v>0</v>
      </c>
      <c r="AB9" s="83">
        <f t="shared" si="2"/>
        <v>306992</v>
      </c>
      <c r="AC9" s="51">
        <f t="shared" si="3"/>
        <v>-1897</v>
      </c>
      <c r="AD9" s="39"/>
      <c r="AE9" s="64">
        <v>5840000</v>
      </c>
      <c r="AF9" s="64">
        <v>981889</v>
      </c>
      <c r="AG9" s="64">
        <v>30288</v>
      </c>
      <c r="AH9" s="64">
        <v>29587</v>
      </c>
      <c r="AI9" s="51">
        <f t="shared" si="4"/>
        <v>6881764</v>
      </c>
      <c r="AJ9" s="64">
        <v>42292</v>
      </c>
      <c r="AK9" s="51">
        <f t="shared" si="5"/>
        <v>6839472</v>
      </c>
      <c r="AL9" s="39"/>
    </row>
    <row r="10" spans="1:38" ht="17.25" customHeight="1">
      <c r="A10" s="3">
        <f t="shared" si="6"/>
        <v>6</v>
      </c>
      <c r="B10" s="41" t="s">
        <v>297</v>
      </c>
      <c r="C10" s="41">
        <v>9393</v>
      </c>
      <c r="D10" s="63" t="s">
        <v>72</v>
      </c>
      <c r="E10" s="128" t="str">
        <f t="shared" si="0"/>
        <v> </v>
      </c>
      <c r="F10" s="64" t="s">
        <v>308</v>
      </c>
      <c r="G10" s="72">
        <v>27934</v>
      </c>
      <c r="H10" s="64">
        <v>35</v>
      </c>
      <c r="I10" s="64">
        <v>0</v>
      </c>
      <c r="J10" s="64"/>
      <c r="K10" s="64">
        <v>0</v>
      </c>
      <c r="L10" s="64">
        <v>0</v>
      </c>
      <c r="M10" s="64">
        <v>9043</v>
      </c>
      <c r="N10" s="64">
        <v>3594</v>
      </c>
      <c r="O10" s="64">
        <v>1807</v>
      </c>
      <c r="P10" s="64">
        <v>7068</v>
      </c>
      <c r="Q10" s="65">
        <f t="shared" si="1"/>
        <v>49481</v>
      </c>
      <c r="R10" s="9"/>
      <c r="S10" s="64"/>
      <c r="T10" s="64">
        <v>0</v>
      </c>
      <c r="U10" s="64"/>
      <c r="V10" s="64"/>
      <c r="W10" s="64">
        <v>11507</v>
      </c>
      <c r="X10" s="64">
        <v>19671</v>
      </c>
      <c r="Y10" s="64">
        <v>1100</v>
      </c>
      <c r="Z10" s="64"/>
      <c r="AA10" s="64">
        <v>11722</v>
      </c>
      <c r="AB10" s="83">
        <f t="shared" si="2"/>
        <v>44000</v>
      </c>
      <c r="AC10" s="51">
        <f t="shared" si="3"/>
        <v>5481</v>
      </c>
      <c r="AD10" s="39"/>
      <c r="AE10" s="64">
        <v>1045000</v>
      </c>
      <c r="AF10" s="64">
        <v>217600</v>
      </c>
      <c r="AG10" s="64">
        <v>11007726</v>
      </c>
      <c r="AH10" s="64">
        <v>0</v>
      </c>
      <c r="AI10" s="51">
        <f t="shared" si="4"/>
        <v>12270326</v>
      </c>
      <c r="AJ10" s="64">
        <v>0</v>
      </c>
      <c r="AK10" s="51">
        <f t="shared" si="5"/>
        <v>12270326</v>
      </c>
      <c r="AL10" s="39"/>
    </row>
    <row r="11" spans="1:38" ht="17.25" customHeight="1">
      <c r="A11" s="3">
        <f t="shared" si="6"/>
        <v>7</v>
      </c>
      <c r="B11" s="41" t="s">
        <v>297</v>
      </c>
      <c r="C11" s="41">
        <v>9396</v>
      </c>
      <c r="D11" s="63" t="s">
        <v>83</v>
      </c>
      <c r="E11" s="128" t="str">
        <f t="shared" si="0"/>
        <v> </v>
      </c>
      <c r="F11" s="64" t="s">
        <v>308</v>
      </c>
      <c r="G11" s="72">
        <v>119373</v>
      </c>
      <c r="H11" s="64">
        <v>4698</v>
      </c>
      <c r="I11" s="64"/>
      <c r="J11" s="64">
        <v>0</v>
      </c>
      <c r="K11" s="64">
        <v>6000</v>
      </c>
      <c r="L11" s="64">
        <v>0</v>
      </c>
      <c r="M11" s="64">
        <v>4178</v>
      </c>
      <c r="N11" s="64">
        <v>1501</v>
      </c>
      <c r="O11" s="64"/>
      <c r="P11" s="64">
        <v>16044</v>
      </c>
      <c r="Q11" s="65">
        <f t="shared" si="1"/>
        <v>151794</v>
      </c>
      <c r="R11" s="9"/>
      <c r="S11" s="64">
        <v>21253</v>
      </c>
      <c r="T11" s="64">
        <v>1257</v>
      </c>
      <c r="U11" s="64">
        <v>1039</v>
      </c>
      <c r="V11" s="64">
        <v>4100</v>
      </c>
      <c r="W11" s="64">
        <v>85195</v>
      </c>
      <c r="X11" s="64">
        <v>22635</v>
      </c>
      <c r="Y11" s="64">
        <v>895</v>
      </c>
      <c r="Z11" s="64">
        <v>4698</v>
      </c>
      <c r="AA11" s="64"/>
      <c r="AB11" s="83">
        <f t="shared" si="2"/>
        <v>141072</v>
      </c>
      <c r="AC11" s="51">
        <f t="shared" si="3"/>
        <v>10722</v>
      </c>
      <c r="AD11" s="39"/>
      <c r="AE11" s="64">
        <v>48824</v>
      </c>
      <c r="AF11" s="64"/>
      <c r="AG11" s="64"/>
      <c r="AH11" s="64"/>
      <c r="AI11" s="51">
        <f t="shared" si="4"/>
        <v>48824</v>
      </c>
      <c r="AJ11" s="64"/>
      <c r="AK11" s="51">
        <f t="shared" si="5"/>
        <v>48824</v>
      </c>
      <c r="AL11" s="39"/>
    </row>
    <row r="12" spans="1:38" ht="17.25" customHeight="1">
      <c r="A12" s="3">
        <f t="shared" si="6"/>
        <v>8</v>
      </c>
      <c r="B12" s="41" t="s">
        <v>297</v>
      </c>
      <c r="C12" s="41">
        <v>9397</v>
      </c>
      <c r="D12" s="63" t="s">
        <v>81</v>
      </c>
      <c r="E12" s="128">
        <f t="shared" si="0"/>
        <v>1</v>
      </c>
      <c r="F12" s="64" t="s">
        <v>307</v>
      </c>
      <c r="G12" s="72">
        <v>16092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19596</v>
      </c>
      <c r="N12" s="64">
        <v>2476</v>
      </c>
      <c r="O12" s="64">
        <v>0</v>
      </c>
      <c r="P12" s="64"/>
      <c r="Q12" s="65">
        <f t="shared" si="1"/>
        <v>38164</v>
      </c>
      <c r="R12" s="9"/>
      <c r="S12" s="64">
        <v>6850</v>
      </c>
      <c r="T12" s="64"/>
      <c r="U12" s="64"/>
      <c r="V12" s="64">
        <v>437</v>
      </c>
      <c r="W12" s="64">
        <v>17716</v>
      </c>
      <c r="X12" s="64">
        <v>2875</v>
      </c>
      <c r="Y12" s="64">
        <v>200</v>
      </c>
      <c r="Z12" s="64">
        <v>1925</v>
      </c>
      <c r="AA12" s="64"/>
      <c r="AB12" s="83">
        <f t="shared" si="2"/>
        <v>30003</v>
      </c>
      <c r="AC12" s="51">
        <f t="shared" si="3"/>
        <v>8161</v>
      </c>
      <c r="AD12" s="39"/>
      <c r="AE12" s="64">
        <v>196000</v>
      </c>
      <c r="AF12" s="64">
        <v>0</v>
      </c>
      <c r="AG12" s="64">
        <v>93558</v>
      </c>
      <c r="AH12" s="64">
        <v>0</v>
      </c>
      <c r="AI12" s="51">
        <f t="shared" si="4"/>
        <v>289558</v>
      </c>
      <c r="AJ12" s="64">
        <v>644</v>
      </c>
      <c r="AK12" s="51">
        <f t="shared" si="5"/>
        <v>288914</v>
      </c>
      <c r="AL12" s="39"/>
    </row>
    <row r="13" spans="1:38" ht="17.25" customHeight="1">
      <c r="A13" s="3">
        <f t="shared" si="6"/>
        <v>9</v>
      </c>
      <c r="B13" s="41" t="s">
        <v>297</v>
      </c>
      <c r="C13" s="41">
        <v>9373</v>
      </c>
      <c r="D13" s="63" t="s">
        <v>73</v>
      </c>
      <c r="E13" s="128">
        <f t="shared" si="0"/>
        <v>1</v>
      </c>
      <c r="F13" s="64" t="s">
        <v>307</v>
      </c>
      <c r="G13" s="72">
        <v>17712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13320</v>
      </c>
      <c r="N13" s="64">
        <v>2140</v>
      </c>
      <c r="O13" s="64">
        <v>0</v>
      </c>
      <c r="P13" s="64">
        <v>0</v>
      </c>
      <c r="Q13" s="65">
        <f t="shared" si="1"/>
        <v>33172</v>
      </c>
      <c r="R13" s="9"/>
      <c r="S13" s="64"/>
      <c r="T13" s="64">
        <v>0</v>
      </c>
      <c r="U13" s="64">
        <v>5194</v>
      </c>
      <c r="V13" s="64">
        <v>585</v>
      </c>
      <c r="W13" s="64">
        <v>28510</v>
      </c>
      <c r="X13" s="64">
        <v>1116</v>
      </c>
      <c r="Y13" s="64"/>
      <c r="Z13" s="64">
        <v>0</v>
      </c>
      <c r="AA13" s="64">
        <v>3124</v>
      </c>
      <c r="AB13" s="83">
        <f t="shared" si="2"/>
        <v>38529</v>
      </c>
      <c r="AC13" s="51">
        <f t="shared" si="3"/>
        <v>-5357</v>
      </c>
      <c r="AD13" s="39"/>
      <c r="AE13" s="64">
        <v>555000</v>
      </c>
      <c r="AF13" s="64">
        <v>20000</v>
      </c>
      <c r="AG13" s="64">
        <v>66546</v>
      </c>
      <c r="AH13" s="64">
        <v>206</v>
      </c>
      <c r="AI13" s="51">
        <f t="shared" si="4"/>
        <v>641752</v>
      </c>
      <c r="AJ13" s="64"/>
      <c r="AK13" s="51">
        <f t="shared" si="5"/>
        <v>641752</v>
      </c>
      <c r="AL13" s="39"/>
    </row>
    <row r="14" spans="1:38" ht="17.25" customHeight="1">
      <c r="A14" s="3">
        <f t="shared" si="6"/>
        <v>10</v>
      </c>
      <c r="B14" s="41" t="s">
        <v>297</v>
      </c>
      <c r="C14" s="41">
        <v>9375</v>
      </c>
      <c r="D14" s="63" t="s">
        <v>66</v>
      </c>
      <c r="E14" s="128" t="str">
        <f t="shared" si="0"/>
        <v> </v>
      </c>
      <c r="F14" s="64" t="s">
        <v>308</v>
      </c>
      <c r="G14" s="72">
        <v>124544</v>
      </c>
      <c r="H14" s="64">
        <v>0</v>
      </c>
      <c r="I14" s="64"/>
      <c r="J14" s="64">
        <v>0</v>
      </c>
      <c r="K14" s="64">
        <v>0</v>
      </c>
      <c r="L14" s="64">
        <v>18749</v>
      </c>
      <c r="M14" s="64">
        <v>22750</v>
      </c>
      <c r="N14" s="64">
        <v>5984</v>
      </c>
      <c r="O14" s="64">
        <v>2281</v>
      </c>
      <c r="P14" s="64">
        <v>9039</v>
      </c>
      <c r="Q14" s="65">
        <f t="shared" si="1"/>
        <v>183347</v>
      </c>
      <c r="R14" s="9"/>
      <c r="S14" s="64">
        <v>70427</v>
      </c>
      <c r="T14" s="64">
        <v>22100</v>
      </c>
      <c r="U14" s="64">
        <v>20853</v>
      </c>
      <c r="V14" s="64">
        <v>12789</v>
      </c>
      <c r="W14" s="64">
        <v>36045</v>
      </c>
      <c r="X14" s="64">
        <v>11457</v>
      </c>
      <c r="Y14" s="64">
        <v>1967</v>
      </c>
      <c r="Z14" s="64"/>
      <c r="AA14" s="64">
        <v>4342</v>
      </c>
      <c r="AB14" s="83">
        <f t="shared" si="2"/>
        <v>179980</v>
      </c>
      <c r="AC14" s="51">
        <f t="shared" si="3"/>
        <v>3367</v>
      </c>
      <c r="AD14" s="39"/>
      <c r="AE14" s="64">
        <v>1680000</v>
      </c>
      <c r="AF14" s="64">
        <v>52703</v>
      </c>
      <c r="AG14" s="64">
        <v>133360</v>
      </c>
      <c r="AH14" s="64">
        <v>0</v>
      </c>
      <c r="AI14" s="51">
        <f t="shared" si="4"/>
        <v>1866063</v>
      </c>
      <c r="AJ14" s="64">
        <v>93302</v>
      </c>
      <c r="AK14" s="51">
        <f t="shared" si="5"/>
        <v>1772761</v>
      </c>
      <c r="AL14" s="39"/>
    </row>
    <row r="15" spans="1:38" ht="17.25" customHeight="1">
      <c r="A15" s="3">
        <f t="shared" si="6"/>
        <v>11</v>
      </c>
      <c r="B15" s="41" t="s">
        <v>297</v>
      </c>
      <c r="C15" s="41">
        <v>9377</v>
      </c>
      <c r="D15" s="63" t="s">
        <v>260</v>
      </c>
      <c r="E15" s="128" t="str">
        <f t="shared" si="0"/>
        <v> </v>
      </c>
      <c r="F15" s="64" t="s">
        <v>308</v>
      </c>
      <c r="G15" s="72">
        <v>102100</v>
      </c>
      <c r="H15" s="64">
        <v>0</v>
      </c>
      <c r="I15" s="64">
        <v>8724</v>
      </c>
      <c r="J15" s="64">
        <v>0</v>
      </c>
      <c r="K15" s="64">
        <v>0</v>
      </c>
      <c r="L15" s="64">
        <v>465</v>
      </c>
      <c r="M15" s="64">
        <v>6265</v>
      </c>
      <c r="N15" s="64">
        <v>1343</v>
      </c>
      <c r="O15" s="64">
        <v>15406</v>
      </c>
      <c r="P15" s="64">
        <v>162</v>
      </c>
      <c r="Q15" s="65">
        <f t="shared" si="1"/>
        <v>134465</v>
      </c>
      <c r="R15" s="9"/>
      <c r="S15" s="64">
        <v>58947</v>
      </c>
      <c r="T15" s="64">
        <v>0</v>
      </c>
      <c r="U15" s="64">
        <v>0</v>
      </c>
      <c r="V15" s="64">
        <v>12735</v>
      </c>
      <c r="W15" s="64">
        <v>24732</v>
      </c>
      <c r="X15" s="64">
        <v>20776</v>
      </c>
      <c r="Y15" s="64">
        <v>7850</v>
      </c>
      <c r="Z15" s="64">
        <v>0</v>
      </c>
      <c r="AA15" s="64">
        <v>0</v>
      </c>
      <c r="AB15" s="83">
        <f t="shared" si="2"/>
        <v>125040</v>
      </c>
      <c r="AC15" s="51">
        <f t="shared" si="3"/>
        <v>9425</v>
      </c>
      <c r="AD15" s="39"/>
      <c r="AE15" s="64">
        <v>1765000</v>
      </c>
      <c r="AF15" s="64">
        <v>0</v>
      </c>
      <c r="AG15" s="64">
        <v>82403</v>
      </c>
      <c r="AH15" s="64">
        <v>2381</v>
      </c>
      <c r="AI15" s="51">
        <f t="shared" si="4"/>
        <v>1849784</v>
      </c>
      <c r="AJ15" s="64">
        <v>4199</v>
      </c>
      <c r="AK15" s="51">
        <f t="shared" si="5"/>
        <v>1845585</v>
      </c>
      <c r="AL15" s="39"/>
    </row>
    <row r="16" spans="1:38" ht="17.25" customHeight="1">
      <c r="A16" s="3">
        <f t="shared" si="6"/>
        <v>12</v>
      </c>
      <c r="B16" s="41" t="s">
        <v>297</v>
      </c>
      <c r="C16" s="41">
        <v>9398</v>
      </c>
      <c r="D16" s="63" t="s">
        <v>84</v>
      </c>
      <c r="E16" s="128" t="str">
        <f t="shared" si="0"/>
        <v> </v>
      </c>
      <c r="F16" s="64" t="s">
        <v>308</v>
      </c>
      <c r="G16" s="72">
        <v>368103</v>
      </c>
      <c r="H16" s="64">
        <v>2433</v>
      </c>
      <c r="I16" s="64">
        <v>15968</v>
      </c>
      <c r="J16" s="64">
        <v>0</v>
      </c>
      <c r="K16" s="64">
        <v>5000</v>
      </c>
      <c r="L16" s="64">
        <v>105000</v>
      </c>
      <c r="M16" s="64">
        <v>17336</v>
      </c>
      <c r="N16" s="64">
        <v>51517</v>
      </c>
      <c r="O16" s="64">
        <v>50934</v>
      </c>
      <c r="P16" s="64">
        <v>41007</v>
      </c>
      <c r="Q16" s="65">
        <f t="shared" si="1"/>
        <v>657298</v>
      </c>
      <c r="R16" s="9"/>
      <c r="S16" s="64">
        <v>124667</v>
      </c>
      <c r="T16" s="64">
        <v>45825</v>
      </c>
      <c r="U16" s="64">
        <v>0</v>
      </c>
      <c r="V16" s="64">
        <v>169297</v>
      </c>
      <c r="W16" s="64">
        <v>48356</v>
      </c>
      <c r="X16" s="64">
        <v>73345</v>
      </c>
      <c r="Y16" s="64">
        <v>28737</v>
      </c>
      <c r="Z16" s="64">
        <v>0</v>
      </c>
      <c r="AA16" s="64">
        <v>37375</v>
      </c>
      <c r="AB16" s="83">
        <f t="shared" si="2"/>
        <v>527602</v>
      </c>
      <c r="AC16" s="51">
        <f t="shared" si="3"/>
        <v>129696</v>
      </c>
      <c r="AD16" s="39"/>
      <c r="AE16" s="64">
        <v>2895000</v>
      </c>
      <c r="AF16" s="64">
        <v>0</v>
      </c>
      <c r="AG16" s="64">
        <v>915895</v>
      </c>
      <c r="AH16" s="64">
        <v>0</v>
      </c>
      <c r="AI16" s="51">
        <f t="shared" si="4"/>
        <v>3810895</v>
      </c>
      <c r="AJ16" s="64">
        <v>1017</v>
      </c>
      <c r="AK16" s="51">
        <f t="shared" si="5"/>
        <v>3809878</v>
      </c>
      <c r="AL16" s="39"/>
    </row>
    <row r="17" spans="1:38" ht="17.25" customHeight="1">
      <c r="A17" s="3">
        <f t="shared" si="6"/>
        <v>13</v>
      </c>
      <c r="B17" s="41" t="s">
        <v>297</v>
      </c>
      <c r="C17" s="41">
        <v>14308</v>
      </c>
      <c r="D17" s="63" t="s">
        <v>261</v>
      </c>
      <c r="E17" s="128">
        <f t="shared" si="0"/>
        <v>1</v>
      </c>
      <c r="F17" s="64" t="s">
        <v>307</v>
      </c>
      <c r="G17" s="72">
        <v>43980</v>
      </c>
      <c r="H17" s="64">
        <v>0</v>
      </c>
      <c r="I17" s="64">
        <v>3834</v>
      </c>
      <c r="J17" s="64">
        <v>0</v>
      </c>
      <c r="K17" s="64">
        <v>23004</v>
      </c>
      <c r="L17" s="64">
        <v>0</v>
      </c>
      <c r="M17" s="64"/>
      <c r="N17" s="64">
        <v>12820</v>
      </c>
      <c r="O17" s="64">
        <v>2548</v>
      </c>
      <c r="P17" s="64"/>
      <c r="Q17" s="65">
        <f t="shared" si="1"/>
        <v>86186</v>
      </c>
      <c r="R17" s="9"/>
      <c r="S17" s="64">
        <v>37461</v>
      </c>
      <c r="T17" s="64"/>
      <c r="U17" s="64">
        <v>5852</v>
      </c>
      <c r="V17" s="64"/>
      <c r="W17" s="64">
        <v>115714</v>
      </c>
      <c r="X17" s="64">
        <v>11887</v>
      </c>
      <c r="Y17" s="64">
        <v>20314</v>
      </c>
      <c r="Z17" s="64">
        <v>4410</v>
      </c>
      <c r="AA17" s="64"/>
      <c r="AB17" s="83">
        <f t="shared" si="2"/>
        <v>195638</v>
      </c>
      <c r="AC17" s="51">
        <f t="shared" si="3"/>
        <v>-109452</v>
      </c>
      <c r="AD17" s="39"/>
      <c r="AE17" s="64">
        <v>910000</v>
      </c>
      <c r="AF17" s="64">
        <v>20750</v>
      </c>
      <c r="AG17" s="64">
        <v>311599</v>
      </c>
      <c r="AH17" s="64">
        <v>866</v>
      </c>
      <c r="AI17" s="51">
        <f t="shared" si="4"/>
        <v>1243215</v>
      </c>
      <c r="AJ17" s="64"/>
      <c r="AK17" s="51">
        <f t="shared" si="5"/>
        <v>1243215</v>
      </c>
      <c r="AL17" s="39"/>
    </row>
    <row r="18" spans="1:38" ht="17.25" customHeight="1">
      <c r="A18" s="3">
        <f t="shared" si="6"/>
        <v>14</v>
      </c>
      <c r="B18" s="41" t="s">
        <v>297</v>
      </c>
      <c r="C18" s="41">
        <v>9379</v>
      </c>
      <c r="D18" s="63" t="s">
        <v>74</v>
      </c>
      <c r="E18" s="128">
        <f t="shared" si="0"/>
        <v>1</v>
      </c>
      <c r="F18" s="64" t="s">
        <v>307</v>
      </c>
      <c r="G18" s="72">
        <v>48513</v>
      </c>
      <c r="H18" s="64"/>
      <c r="I18" s="64"/>
      <c r="J18" s="64"/>
      <c r="K18" s="64">
        <v>2000</v>
      </c>
      <c r="L18" s="64"/>
      <c r="M18" s="64">
        <v>16188</v>
      </c>
      <c r="N18" s="64">
        <v>43049</v>
      </c>
      <c r="O18" s="64">
        <v>757</v>
      </c>
      <c r="P18" s="64">
        <v>576</v>
      </c>
      <c r="Q18" s="65">
        <f t="shared" si="1"/>
        <v>111083</v>
      </c>
      <c r="R18" s="9"/>
      <c r="S18" s="64">
        <v>17808</v>
      </c>
      <c r="T18" s="64">
        <v>3750</v>
      </c>
      <c r="U18" s="64"/>
      <c r="V18" s="64">
        <v>600</v>
      </c>
      <c r="W18" s="64">
        <v>3787</v>
      </c>
      <c r="X18" s="64">
        <v>26116</v>
      </c>
      <c r="Y18" s="64"/>
      <c r="Z18" s="64">
        <v>300</v>
      </c>
      <c r="AA18" s="64">
        <v>2000</v>
      </c>
      <c r="AB18" s="83">
        <f t="shared" si="2"/>
        <v>54361</v>
      </c>
      <c r="AC18" s="51">
        <f t="shared" si="3"/>
        <v>56722</v>
      </c>
      <c r="AD18" s="39"/>
      <c r="AE18" s="64">
        <v>1275796</v>
      </c>
      <c r="AF18" s="64">
        <v>53203</v>
      </c>
      <c r="AG18" s="64">
        <v>1391162</v>
      </c>
      <c r="AH18" s="64"/>
      <c r="AI18" s="51">
        <f t="shared" si="4"/>
        <v>2720161</v>
      </c>
      <c r="AJ18" s="64">
        <v>6665</v>
      </c>
      <c r="AK18" s="51">
        <f t="shared" si="5"/>
        <v>2713496</v>
      </c>
      <c r="AL18" s="39"/>
    </row>
    <row r="19" spans="1:38" ht="17.25" customHeight="1">
      <c r="A19" s="3">
        <f t="shared" si="6"/>
        <v>15</v>
      </c>
      <c r="B19" s="41" t="s">
        <v>297</v>
      </c>
      <c r="C19" s="41">
        <v>9382</v>
      </c>
      <c r="D19" s="63" t="s">
        <v>75</v>
      </c>
      <c r="E19" s="128" t="str">
        <f t="shared" si="0"/>
        <v> </v>
      </c>
      <c r="F19" s="64" t="s">
        <v>308</v>
      </c>
      <c r="G19" s="72">
        <v>69054</v>
      </c>
      <c r="H19" s="64">
        <v>0</v>
      </c>
      <c r="I19" s="64">
        <v>0</v>
      </c>
      <c r="J19" s="64">
        <v>0</v>
      </c>
      <c r="K19" s="64">
        <v>2884</v>
      </c>
      <c r="L19" s="64">
        <v>0</v>
      </c>
      <c r="M19" s="64"/>
      <c r="N19" s="64">
        <v>285</v>
      </c>
      <c r="O19" s="64">
        <v>10180</v>
      </c>
      <c r="P19" s="64">
        <v>69</v>
      </c>
      <c r="Q19" s="65">
        <f t="shared" si="1"/>
        <v>82472</v>
      </c>
      <c r="R19" s="9"/>
      <c r="S19" s="64">
        <v>35851</v>
      </c>
      <c r="T19" s="64"/>
      <c r="U19" s="64">
        <v>9608</v>
      </c>
      <c r="V19" s="64"/>
      <c r="W19" s="64">
        <v>4453</v>
      </c>
      <c r="X19" s="64">
        <v>8220</v>
      </c>
      <c r="Y19" s="64"/>
      <c r="Z19" s="64">
        <v>1118</v>
      </c>
      <c r="AA19" s="64">
        <v>13652</v>
      </c>
      <c r="AB19" s="83">
        <f t="shared" si="2"/>
        <v>72902</v>
      </c>
      <c r="AC19" s="51">
        <f t="shared" si="3"/>
        <v>9570</v>
      </c>
      <c r="AD19" s="39"/>
      <c r="AE19" s="64">
        <v>1280000</v>
      </c>
      <c r="AF19" s="64">
        <v>20903</v>
      </c>
      <c r="AG19" s="64">
        <v>41147</v>
      </c>
      <c r="AH19" s="64">
        <v>610</v>
      </c>
      <c r="AI19" s="51">
        <f t="shared" si="4"/>
        <v>1342660</v>
      </c>
      <c r="AJ19" s="64">
        <v>70765</v>
      </c>
      <c r="AK19" s="51">
        <f t="shared" si="5"/>
        <v>1271895</v>
      </c>
      <c r="AL19" s="39"/>
    </row>
    <row r="20" spans="1:38" ht="17.25" customHeight="1">
      <c r="A20" s="3">
        <f t="shared" si="6"/>
        <v>16</v>
      </c>
      <c r="B20" s="41" t="s">
        <v>297</v>
      </c>
      <c r="C20" s="41">
        <v>18602</v>
      </c>
      <c r="D20" s="63" t="s">
        <v>293</v>
      </c>
      <c r="E20" s="128">
        <f t="shared" si="0"/>
        <v>1</v>
      </c>
      <c r="F20" s="64" t="s">
        <v>307</v>
      </c>
      <c r="G20" s="72">
        <v>335414</v>
      </c>
      <c r="H20" s="64"/>
      <c r="I20" s="64"/>
      <c r="J20" s="64">
        <v>0</v>
      </c>
      <c r="K20" s="64">
        <v>50474</v>
      </c>
      <c r="L20" s="64">
        <v>2000</v>
      </c>
      <c r="M20" s="64">
        <v>203498</v>
      </c>
      <c r="N20" s="64">
        <v>26495</v>
      </c>
      <c r="O20" s="64">
        <v>18184</v>
      </c>
      <c r="P20" s="64"/>
      <c r="Q20" s="65">
        <f t="shared" si="1"/>
        <v>636065</v>
      </c>
      <c r="R20" s="9"/>
      <c r="S20" s="64">
        <v>146987</v>
      </c>
      <c r="T20" s="64"/>
      <c r="U20" s="64">
        <v>74401</v>
      </c>
      <c r="V20" s="64">
        <v>122279</v>
      </c>
      <c r="W20" s="64">
        <v>195131</v>
      </c>
      <c r="X20" s="64">
        <v>90603</v>
      </c>
      <c r="Y20" s="64"/>
      <c r="Z20" s="64">
        <v>2840</v>
      </c>
      <c r="AA20" s="64"/>
      <c r="AB20" s="83">
        <f t="shared" si="2"/>
        <v>632241</v>
      </c>
      <c r="AC20" s="51">
        <f t="shared" si="3"/>
        <v>3824</v>
      </c>
      <c r="AD20" s="39"/>
      <c r="AE20" s="64">
        <v>5798119</v>
      </c>
      <c r="AF20" s="64">
        <v>50855</v>
      </c>
      <c r="AG20" s="64">
        <v>703805</v>
      </c>
      <c r="AH20" s="64">
        <v>0</v>
      </c>
      <c r="AI20" s="51">
        <f t="shared" si="4"/>
        <v>6552779</v>
      </c>
      <c r="AJ20" s="64">
        <v>408228</v>
      </c>
      <c r="AK20" s="51">
        <f t="shared" si="5"/>
        <v>6144551</v>
      </c>
      <c r="AL20" s="39"/>
    </row>
    <row r="21" spans="1:38" ht="17.25" customHeight="1">
      <c r="A21" s="3">
        <f t="shared" si="6"/>
        <v>17</v>
      </c>
      <c r="B21" s="41" t="s">
        <v>297</v>
      </c>
      <c r="C21" s="41">
        <v>15036</v>
      </c>
      <c r="D21" s="63" t="s">
        <v>262</v>
      </c>
      <c r="E21" s="128">
        <f t="shared" si="0"/>
        <v>1</v>
      </c>
      <c r="F21" s="64" t="s">
        <v>307</v>
      </c>
      <c r="G21" s="72">
        <v>159143</v>
      </c>
      <c r="H21" s="64">
        <v>9196</v>
      </c>
      <c r="I21" s="64">
        <v>4616</v>
      </c>
      <c r="J21" s="64">
        <v>0</v>
      </c>
      <c r="K21" s="64">
        <v>10000</v>
      </c>
      <c r="L21" s="64">
        <v>0</v>
      </c>
      <c r="M21" s="64">
        <v>46794</v>
      </c>
      <c r="N21" s="64">
        <v>2067</v>
      </c>
      <c r="O21" s="64">
        <v>39382</v>
      </c>
      <c r="P21" s="64"/>
      <c r="Q21" s="65">
        <f t="shared" si="1"/>
        <v>271198</v>
      </c>
      <c r="R21" s="9"/>
      <c r="S21" s="64">
        <v>58324</v>
      </c>
      <c r="T21" s="64">
        <v>23920</v>
      </c>
      <c r="U21" s="64">
        <v>24592</v>
      </c>
      <c r="V21" s="64">
        <v>48935</v>
      </c>
      <c r="W21" s="64">
        <v>32338</v>
      </c>
      <c r="X21" s="64">
        <v>16154</v>
      </c>
      <c r="Y21" s="64">
        <v>12128</v>
      </c>
      <c r="Z21" s="64">
        <v>2152</v>
      </c>
      <c r="AA21" s="64"/>
      <c r="AB21" s="83">
        <f t="shared" si="2"/>
        <v>218543</v>
      </c>
      <c r="AC21" s="51">
        <f t="shared" si="3"/>
        <v>52655</v>
      </c>
      <c r="AD21" s="39"/>
      <c r="AE21" s="64">
        <v>4137775</v>
      </c>
      <c r="AF21" s="64">
        <v>31663</v>
      </c>
      <c r="AG21" s="64">
        <v>91672</v>
      </c>
      <c r="AH21" s="64"/>
      <c r="AI21" s="51">
        <f t="shared" si="4"/>
        <v>4261110</v>
      </c>
      <c r="AJ21" s="64">
        <v>22144</v>
      </c>
      <c r="AK21" s="51">
        <f t="shared" si="5"/>
        <v>4238966</v>
      </c>
      <c r="AL21" s="39"/>
    </row>
    <row r="22" spans="1:38" ht="17.25" customHeight="1">
      <c r="A22" s="3">
        <f t="shared" si="6"/>
        <v>18</v>
      </c>
      <c r="B22" s="41" t="s">
        <v>297</v>
      </c>
      <c r="C22" s="41">
        <v>9409</v>
      </c>
      <c r="D22" s="63" t="s">
        <v>263</v>
      </c>
      <c r="E22" s="128">
        <f t="shared" si="0"/>
        <v>1</v>
      </c>
      <c r="F22" s="64" t="s">
        <v>307</v>
      </c>
      <c r="G22" s="72">
        <v>101104</v>
      </c>
      <c r="H22" s="64">
        <v>0</v>
      </c>
      <c r="I22" s="64">
        <v>0</v>
      </c>
      <c r="J22" s="64">
        <v>0</v>
      </c>
      <c r="K22" s="64">
        <v>0</v>
      </c>
      <c r="L22" s="64">
        <v>8238</v>
      </c>
      <c r="M22" s="64">
        <v>9429</v>
      </c>
      <c r="N22" s="64">
        <v>8915</v>
      </c>
      <c r="O22" s="64">
        <v>45661</v>
      </c>
      <c r="P22" s="64"/>
      <c r="Q22" s="65">
        <f t="shared" si="1"/>
        <v>173347</v>
      </c>
      <c r="R22" s="9"/>
      <c r="S22" s="64">
        <v>57442</v>
      </c>
      <c r="T22" s="64">
        <v>15600</v>
      </c>
      <c r="U22" s="64">
        <v>3728</v>
      </c>
      <c r="V22" s="64">
        <v>15673</v>
      </c>
      <c r="W22" s="64">
        <v>21123</v>
      </c>
      <c r="X22" s="64">
        <v>49550</v>
      </c>
      <c r="Y22" s="64">
        <v>800</v>
      </c>
      <c r="Z22" s="64">
        <v>4000</v>
      </c>
      <c r="AA22" s="64"/>
      <c r="AB22" s="83">
        <f t="shared" si="2"/>
        <v>167916</v>
      </c>
      <c r="AC22" s="51">
        <f t="shared" si="3"/>
        <v>5431</v>
      </c>
      <c r="AD22" s="39"/>
      <c r="AE22" s="64">
        <v>1955600</v>
      </c>
      <c r="AF22" s="64">
        <v>31624</v>
      </c>
      <c r="AG22" s="64">
        <v>268531</v>
      </c>
      <c r="AH22" s="64">
        <v>3497</v>
      </c>
      <c r="AI22" s="51">
        <f t="shared" si="4"/>
        <v>2259252</v>
      </c>
      <c r="AJ22" s="64">
        <v>6958</v>
      </c>
      <c r="AK22" s="51">
        <f t="shared" si="5"/>
        <v>2252294</v>
      </c>
      <c r="AL22" s="39"/>
    </row>
    <row r="23" spans="1:38" ht="17.25" customHeight="1">
      <c r="A23" s="3">
        <f t="shared" si="6"/>
        <v>19</v>
      </c>
      <c r="B23" s="41" t="s">
        <v>297</v>
      </c>
      <c r="C23" s="41">
        <v>9410</v>
      </c>
      <c r="D23" s="63" t="s">
        <v>264</v>
      </c>
      <c r="E23" s="128" t="str">
        <f t="shared" si="0"/>
        <v> </v>
      </c>
      <c r="F23" s="64" t="s">
        <v>308</v>
      </c>
      <c r="G23" s="72">
        <v>83897.58</v>
      </c>
      <c r="H23" s="64">
        <v>0</v>
      </c>
      <c r="I23" s="64">
        <v>0</v>
      </c>
      <c r="J23" s="64">
        <v>0</v>
      </c>
      <c r="K23" s="64"/>
      <c r="L23" s="64">
        <v>0</v>
      </c>
      <c r="M23" s="64"/>
      <c r="N23" s="64">
        <v>0</v>
      </c>
      <c r="O23" s="64"/>
      <c r="P23" s="64">
        <v>46888.85</v>
      </c>
      <c r="Q23" s="65">
        <f t="shared" si="1"/>
        <v>130786.43</v>
      </c>
      <c r="R23" s="6"/>
      <c r="S23" s="64">
        <v>78031</v>
      </c>
      <c r="T23" s="64">
        <v>0</v>
      </c>
      <c r="U23" s="64">
        <v>0</v>
      </c>
      <c r="V23" s="64">
        <v>0</v>
      </c>
      <c r="W23" s="64">
        <v>18203</v>
      </c>
      <c r="X23" s="64">
        <v>29050</v>
      </c>
      <c r="Y23" s="64">
        <v>2520.85</v>
      </c>
      <c r="Z23" s="64">
        <v>0</v>
      </c>
      <c r="AA23" s="64">
        <v>18203</v>
      </c>
      <c r="AB23" s="83">
        <f t="shared" si="2"/>
        <v>146007.85</v>
      </c>
      <c r="AC23" s="51">
        <f t="shared" si="3"/>
        <v>-15221.420000000013</v>
      </c>
      <c r="AD23" s="39"/>
      <c r="AE23" s="64">
        <v>1810000</v>
      </c>
      <c r="AF23" s="64">
        <v>226779</v>
      </c>
      <c r="AG23" s="64">
        <v>34706</v>
      </c>
      <c r="AH23" s="64">
        <v>10496</v>
      </c>
      <c r="AI23" s="51">
        <f t="shared" si="4"/>
        <v>2081981</v>
      </c>
      <c r="AJ23" s="64">
        <v>16165</v>
      </c>
      <c r="AK23" s="51">
        <f t="shared" si="5"/>
        <v>2065816</v>
      </c>
      <c r="AL23" s="39"/>
    </row>
    <row r="24" spans="1:38" ht="17.25" customHeight="1">
      <c r="A24" s="3">
        <f t="shared" si="6"/>
        <v>20</v>
      </c>
      <c r="B24" s="41" t="s">
        <v>297</v>
      </c>
      <c r="C24" s="41">
        <v>9412</v>
      </c>
      <c r="D24" s="63" t="s">
        <v>86</v>
      </c>
      <c r="E24" s="128" t="str">
        <f t="shared" si="0"/>
        <v> </v>
      </c>
      <c r="F24" s="64" t="s">
        <v>308</v>
      </c>
      <c r="G24" s="72">
        <v>409414</v>
      </c>
      <c r="H24" s="64">
        <v>230</v>
      </c>
      <c r="I24" s="64">
        <v>34830</v>
      </c>
      <c r="J24" s="64">
        <v>48864</v>
      </c>
      <c r="K24" s="64">
        <v>2500</v>
      </c>
      <c r="L24" s="64"/>
      <c r="M24" s="64">
        <v>94582</v>
      </c>
      <c r="N24" s="64">
        <v>3193</v>
      </c>
      <c r="O24" s="64">
        <v>5620</v>
      </c>
      <c r="P24" s="64">
        <v>0</v>
      </c>
      <c r="Q24" s="65">
        <f t="shared" si="1"/>
        <v>599233</v>
      </c>
      <c r="R24" s="9"/>
      <c r="S24" s="64">
        <v>92807</v>
      </c>
      <c r="T24" s="64">
        <v>24529</v>
      </c>
      <c r="U24" s="64">
        <v>125596</v>
      </c>
      <c r="V24" s="64">
        <v>34541</v>
      </c>
      <c r="W24" s="64">
        <v>84851</v>
      </c>
      <c r="X24" s="64">
        <v>78902</v>
      </c>
      <c r="Y24" s="64">
        <v>35579</v>
      </c>
      <c r="Z24" s="64">
        <v>52756</v>
      </c>
      <c r="AA24" s="64">
        <v>0</v>
      </c>
      <c r="AB24" s="83">
        <f t="shared" si="2"/>
        <v>529561</v>
      </c>
      <c r="AC24" s="51">
        <f t="shared" si="3"/>
        <v>69672</v>
      </c>
      <c r="AD24" s="39"/>
      <c r="AE24" s="64">
        <v>4302288</v>
      </c>
      <c r="AF24" s="64">
        <v>191932</v>
      </c>
      <c r="AG24" s="64">
        <v>145305</v>
      </c>
      <c r="AH24" s="64">
        <v>9284</v>
      </c>
      <c r="AI24" s="51">
        <f t="shared" si="4"/>
        <v>4648809</v>
      </c>
      <c r="AJ24" s="64">
        <v>813510</v>
      </c>
      <c r="AK24" s="51">
        <f t="shared" si="5"/>
        <v>3835299</v>
      </c>
      <c r="AL24" s="39"/>
    </row>
    <row r="25" spans="1:38" ht="17.25" customHeight="1">
      <c r="A25" s="3">
        <f t="shared" si="6"/>
        <v>21</v>
      </c>
      <c r="B25" s="41" t="s">
        <v>297</v>
      </c>
      <c r="C25" s="41">
        <v>9386</v>
      </c>
      <c r="D25" s="63" t="s">
        <v>79</v>
      </c>
      <c r="E25" s="128">
        <f t="shared" si="0"/>
        <v>1</v>
      </c>
      <c r="F25" s="64" t="s">
        <v>307</v>
      </c>
      <c r="G25" s="72">
        <v>126846</v>
      </c>
      <c r="H25" s="64"/>
      <c r="I25" s="64">
        <v>4480</v>
      </c>
      <c r="J25" s="64">
        <v>0</v>
      </c>
      <c r="K25" s="64">
        <v>7500</v>
      </c>
      <c r="L25" s="64">
        <v>0</v>
      </c>
      <c r="M25" s="64">
        <v>26096</v>
      </c>
      <c r="N25" s="64">
        <v>16356</v>
      </c>
      <c r="O25" s="64"/>
      <c r="P25" s="64">
        <v>0</v>
      </c>
      <c r="Q25" s="65">
        <f t="shared" si="1"/>
        <v>181278</v>
      </c>
      <c r="R25" s="9"/>
      <c r="S25" s="64">
        <v>60403</v>
      </c>
      <c r="T25" s="64">
        <v>17420</v>
      </c>
      <c r="U25" s="64">
        <v>26426</v>
      </c>
      <c r="V25" s="64">
        <v>26296</v>
      </c>
      <c r="W25" s="64">
        <v>18654</v>
      </c>
      <c r="X25" s="64">
        <v>6937</v>
      </c>
      <c r="Y25" s="64">
        <v>5828</v>
      </c>
      <c r="Z25" s="64">
        <v>2566</v>
      </c>
      <c r="AA25" s="64">
        <v>14016</v>
      </c>
      <c r="AB25" s="83">
        <f t="shared" si="2"/>
        <v>178546</v>
      </c>
      <c r="AC25" s="51">
        <f t="shared" si="3"/>
        <v>2732</v>
      </c>
      <c r="AD25" s="39"/>
      <c r="AE25" s="64">
        <v>1515718</v>
      </c>
      <c r="AF25" s="64">
        <v>67767</v>
      </c>
      <c r="AG25" s="64">
        <v>374631</v>
      </c>
      <c r="AH25" s="64">
        <v>376</v>
      </c>
      <c r="AI25" s="51">
        <f t="shared" si="4"/>
        <v>1958492</v>
      </c>
      <c r="AJ25" s="64">
        <v>11675</v>
      </c>
      <c r="AK25" s="51">
        <f t="shared" si="5"/>
        <v>1946817</v>
      </c>
      <c r="AL25" s="39"/>
    </row>
    <row r="26" spans="1:38" ht="17.25" customHeight="1">
      <c r="A26" s="3">
        <f t="shared" si="6"/>
        <v>22</v>
      </c>
      <c r="B26" s="41" t="s">
        <v>297</v>
      </c>
      <c r="C26" s="41">
        <v>9387</v>
      </c>
      <c r="D26" s="63" t="s">
        <v>76</v>
      </c>
      <c r="E26" s="128">
        <f t="shared" si="0"/>
        <v>1</v>
      </c>
      <c r="F26" s="64" t="s">
        <v>307</v>
      </c>
      <c r="G26" s="72">
        <v>9126</v>
      </c>
      <c r="H26" s="64"/>
      <c r="I26" s="64">
        <v>0</v>
      </c>
      <c r="J26" s="64">
        <v>0</v>
      </c>
      <c r="K26" s="64"/>
      <c r="L26" s="64">
        <v>0</v>
      </c>
      <c r="M26" s="64">
        <v>19417</v>
      </c>
      <c r="N26" s="64">
        <v>33</v>
      </c>
      <c r="O26" s="64">
        <v>3315</v>
      </c>
      <c r="P26" s="64">
        <v>1053</v>
      </c>
      <c r="Q26" s="65">
        <f t="shared" si="1"/>
        <v>32944</v>
      </c>
      <c r="R26" s="28"/>
      <c r="S26" s="64"/>
      <c r="T26" s="64"/>
      <c r="U26" s="64">
        <v>517</v>
      </c>
      <c r="V26" s="64">
        <v>1536</v>
      </c>
      <c r="W26" s="64">
        <v>18098</v>
      </c>
      <c r="X26" s="64">
        <v>5134</v>
      </c>
      <c r="Y26" s="64">
        <v>0</v>
      </c>
      <c r="Z26" s="64">
        <v>350</v>
      </c>
      <c r="AA26" s="64"/>
      <c r="AB26" s="83">
        <f t="shared" si="2"/>
        <v>25635</v>
      </c>
      <c r="AC26" s="51">
        <f t="shared" si="3"/>
        <v>7309</v>
      </c>
      <c r="AD26" s="39"/>
      <c r="AE26" s="64">
        <v>595000</v>
      </c>
      <c r="AF26" s="64">
        <v>35829</v>
      </c>
      <c r="AG26" s="64">
        <v>17311</v>
      </c>
      <c r="AH26" s="64"/>
      <c r="AI26" s="51">
        <f t="shared" si="4"/>
        <v>648140</v>
      </c>
      <c r="AJ26" s="64">
        <v>203</v>
      </c>
      <c r="AK26" s="51">
        <f t="shared" si="5"/>
        <v>647937</v>
      </c>
      <c r="AL26" s="39"/>
    </row>
    <row r="27" spans="1:38" ht="17.25" customHeight="1">
      <c r="A27" s="3">
        <f t="shared" si="6"/>
        <v>23</v>
      </c>
      <c r="B27" s="41" t="s">
        <v>297</v>
      </c>
      <c r="C27" s="41">
        <v>9413</v>
      </c>
      <c r="D27" s="63" t="s">
        <v>87</v>
      </c>
      <c r="E27" s="128">
        <f t="shared" si="0"/>
        <v>1</v>
      </c>
      <c r="F27" s="64" t="s">
        <v>307</v>
      </c>
      <c r="G27" s="72">
        <v>102343</v>
      </c>
      <c r="H27" s="64">
        <v>4090</v>
      </c>
      <c r="I27" s="64"/>
      <c r="J27" s="64">
        <v>0</v>
      </c>
      <c r="K27" s="64">
        <v>575</v>
      </c>
      <c r="L27" s="64">
        <v>0</v>
      </c>
      <c r="M27" s="64">
        <v>51920</v>
      </c>
      <c r="N27" s="64">
        <v>4087</v>
      </c>
      <c r="O27" s="64">
        <v>913</v>
      </c>
      <c r="P27" s="64">
        <v>860</v>
      </c>
      <c r="Q27" s="65">
        <f t="shared" si="1"/>
        <v>164788</v>
      </c>
      <c r="R27" s="9"/>
      <c r="S27" s="64">
        <v>64745</v>
      </c>
      <c r="T27" s="64">
        <v>20032</v>
      </c>
      <c r="U27" s="64"/>
      <c r="V27" s="64">
        <v>15378</v>
      </c>
      <c r="W27" s="64">
        <v>20522</v>
      </c>
      <c r="X27" s="64">
        <v>25362</v>
      </c>
      <c r="Y27" s="64">
        <v>6258</v>
      </c>
      <c r="Z27" s="64">
        <v>18204</v>
      </c>
      <c r="AA27" s="64">
        <v>4176</v>
      </c>
      <c r="AB27" s="83">
        <f t="shared" si="2"/>
        <v>174677</v>
      </c>
      <c r="AC27" s="51">
        <f t="shared" si="3"/>
        <v>-9889</v>
      </c>
      <c r="AD27" s="39"/>
      <c r="AE27" s="64">
        <v>1839898</v>
      </c>
      <c r="AF27" s="64"/>
      <c r="AG27" s="64">
        <v>138215</v>
      </c>
      <c r="AH27" s="64">
        <v>0</v>
      </c>
      <c r="AI27" s="51">
        <f t="shared" si="4"/>
        <v>1978113</v>
      </c>
      <c r="AJ27" s="64">
        <v>3307</v>
      </c>
      <c r="AK27" s="51">
        <f t="shared" si="5"/>
        <v>1974806</v>
      </c>
      <c r="AL27" s="39"/>
    </row>
    <row r="28" spans="1:38" ht="17.25" customHeight="1">
      <c r="A28" s="3">
        <f t="shared" si="6"/>
        <v>24</v>
      </c>
      <c r="B28" s="41" t="s">
        <v>297</v>
      </c>
      <c r="C28" s="41">
        <v>9390</v>
      </c>
      <c r="D28" s="63" t="s">
        <v>80</v>
      </c>
      <c r="E28" s="128">
        <f t="shared" si="0"/>
        <v>1</v>
      </c>
      <c r="F28" s="64" t="s">
        <v>307</v>
      </c>
      <c r="G28" s="72">
        <v>56524</v>
      </c>
      <c r="H28" s="64"/>
      <c r="I28" s="64">
        <v>48519</v>
      </c>
      <c r="J28" s="64">
        <v>0</v>
      </c>
      <c r="K28" s="64">
        <v>0</v>
      </c>
      <c r="L28" s="64">
        <v>29753</v>
      </c>
      <c r="M28" s="64">
        <v>28951</v>
      </c>
      <c r="N28" s="64"/>
      <c r="O28" s="64">
        <v>3715</v>
      </c>
      <c r="P28" s="64">
        <v>54219</v>
      </c>
      <c r="Q28" s="65">
        <f t="shared" si="1"/>
        <v>221681</v>
      </c>
      <c r="R28" s="9"/>
      <c r="S28" s="64">
        <v>45560</v>
      </c>
      <c r="T28" s="64">
        <v>12601</v>
      </c>
      <c r="U28" s="64">
        <v>24674</v>
      </c>
      <c r="V28" s="64">
        <v>26960</v>
      </c>
      <c r="W28" s="64">
        <v>46186</v>
      </c>
      <c r="X28" s="64">
        <v>8979</v>
      </c>
      <c r="Y28" s="64"/>
      <c r="Z28" s="64">
        <v>0</v>
      </c>
      <c r="AA28" s="64">
        <v>43280</v>
      </c>
      <c r="AB28" s="83">
        <f t="shared" si="2"/>
        <v>208240</v>
      </c>
      <c r="AC28" s="51">
        <f t="shared" si="3"/>
        <v>13441</v>
      </c>
      <c r="AD28" s="39"/>
      <c r="AE28" s="64">
        <v>2925000</v>
      </c>
      <c r="AF28" s="64"/>
      <c r="AG28" s="64">
        <v>46146</v>
      </c>
      <c r="AH28" s="64">
        <v>0</v>
      </c>
      <c r="AI28" s="51">
        <f t="shared" si="4"/>
        <v>2971146</v>
      </c>
      <c r="AJ28" s="64"/>
      <c r="AK28" s="51">
        <f t="shared" si="5"/>
        <v>2971146</v>
      </c>
      <c r="AL28" s="39"/>
    </row>
    <row r="29" spans="1:38" ht="17.25" customHeight="1">
      <c r="A29" s="3">
        <f t="shared" si="6"/>
        <v>25</v>
      </c>
      <c r="B29" s="41" t="s">
        <v>297</v>
      </c>
      <c r="C29" s="41">
        <v>9391</v>
      </c>
      <c r="D29" s="63" t="s">
        <v>77</v>
      </c>
      <c r="E29" s="128">
        <f t="shared" si="0"/>
        <v>1</v>
      </c>
      <c r="F29" s="64" t="s">
        <v>307</v>
      </c>
      <c r="G29" s="72">
        <v>29750</v>
      </c>
      <c r="H29" s="64">
        <v>0</v>
      </c>
      <c r="I29" s="64">
        <v>100</v>
      </c>
      <c r="J29" s="64">
        <v>0</v>
      </c>
      <c r="K29" s="64">
        <v>0</v>
      </c>
      <c r="L29" s="64">
        <v>0</v>
      </c>
      <c r="M29" s="64">
        <v>18589</v>
      </c>
      <c r="N29" s="64">
        <v>1650</v>
      </c>
      <c r="O29" s="64"/>
      <c r="P29" s="64">
        <v>443</v>
      </c>
      <c r="Q29" s="65">
        <f t="shared" si="1"/>
        <v>50532</v>
      </c>
      <c r="R29" s="6"/>
      <c r="S29" s="64">
        <v>0</v>
      </c>
      <c r="T29" s="64">
        <v>0</v>
      </c>
      <c r="U29" s="64">
        <v>4098</v>
      </c>
      <c r="V29" s="64"/>
      <c r="W29" s="64">
        <v>18581</v>
      </c>
      <c r="X29" s="64">
        <v>10283</v>
      </c>
      <c r="Y29" s="64">
        <v>15124</v>
      </c>
      <c r="Z29" s="64"/>
      <c r="AA29" s="64"/>
      <c r="AB29" s="83">
        <f t="shared" si="2"/>
        <v>48086</v>
      </c>
      <c r="AC29" s="51">
        <f t="shared" si="3"/>
        <v>2446</v>
      </c>
      <c r="AD29" s="39"/>
      <c r="AE29" s="64">
        <v>1248000</v>
      </c>
      <c r="AF29" s="64">
        <v>113503</v>
      </c>
      <c r="AG29" s="64">
        <v>52609</v>
      </c>
      <c r="AH29" s="64"/>
      <c r="AI29" s="51">
        <f t="shared" si="4"/>
        <v>1414112</v>
      </c>
      <c r="AJ29" s="64">
        <v>568</v>
      </c>
      <c r="AK29" s="51">
        <f t="shared" si="5"/>
        <v>1413544</v>
      </c>
      <c r="AL29" s="39"/>
    </row>
    <row r="30" spans="1:38" ht="17.25" customHeight="1">
      <c r="A30" s="3">
        <f t="shared" si="6"/>
        <v>26</v>
      </c>
      <c r="B30" s="41" t="s">
        <v>297</v>
      </c>
      <c r="C30" s="41">
        <v>9392</v>
      </c>
      <c r="D30" s="63" t="s">
        <v>78</v>
      </c>
      <c r="E30" s="128">
        <f t="shared" si="0"/>
        <v>1</v>
      </c>
      <c r="F30" s="64" t="s">
        <v>307</v>
      </c>
      <c r="G30" s="72">
        <v>93786</v>
      </c>
      <c r="H30" s="64"/>
      <c r="I30" s="64"/>
      <c r="J30" s="64">
        <v>0</v>
      </c>
      <c r="K30" s="64"/>
      <c r="L30" s="64">
        <v>0</v>
      </c>
      <c r="M30" s="64">
        <v>5400</v>
      </c>
      <c r="N30" s="64">
        <v>48</v>
      </c>
      <c r="O30" s="64"/>
      <c r="P30" s="64">
        <v>5844</v>
      </c>
      <c r="Q30" s="65">
        <f t="shared" si="1"/>
        <v>105078</v>
      </c>
      <c r="R30" s="6"/>
      <c r="S30" s="64">
        <v>67326</v>
      </c>
      <c r="T30" s="64">
        <v>10466</v>
      </c>
      <c r="U30" s="64">
        <v>1324</v>
      </c>
      <c r="V30" s="64"/>
      <c r="W30" s="64">
        <v>31161</v>
      </c>
      <c r="X30" s="64">
        <v>8326</v>
      </c>
      <c r="Y30" s="64">
        <v>2397</v>
      </c>
      <c r="Z30" s="64"/>
      <c r="AA30" s="64"/>
      <c r="AB30" s="83">
        <f t="shared" si="2"/>
        <v>121000</v>
      </c>
      <c r="AC30" s="51">
        <f t="shared" si="3"/>
        <v>-15922</v>
      </c>
      <c r="AD30" s="39"/>
      <c r="AE30" s="64">
        <v>2167000</v>
      </c>
      <c r="AF30" s="64">
        <v>148750</v>
      </c>
      <c r="AG30" s="64">
        <v>305992</v>
      </c>
      <c r="AH30" s="64">
        <v>0</v>
      </c>
      <c r="AI30" s="51">
        <f t="shared" si="4"/>
        <v>2621742</v>
      </c>
      <c r="AJ30" s="64">
        <v>0</v>
      </c>
      <c r="AK30" s="51">
        <f t="shared" si="5"/>
        <v>2621742</v>
      </c>
      <c r="AL30" s="39"/>
    </row>
    <row r="31" spans="1:38" ht="17.25" customHeight="1">
      <c r="A31" s="3">
        <f t="shared" si="6"/>
        <v>27</v>
      </c>
      <c r="B31" s="41" t="s">
        <v>297</v>
      </c>
      <c r="C31" s="41">
        <v>9415</v>
      </c>
      <c r="D31" s="63" t="s">
        <v>82</v>
      </c>
      <c r="E31" s="128">
        <f t="shared" si="0"/>
        <v>1</v>
      </c>
      <c r="F31" s="64" t="s">
        <v>307</v>
      </c>
      <c r="G31" s="72">
        <v>258030</v>
      </c>
      <c r="H31" s="64">
        <v>46653</v>
      </c>
      <c r="I31" s="64">
        <v>0</v>
      </c>
      <c r="J31" s="64"/>
      <c r="K31" s="64">
        <v>0</v>
      </c>
      <c r="L31" s="64"/>
      <c r="M31" s="64">
        <v>29560</v>
      </c>
      <c r="N31" s="64">
        <v>3374</v>
      </c>
      <c r="O31" s="64">
        <v>63016</v>
      </c>
      <c r="P31" s="64">
        <v>1848</v>
      </c>
      <c r="Q31" s="65">
        <f t="shared" si="1"/>
        <v>402481</v>
      </c>
      <c r="R31" s="6"/>
      <c r="S31" s="64">
        <v>112866</v>
      </c>
      <c r="T31" s="64">
        <v>20805</v>
      </c>
      <c r="U31" s="64">
        <v>19467</v>
      </c>
      <c r="V31" s="64">
        <v>39372</v>
      </c>
      <c r="W31" s="64">
        <v>47313</v>
      </c>
      <c r="X31" s="64">
        <v>52664</v>
      </c>
      <c r="Y31" s="64">
        <v>37095</v>
      </c>
      <c r="Z31" s="64">
        <v>7605</v>
      </c>
      <c r="AA31" s="64">
        <v>8695</v>
      </c>
      <c r="AB31" s="83">
        <f t="shared" si="2"/>
        <v>345882</v>
      </c>
      <c r="AC31" s="51">
        <f t="shared" si="3"/>
        <v>56599</v>
      </c>
      <c r="AD31" s="39"/>
      <c r="AE31" s="64">
        <v>5203371</v>
      </c>
      <c r="AF31" s="64">
        <v>71468</v>
      </c>
      <c r="AG31" s="64">
        <v>135461</v>
      </c>
      <c r="AH31" s="64">
        <v>2096</v>
      </c>
      <c r="AI31" s="51">
        <f t="shared" si="4"/>
        <v>5412396</v>
      </c>
      <c r="AJ31" s="64">
        <v>20921</v>
      </c>
      <c r="AK31" s="51">
        <f t="shared" si="5"/>
        <v>5391475</v>
      </c>
      <c r="AL31" s="39"/>
    </row>
    <row r="32" spans="1:38" s="7" customFormat="1" ht="17.25" customHeight="1">
      <c r="A32" s="196" t="s">
        <v>329</v>
      </c>
      <c r="B32" s="196"/>
      <c r="C32" s="196"/>
      <c r="D32" s="196"/>
      <c r="E32" s="128" t="str">
        <f t="shared" si="0"/>
        <v> </v>
      </c>
      <c r="F32" s="117"/>
      <c r="G32" s="98">
        <f aca="true" t="shared" si="7" ref="G32:Q32">SUM(G5:G31)</f>
        <v>3171584.58</v>
      </c>
      <c r="H32" s="98">
        <f t="shared" si="7"/>
        <v>69336</v>
      </c>
      <c r="I32" s="98">
        <f t="shared" si="7"/>
        <v>137460</v>
      </c>
      <c r="J32" s="98">
        <f t="shared" si="7"/>
        <v>86313</v>
      </c>
      <c r="K32" s="98">
        <f t="shared" si="7"/>
        <v>140303</v>
      </c>
      <c r="L32" s="98">
        <f t="shared" si="7"/>
        <v>171205</v>
      </c>
      <c r="M32" s="98">
        <f t="shared" si="7"/>
        <v>803492</v>
      </c>
      <c r="N32" s="98">
        <f t="shared" si="7"/>
        <v>217274</v>
      </c>
      <c r="O32" s="98">
        <f t="shared" si="7"/>
        <v>312032</v>
      </c>
      <c r="P32" s="98">
        <f t="shared" si="7"/>
        <v>185910.85</v>
      </c>
      <c r="Q32" s="148">
        <f t="shared" si="7"/>
        <v>5294910.43</v>
      </c>
      <c r="R32" s="31"/>
      <c r="S32" s="30">
        <f aca="true" t="shared" si="8" ref="S32:AA32">SUM(S5:S31)</f>
        <v>1346749</v>
      </c>
      <c r="T32" s="98">
        <f t="shared" si="8"/>
        <v>254385</v>
      </c>
      <c r="U32" s="98">
        <f t="shared" si="8"/>
        <v>401210</v>
      </c>
      <c r="V32" s="98">
        <f t="shared" si="8"/>
        <v>661424</v>
      </c>
      <c r="W32" s="98">
        <f t="shared" si="8"/>
        <v>1079082</v>
      </c>
      <c r="X32" s="98">
        <f t="shared" si="8"/>
        <v>689382</v>
      </c>
      <c r="Y32" s="98">
        <f t="shared" si="8"/>
        <v>228433.85</v>
      </c>
      <c r="Z32" s="98">
        <f t="shared" si="8"/>
        <v>105311</v>
      </c>
      <c r="AA32" s="98">
        <f t="shared" si="8"/>
        <v>170014</v>
      </c>
      <c r="AB32" s="83">
        <f>SUM(S32:AA32)</f>
        <v>4935990.85</v>
      </c>
      <c r="AC32" s="51">
        <f>+Q32-AB32</f>
        <v>358919.5800000001</v>
      </c>
      <c r="AD32" s="35"/>
      <c r="AE32" s="30">
        <f aca="true" t="shared" si="9" ref="AE32:AK32">SUM(AE5:AE31)</f>
        <v>56277153</v>
      </c>
      <c r="AF32" s="30">
        <f t="shared" si="9"/>
        <v>2463641</v>
      </c>
      <c r="AG32" s="30">
        <f t="shared" si="9"/>
        <v>17177789</v>
      </c>
      <c r="AH32" s="30">
        <f t="shared" si="9"/>
        <v>61373</v>
      </c>
      <c r="AI32" s="146">
        <f t="shared" si="9"/>
        <v>75979956</v>
      </c>
      <c r="AJ32" s="30">
        <f t="shared" si="9"/>
        <v>1634431</v>
      </c>
      <c r="AK32" s="146">
        <f t="shared" si="9"/>
        <v>74345525</v>
      </c>
      <c r="AL32" s="77"/>
    </row>
    <row r="33" spans="1:40" s="7" customFormat="1" ht="17.25" customHeight="1">
      <c r="A33" s="190" t="s">
        <v>319</v>
      </c>
      <c r="B33" s="191"/>
      <c r="C33" s="191"/>
      <c r="D33" s="191"/>
      <c r="E33" s="128" t="str">
        <f t="shared" si="0"/>
        <v> </v>
      </c>
      <c r="F33" s="117"/>
      <c r="G33" s="116">
        <v>3131940.58</v>
      </c>
      <c r="H33" s="96">
        <v>13334</v>
      </c>
      <c r="I33" s="96">
        <v>208524</v>
      </c>
      <c r="J33" s="96">
        <v>80775</v>
      </c>
      <c r="K33" s="96">
        <v>97326</v>
      </c>
      <c r="L33" s="96">
        <v>169135</v>
      </c>
      <c r="M33" s="96">
        <v>668554</v>
      </c>
      <c r="N33" s="96">
        <v>247301</v>
      </c>
      <c r="O33" s="96">
        <v>298892</v>
      </c>
      <c r="P33" s="96">
        <v>178752.85</v>
      </c>
      <c r="Q33" s="83">
        <v>5094534.43</v>
      </c>
      <c r="R33" s="92"/>
      <c r="S33" s="96">
        <v>1307553</v>
      </c>
      <c r="T33" s="96">
        <v>236756</v>
      </c>
      <c r="U33" s="96">
        <v>436693</v>
      </c>
      <c r="V33" s="96">
        <v>647936</v>
      </c>
      <c r="W33" s="96">
        <v>942203</v>
      </c>
      <c r="X33" s="96">
        <v>731043</v>
      </c>
      <c r="Y33" s="96">
        <v>183047.85</v>
      </c>
      <c r="Z33" s="96">
        <v>120215</v>
      </c>
      <c r="AA33" s="96">
        <v>157187</v>
      </c>
      <c r="AB33" s="83">
        <f>SUM(S33:AA33)</f>
        <v>4762633.85</v>
      </c>
      <c r="AC33" s="51">
        <f>+Q33-AB33</f>
        <v>331900.5800000001</v>
      </c>
      <c r="AD33" s="97"/>
      <c r="AE33" s="96">
        <v>55376349</v>
      </c>
      <c r="AF33" s="96">
        <v>2294976</v>
      </c>
      <c r="AG33" s="96">
        <v>17312496</v>
      </c>
      <c r="AH33" s="96">
        <v>47313</v>
      </c>
      <c r="AI33" s="83">
        <v>75031134</v>
      </c>
      <c r="AJ33" s="96">
        <v>1723426</v>
      </c>
      <c r="AK33" s="83">
        <v>73307708</v>
      </c>
      <c r="AL33" s="77"/>
      <c r="AM33" s="97"/>
      <c r="AN33" s="97"/>
    </row>
    <row r="34" spans="1:38" s="7" customFormat="1" ht="17.25" customHeight="1">
      <c r="A34" s="192" t="s">
        <v>330</v>
      </c>
      <c r="B34" s="193"/>
      <c r="C34" s="193"/>
      <c r="D34" s="193"/>
      <c r="E34" s="128" t="str">
        <f t="shared" si="0"/>
        <v> </v>
      </c>
      <c r="F34" s="118"/>
      <c r="G34" s="66">
        <f aca="true" t="shared" si="10" ref="G34:AJ34">+G32/G33</f>
        <v>1.0126579668379276</v>
      </c>
      <c r="H34" s="40">
        <f t="shared" si="10"/>
        <v>5.19994000299985</v>
      </c>
      <c r="I34" s="40">
        <f t="shared" si="10"/>
        <v>0.6592046958623468</v>
      </c>
      <c r="J34" s="40">
        <f t="shared" si="10"/>
        <v>1.068560817084494</v>
      </c>
      <c r="K34" s="40">
        <f t="shared" si="10"/>
        <v>1.4415777901074738</v>
      </c>
      <c r="L34" s="40">
        <f t="shared" si="10"/>
        <v>1.0122387441984213</v>
      </c>
      <c r="M34" s="40">
        <f t="shared" si="10"/>
        <v>1.2018356034067554</v>
      </c>
      <c r="N34" s="40">
        <f t="shared" si="10"/>
        <v>0.8785811622274071</v>
      </c>
      <c r="O34" s="40">
        <f t="shared" si="10"/>
        <v>1.0439623676779572</v>
      </c>
      <c r="P34" s="40">
        <f t="shared" si="10"/>
        <v>1.040044116779117</v>
      </c>
      <c r="Q34" s="52">
        <f t="shared" si="10"/>
        <v>1.0393315626291684</v>
      </c>
      <c r="R34" s="79"/>
      <c r="S34" s="40">
        <f t="shared" si="10"/>
        <v>1.0299766051548198</v>
      </c>
      <c r="T34" s="40">
        <f t="shared" si="10"/>
        <v>1.0744606261298553</v>
      </c>
      <c r="U34" s="40">
        <v>0</v>
      </c>
      <c r="V34" s="40">
        <f t="shared" si="10"/>
        <v>1.0208168708020546</v>
      </c>
      <c r="W34" s="40">
        <f t="shared" si="10"/>
        <v>1.1452754873418998</v>
      </c>
      <c r="X34" s="40">
        <f t="shared" si="10"/>
        <v>0.9430115601955015</v>
      </c>
      <c r="Y34" s="40">
        <f t="shared" si="10"/>
        <v>1.2479460971543779</v>
      </c>
      <c r="Z34" s="40">
        <v>0</v>
      </c>
      <c r="AA34" s="40">
        <f t="shared" si="10"/>
        <v>1.081603440488081</v>
      </c>
      <c r="AB34" s="147">
        <f>+AB32/AB33</f>
        <v>1.0363993969429333</v>
      </c>
      <c r="AC34" s="147">
        <f>+AC32/AC33*-1</f>
        <v>-1.0814069080566235</v>
      </c>
      <c r="AD34" s="37"/>
      <c r="AE34" s="40">
        <f t="shared" si="10"/>
        <v>1.0162669445759236</v>
      </c>
      <c r="AF34" s="66">
        <f t="shared" si="10"/>
        <v>1.0734931432834156</v>
      </c>
      <c r="AG34" s="40">
        <f t="shared" si="10"/>
        <v>0.9922190884549519</v>
      </c>
      <c r="AH34" s="40">
        <f t="shared" si="10"/>
        <v>1.2971699110181134</v>
      </c>
      <c r="AI34" s="52">
        <f>+AI32/AI33</f>
        <v>1.012645710512652</v>
      </c>
      <c r="AJ34" s="40">
        <f t="shared" si="10"/>
        <v>0.9483615774625659</v>
      </c>
      <c r="AK34" s="52">
        <f>+AK32/AK33</f>
        <v>1.014156996969541</v>
      </c>
      <c r="AL34" s="77"/>
    </row>
    <row r="35" spans="21:27" ht="12.75">
      <c r="U35"/>
      <c r="V35"/>
      <c r="W35"/>
      <c r="X35"/>
      <c r="Y35"/>
      <c r="Z35"/>
      <c r="AA35"/>
    </row>
    <row r="36" spans="4:27" ht="12.75">
      <c r="D36" s="149" t="s">
        <v>338</v>
      </c>
      <c r="E36" s="149"/>
      <c r="F36" s="35">
        <f>SUM(E5:E31)</f>
        <v>18</v>
      </c>
      <c r="U36"/>
      <c r="V36"/>
      <c r="W36"/>
      <c r="X36"/>
      <c r="Y36"/>
      <c r="Z36"/>
      <c r="AA36"/>
    </row>
    <row r="37" spans="4:27" ht="12.75">
      <c r="D37" s="149" t="s">
        <v>339</v>
      </c>
      <c r="E37" s="149"/>
      <c r="F37" s="150">
        <f>+F36/A31</f>
        <v>0.6666666666666666</v>
      </c>
      <c r="U37"/>
      <c r="V37"/>
      <c r="W37"/>
      <c r="X37"/>
      <c r="Y37"/>
      <c r="Z37"/>
      <c r="AA37"/>
    </row>
    <row r="38" spans="4:27" ht="12.75">
      <c r="D38"/>
      <c r="E38"/>
      <c r="U38"/>
      <c r="V38"/>
      <c r="W38"/>
      <c r="X38"/>
      <c r="Y38"/>
      <c r="Z38"/>
      <c r="AA38"/>
    </row>
    <row r="39" spans="4:27" ht="12.75">
      <c r="D39"/>
      <c r="E39"/>
      <c r="U39"/>
      <c r="V39"/>
      <c r="W39"/>
      <c r="X39"/>
      <c r="Y39"/>
      <c r="Z39"/>
      <c r="AA39"/>
    </row>
    <row r="40" spans="4:27" ht="12.75">
      <c r="D40"/>
      <c r="E40"/>
      <c r="U40"/>
      <c r="V40"/>
      <c r="W40"/>
      <c r="X40"/>
      <c r="Y40"/>
      <c r="Z40"/>
      <c r="AA40"/>
    </row>
    <row r="41" spans="4:27" ht="12.75">
      <c r="D41"/>
      <c r="E41"/>
      <c r="U41"/>
      <c r="V41"/>
      <c r="W41"/>
      <c r="X41"/>
      <c r="Y41"/>
      <c r="Z41"/>
      <c r="AA41"/>
    </row>
    <row r="42" spans="4:27" ht="12.75">
      <c r="D42"/>
      <c r="E42"/>
      <c r="U42"/>
      <c r="V42"/>
      <c r="W42"/>
      <c r="X42"/>
      <c r="Y42"/>
      <c r="Z42"/>
      <c r="AA42"/>
    </row>
    <row r="43" spans="4:27" ht="12.75">
      <c r="D43"/>
      <c r="E43"/>
      <c r="U43"/>
      <c r="V43"/>
      <c r="W43"/>
      <c r="X43"/>
      <c r="Y43"/>
      <c r="Z43"/>
      <c r="AA43"/>
    </row>
    <row r="44" spans="4:27" ht="12.75">
      <c r="D44"/>
      <c r="E44"/>
      <c r="U44"/>
      <c r="V44"/>
      <c r="W44"/>
      <c r="X44"/>
      <c r="Y44"/>
      <c r="Z44"/>
      <c r="AA44"/>
    </row>
    <row r="45" spans="4:27" ht="12.75">
      <c r="D45"/>
      <c r="E45"/>
      <c r="U45"/>
      <c r="V45"/>
      <c r="W45"/>
      <c r="X45"/>
      <c r="Y45"/>
      <c r="Z45"/>
      <c r="AA45"/>
    </row>
    <row r="46" spans="4:27" ht="12.75">
      <c r="D46"/>
      <c r="E46"/>
      <c r="U46"/>
      <c r="V46"/>
      <c r="W46"/>
      <c r="X46"/>
      <c r="Y46"/>
      <c r="Z46"/>
      <c r="AA46"/>
    </row>
    <row r="47" spans="4:27" ht="12.75">
      <c r="D47"/>
      <c r="E47"/>
      <c r="U47"/>
      <c r="V47"/>
      <c r="W47"/>
      <c r="X47"/>
      <c r="Y47"/>
      <c r="Z47"/>
      <c r="AA47"/>
    </row>
    <row r="48" spans="4:27" ht="12.75">
      <c r="D48"/>
      <c r="E48"/>
      <c r="U48"/>
      <c r="V48"/>
      <c r="W48"/>
      <c r="X48"/>
      <c r="Y48"/>
      <c r="Z48"/>
      <c r="AA48"/>
    </row>
    <row r="49" spans="4:27" ht="12.75">
      <c r="D49"/>
      <c r="E49"/>
      <c r="U49"/>
      <c r="V49"/>
      <c r="W49"/>
      <c r="X49"/>
      <c r="Y49"/>
      <c r="Z49"/>
      <c r="AA49"/>
    </row>
    <row r="50" spans="4:27" ht="12.75">
      <c r="D50"/>
      <c r="E50"/>
      <c r="U50"/>
      <c r="V50"/>
      <c r="W50"/>
      <c r="X50"/>
      <c r="Y50"/>
      <c r="Z50"/>
      <c r="AA50"/>
    </row>
    <row r="51" spans="4:27" ht="12.75">
      <c r="D51"/>
      <c r="E51"/>
      <c r="U51"/>
      <c r="V51"/>
      <c r="W51"/>
      <c r="X51"/>
      <c r="Y51"/>
      <c r="Z51"/>
      <c r="AA51"/>
    </row>
    <row r="52" spans="4:27" ht="12.75">
      <c r="D52"/>
      <c r="E52"/>
      <c r="U52"/>
      <c r="V52"/>
      <c r="W52"/>
      <c r="X52"/>
      <c r="Y52"/>
      <c r="Z52"/>
      <c r="AA52"/>
    </row>
    <row r="53" spans="4:27" ht="12.75">
      <c r="D53"/>
      <c r="E53"/>
      <c r="U53"/>
      <c r="V53"/>
      <c r="W53"/>
      <c r="X53"/>
      <c r="Y53"/>
      <c r="Z53"/>
      <c r="AA53"/>
    </row>
    <row r="54" spans="4:27" ht="12.75">
      <c r="D54"/>
      <c r="E54"/>
      <c r="U54"/>
      <c r="V54"/>
      <c r="W54"/>
      <c r="X54"/>
      <c r="Y54"/>
      <c r="Z54"/>
      <c r="AA54"/>
    </row>
    <row r="55" spans="4:27" ht="12.75">
      <c r="D55"/>
      <c r="E55"/>
      <c r="U55"/>
      <c r="V55"/>
      <c r="W55"/>
      <c r="X55"/>
      <c r="Y55"/>
      <c r="Z55"/>
      <c r="AA55"/>
    </row>
    <row r="56" spans="4:27" ht="12.75">
      <c r="D56"/>
      <c r="E56"/>
      <c r="U56"/>
      <c r="V56"/>
      <c r="W56"/>
      <c r="X56"/>
      <c r="Y56"/>
      <c r="Z56"/>
      <c r="AA56"/>
    </row>
    <row r="57" spans="4:27" ht="12.75">
      <c r="D57"/>
      <c r="E57"/>
      <c r="U57"/>
      <c r="V57"/>
      <c r="W57"/>
      <c r="X57"/>
      <c r="Y57"/>
      <c r="Z57"/>
      <c r="AA57"/>
    </row>
    <row r="58" spans="4:27" ht="12.75">
      <c r="D58"/>
      <c r="E58"/>
      <c r="U58"/>
      <c r="V58"/>
      <c r="W58"/>
      <c r="X58"/>
      <c r="Y58"/>
      <c r="Z58"/>
      <c r="AA58"/>
    </row>
    <row r="59" spans="4:27" ht="12.75">
      <c r="D59"/>
      <c r="E59"/>
      <c r="U59"/>
      <c r="V59"/>
      <c r="W59"/>
      <c r="X59"/>
      <c r="Y59"/>
      <c r="Z59"/>
      <c r="AA59"/>
    </row>
    <row r="60" spans="4:27" ht="12.75">
      <c r="D60"/>
      <c r="E60"/>
      <c r="U60"/>
      <c r="V60"/>
      <c r="W60"/>
      <c r="X60"/>
      <c r="Y60"/>
      <c r="Z60"/>
      <c r="AA60"/>
    </row>
    <row r="61" spans="4:27" ht="12.75">
      <c r="D61"/>
      <c r="E61"/>
      <c r="U61"/>
      <c r="V61"/>
      <c r="W61"/>
      <c r="X61"/>
      <c r="Y61"/>
      <c r="Z61"/>
      <c r="AA61"/>
    </row>
    <row r="62" spans="4:27" ht="12.75">
      <c r="D62"/>
      <c r="E62"/>
      <c r="U62"/>
      <c r="V62"/>
      <c r="W62"/>
      <c r="X62"/>
      <c r="Y62"/>
      <c r="Z62"/>
      <c r="AA62"/>
    </row>
    <row r="63" spans="4:27" ht="12.75">
      <c r="D63"/>
      <c r="E63"/>
      <c r="U63"/>
      <c r="V63"/>
      <c r="W63"/>
      <c r="X63"/>
      <c r="Y63"/>
      <c r="Z63"/>
      <c r="AA63"/>
    </row>
    <row r="64" spans="4:27" ht="12.75">
      <c r="D64"/>
      <c r="E64"/>
      <c r="U64"/>
      <c r="V64"/>
      <c r="W64"/>
      <c r="X64"/>
      <c r="Y64"/>
      <c r="Z64"/>
      <c r="AA64"/>
    </row>
    <row r="65" spans="4:27" ht="12.75">
      <c r="D65"/>
      <c r="E65"/>
      <c r="U65"/>
      <c r="V65"/>
      <c r="W65"/>
      <c r="X65"/>
      <c r="Y65"/>
      <c r="Z65"/>
      <c r="AA65"/>
    </row>
    <row r="66" spans="4:27" ht="12.75">
      <c r="D66"/>
      <c r="E66"/>
      <c r="U66"/>
      <c r="V66"/>
      <c r="W66"/>
      <c r="X66"/>
      <c r="Y66"/>
      <c r="Z66"/>
      <c r="AA66"/>
    </row>
    <row r="67" spans="4:27" ht="12.75">
      <c r="D67"/>
      <c r="E67"/>
      <c r="U67"/>
      <c r="V67"/>
      <c r="W67"/>
      <c r="X67"/>
      <c r="Y67"/>
      <c r="Z67"/>
      <c r="AA67"/>
    </row>
    <row r="68" spans="4:27" ht="12.75">
      <c r="D68"/>
      <c r="E68"/>
      <c r="U68"/>
      <c r="V68"/>
      <c r="W68"/>
      <c r="X68"/>
      <c r="Y68"/>
      <c r="Z68"/>
      <c r="AA68"/>
    </row>
    <row r="69" spans="4:27" ht="12.75">
      <c r="D69"/>
      <c r="E69"/>
      <c r="U69"/>
      <c r="V69"/>
      <c r="W69"/>
      <c r="X69"/>
      <c r="Y69"/>
      <c r="Z69"/>
      <c r="AA69"/>
    </row>
    <row r="70" spans="4:27" ht="12.75">
      <c r="D70"/>
      <c r="E70"/>
      <c r="U70"/>
      <c r="V70"/>
      <c r="W70"/>
      <c r="X70"/>
      <c r="Y70"/>
      <c r="Z70"/>
      <c r="AA70"/>
    </row>
    <row r="71" spans="4:27" ht="12.75">
      <c r="D71"/>
      <c r="E71"/>
      <c r="U71"/>
      <c r="V71"/>
      <c r="W71"/>
      <c r="X71"/>
      <c r="Y71"/>
      <c r="Z71"/>
      <c r="AA71"/>
    </row>
    <row r="72" spans="4:27" ht="12.75">
      <c r="D72"/>
      <c r="E72"/>
      <c r="U72"/>
      <c r="V72"/>
      <c r="W72"/>
      <c r="X72"/>
      <c r="Y72"/>
      <c r="Z72"/>
      <c r="AA72"/>
    </row>
    <row r="73" spans="4:27" ht="12.75">
      <c r="D73"/>
      <c r="E73"/>
      <c r="U73"/>
      <c r="V73"/>
      <c r="W73"/>
      <c r="X73"/>
      <c r="Y73"/>
      <c r="Z73"/>
      <c r="AA73"/>
    </row>
    <row r="74" spans="4:27" ht="12.75">
      <c r="D74"/>
      <c r="E74"/>
      <c r="U74"/>
      <c r="V74"/>
      <c r="W74"/>
      <c r="X74"/>
      <c r="Y74"/>
      <c r="Z74"/>
      <c r="AA74"/>
    </row>
    <row r="75" spans="4:27" ht="12.75">
      <c r="D75"/>
      <c r="E75"/>
      <c r="U75"/>
      <c r="V75"/>
      <c r="W75"/>
      <c r="X75"/>
      <c r="Y75"/>
      <c r="Z75"/>
      <c r="AA75"/>
    </row>
    <row r="76" spans="4:27" ht="12.75">
      <c r="D76"/>
      <c r="E76"/>
      <c r="U76"/>
      <c r="V76"/>
      <c r="W76"/>
      <c r="X76"/>
      <c r="Y76"/>
      <c r="Z76"/>
      <c r="AA76"/>
    </row>
    <row r="77" spans="4:27" ht="12.75">
      <c r="D77"/>
      <c r="E77"/>
      <c r="U77"/>
      <c r="V77"/>
      <c r="W77"/>
      <c r="X77"/>
      <c r="Y77"/>
      <c r="Z77"/>
      <c r="AA77"/>
    </row>
    <row r="78" spans="4:27" ht="12.75">
      <c r="D78"/>
      <c r="E78"/>
      <c r="U78"/>
      <c r="V78"/>
      <c r="W78"/>
      <c r="X78"/>
      <c r="Y78"/>
      <c r="Z78"/>
      <c r="AA78"/>
    </row>
    <row r="79" spans="4:27" ht="12.75">
      <c r="D79"/>
      <c r="E79"/>
      <c r="U79"/>
      <c r="V79"/>
      <c r="W79"/>
      <c r="X79"/>
      <c r="Y79"/>
      <c r="Z79"/>
      <c r="AA79"/>
    </row>
    <row r="80" spans="4:27" ht="12.75">
      <c r="D80"/>
      <c r="E80"/>
      <c r="U80"/>
      <c r="V80"/>
      <c r="W80"/>
      <c r="X80"/>
      <c r="Y80"/>
      <c r="Z80"/>
      <c r="AA80"/>
    </row>
    <row r="81" spans="4:27" ht="12.75">
      <c r="D81"/>
      <c r="E81"/>
      <c r="U81"/>
      <c r="V81"/>
      <c r="W81"/>
      <c r="X81"/>
      <c r="Y81"/>
      <c r="Z81"/>
      <c r="AA81"/>
    </row>
    <row r="82" spans="4:27" ht="12.75">
      <c r="D82"/>
      <c r="E82"/>
      <c r="U82"/>
      <c r="V82"/>
      <c r="W82"/>
      <c r="X82"/>
      <c r="Y82"/>
      <c r="Z82"/>
      <c r="AA82"/>
    </row>
    <row r="83" spans="4:27" ht="12.75">
      <c r="D83"/>
      <c r="E83"/>
      <c r="U83"/>
      <c r="V83"/>
      <c r="W83"/>
      <c r="X83"/>
      <c r="Y83"/>
      <c r="Z83"/>
      <c r="AA83"/>
    </row>
    <row r="84" spans="4:27" ht="12.75">
      <c r="D84"/>
      <c r="E84"/>
      <c r="U84"/>
      <c r="V84"/>
      <c r="W84"/>
      <c r="X84"/>
      <c r="Y84"/>
      <c r="Z84"/>
      <c r="AA84"/>
    </row>
    <row r="85" spans="4:27" ht="12.75">
      <c r="D85"/>
      <c r="E85"/>
      <c r="U85"/>
      <c r="V85"/>
      <c r="W85"/>
      <c r="X85"/>
      <c r="Y85"/>
      <c r="Z85"/>
      <c r="AA85"/>
    </row>
    <row r="86" spans="4:27" ht="12.75">
      <c r="D86"/>
      <c r="E86"/>
      <c r="U86"/>
      <c r="V86"/>
      <c r="W86"/>
      <c r="X86"/>
      <c r="Y86"/>
      <c r="Z86"/>
      <c r="AA86"/>
    </row>
    <row r="87" spans="4:27" ht="12.75">
      <c r="D87"/>
      <c r="E87"/>
      <c r="U87"/>
      <c r="V87"/>
      <c r="W87"/>
      <c r="X87"/>
      <c r="Y87"/>
      <c r="Z87"/>
      <c r="AA87"/>
    </row>
    <row r="88" spans="4:27" ht="12.75">
      <c r="D88"/>
      <c r="E88"/>
      <c r="U88"/>
      <c r="V88"/>
      <c r="W88"/>
      <c r="X88"/>
      <c r="Y88"/>
      <c r="Z88"/>
      <c r="AA88"/>
    </row>
    <row r="89" spans="4:27" ht="12.75">
      <c r="D89"/>
      <c r="E89"/>
      <c r="U89"/>
      <c r="V89"/>
      <c r="W89"/>
      <c r="X89"/>
      <c r="Y89"/>
      <c r="Z89"/>
      <c r="AA89"/>
    </row>
    <row r="90" spans="4:27" ht="12.75">
      <c r="D90"/>
      <c r="E90"/>
      <c r="U90"/>
      <c r="V90"/>
      <c r="W90"/>
      <c r="X90"/>
      <c r="Y90"/>
      <c r="Z90"/>
      <c r="AA90"/>
    </row>
    <row r="91" spans="4:27" ht="12.75">
      <c r="D91"/>
      <c r="E91"/>
      <c r="U91"/>
      <c r="V91"/>
      <c r="W91"/>
      <c r="X91"/>
      <c r="Y91"/>
      <c r="Z91"/>
      <c r="AA91"/>
    </row>
    <row r="92" spans="4:27" ht="12.75">
      <c r="D92"/>
      <c r="E92"/>
      <c r="U92"/>
      <c r="V92"/>
      <c r="W92"/>
      <c r="X92"/>
      <c r="Y92"/>
      <c r="Z92"/>
      <c r="AA92"/>
    </row>
    <row r="93" spans="4:27" ht="12.75">
      <c r="D93"/>
      <c r="E93"/>
      <c r="U93"/>
      <c r="V93"/>
      <c r="W93"/>
      <c r="X93"/>
      <c r="Y93"/>
      <c r="Z93"/>
      <c r="AA93"/>
    </row>
    <row r="94" spans="4:27" ht="12.75">
      <c r="D94"/>
      <c r="E94"/>
      <c r="U94"/>
      <c r="V94"/>
      <c r="W94"/>
      <c r="X94"/>
      <c r="Y94"/>
      <c r="Z94"/>
      <c r="AA94"/>
    </row>
    <row r="95" spans="4:27" ht="12.75">
      <c r="D95"/>
      <c r="E95"/>
      <c r="U95"/>
      <c r="V95"/>
      <c r="W95"/>
      <c r="X95"/>
      <c r="Y95"/>
      <c r="Z95"/>
      <c r="AA95"/>
    </row>
    <row r="96" spans="4:27" ht="12.75">
      <c r="D96"/>
      <c r="E96"/>
      <c r="U96"/>
      <c r="V96"/>
      <c r="W96"/>
      <c r="X96"/>
      <c r="Y96"/>
      <c r="Z96"/>
      <c r="AA96"/>
    </row>
    <row r="97" spans="4:27" ht="12.75">
      <c r="D97"/>
      <c r="E97"/>
      <c r="U97"/>
      <c r="V97"/>
      <c r="W97"/>
      <c r="X97"/>
      <c r="Y97"/>
      <c r="Z97"/>
      <c r="AA97"/>
    </row>
    <row r="98" spans="4:27" ht="12.75">
      <c r="D98"/>
      <c r="E98"/>
      <c r="U98"/>
      <c r="V98"/>
      <c r="W98"/>
      <c r="X98"/>
      <c r="Y98"/>
      <c r="Z98"/>
      <c r="AA98"/>
    </row>
    <row r="99" spans="4:27" ht="12.75">
      <c r="D99"/>
      <c r="E99"/>
      <c r="U99"/>
      <c r="V99"/>
      <c r="W99"/>
      <c r="X99"/>
      <c r="Y99"/>
      <c r="Z99"/>
      <c r="AA99"/>
    </row>
    <row r="100" spans="4:27" ht="12.75">
      <c r="D100"/>
      <c r="E100"/>
      <c r="U100"/>
      <c r="V100"/>
      <c r="W100"/>
      <c r="X100"/>
      <c r="Y100"/>
      <c r="Z100"/>
      <c r="AA100"/>
    </row>
    <row r="101" spans="4:27" ht="12.75">
      <c r="D101"/>
      <c r="E101"/>
      <c r="U101"/>
      <c r="V101"/>
      <c r="W101"/>
      <c r="X101"/>
      <c r="Y101"/>
      <c r="Z101"/>
      <c r="AA101"/>
    </row>
    <row r="102" spans="4:27" ht="12.75">
      <c r="D102"/>
      <c r="E102"/>
      <c r="U102"/>
      <c r="V102"/>
      <c r="W102"/>
      <c r="X102"/>
      <c r="Y102"/>
      <c r="Z102"/>
      <c r="AA102"/>
    </row>
    <row r="103" spans="4:27" ht="12.75">
      <c r="D103"/>
      <c r="E103"/>
      <c r="U103"/>
      <c r="V103"/>
      <c r="W103"/>
      <c r="X103"/>
      <c r="Y103"/>
      <c r="Z103"/>
      <c r="AA103"/>
    </row>
    <row r="104" spans="4:27" ht="12.75">
      <c r="D104"/>
      <c r="E104"/>
      <c r="U104"/>
      <c r="V104"/>
      <c r="W104"/>
      <c r="X104"/>
      <c r="Y104"/>
      <c r="Z104"/>
      <c r="AA104"/>
    </row>
    <row r="105" spans="4:27" ht="12.75">
      <c r="D105"/>
      <c r="E105"/>
      <c r="U105"/>
      <c r="V105"/>
      <c r="W105"/>
      <c r="X105"/>
      <c r="Y105"/>
      <c r="Z105"/>
      <c r="AA105"/>
    </row>
    <row r="106" spans="4:27" ht="12.75">
      <c r="D106"/>
      <c r="E106"/>
      <c r="U106"/>
      <c r="V106"/>
      <c r="W106"/>
      <c r="X106"/>
      <c r="Y106"/>
      <c r="Z106"/>
      <c r="AA106"/>
    </row>
    <row r="107" spans="4:27" ht="12.75">
      <c r="D107"/>
      <c r="E107"/>
      <c r="U107"/>
      <c r="V107"/>
      <c r="W107"/>
      <c r="X107"/>
      <c r="Y107"/>
      <c r="Z107"/>
      <c r="AA107"/>
    </row>
    <row r="108" spans="4:27" ht="12.75">
      <c r="D108"/>
      <c r="E108"/>
      <c r="U108"/>
      <c r="V108"/>
      <c r="W108"/>
      <c r="X108"/>
      <c r="Y108"/>
      <c r="Z108"/>
      <c r="AA108"/>
    </row>
    <row r="109" spans="4:27" ht="12.75">
      <c r="D109"/>
      <c r="E109"/>
      <c r="U109"/>
      <c r="V109"/>
      <c r="W109"/>
      <c r="X109"/>
      <c r="Y109"/>
      <c r="Z109"/>
      <c r="AA109"/>
    </row>
    <row r="110" spans="4:27" ht="12.75">
      <c r="D110"/>
      <c r="E110"/>
      <c r="U110"/>
      <c r="V110"/>
      <c r="W110"/>
      <c r="X110"/>
      <c r="Y110"/>
      <c r="Z110"/>
      <c r="AA110"/>
    </row>
    <row r="111" spans="4:27" ht="12.75">
      <c r="D111"/>
      <c r="E111"/>
      <c r="U111"/>
      <c r="V111"/>
      <c r="W111"/>
      <c r="X111"/>
      <c r="Y111"/>
      <c r="Z111"/>
      <c r="AA111"/>
    </row>
    <row r="112" spans="4:27" ht="12.75">
      <c r="D112"/>
      <c r="E112"/>
      <c r="U112"/>
      <c r="V112"/>
      <c r="W112"/>
      <c r="X112"/>
      <c r="Y112"/>
      <c r="Z112"/>
      <c r="AA112"/>
    </row>
    <row r="113" spans="4:27" ht="12.75">
      <c r="D113"/>
      <c r="E113"/>
      <c r="U113"/>
      <c r="V113"/>
      <c r="W113"/>
      <c r="X113"/>
      <c r="Y113"/>
      <c r="Z113"/>
      <c r="AA113"/>
    </row>
    <row r="114" spans="4:27" ht="12.75">
      <c r="D114"/>
      <c r="E114"/>
      <c r="U114"/>
      <c r="V114"/>
      <c r="W114"/>
      <c r="X114"/>
      <c r="Y114"/>
      <c r="Z114"/>
      <c r="AA114"/>
    </row>
    <row r="115" spans="4:27" ht="12.75">
      <c r="D115"/>
      <c r="E115"/>
      <c r="U115"/>
      <c r="V115"/>
      <c r="W115"/>
      <c r="X115"/>
      <c r="Y115"/>
      <c r="Z115"/>
      <c r="AA115"/>
    </row>
    <row r="116" spans="4:27" ht="12.75">
      <c r="D116"/>
      <c r="E116"/>
      <c r="U116"/>
      <c r="V116"/>
      <c r="W116"/>
      <c r="X116"/>
      <c r="Y116"/>
      <c r="Z116"/>
      <c r="AA116"/>
    </row>
    <row r="117" spans="4:27" ht="12.75">
      <c r="D117"/>
      <c r="E117"/>
      <c r="U117"/>
      <c r="V117"/>
      <c r="W117"/>
      <c r="X117"/>
      <c r="Y117"/>
      <c r="Z117"/>
      <c r="AA117"/>
    </row>
    <row r="118" spans="4:27" ht="12.75">
      <c r="D118"/>
      <c r="E118"/>
      <c r="U118"/>
      <c r="V118"/>
      <c r="W118"/>
      <c r="X118"/>
      <c r="Y118"/>
      <c r="Z118"/>
      <c r="AA118"/>
    </row>
    <row r="119" spans="4:27" ht="12.75">
      <c r="D119"/>
      <c r="E119"/>
      <c r="U119"/>
      <c r="V119"/>
      <c r="W119"/>
      <c r="X119"/>
      <c r="Y119"/>
      <c r="Z119"/>
      <c r="AA119"/>
    </row>
    <row r="120" spans="4:27" ht="12.75">
      <c r="D120"/>
      <c r="E120"/>
      <c r="U120"/>
      <c r="V120"/>
      <c r="W120"/>
      <c r="X120"/>
      <c r="Y120"/>
      <c r="Z120"/>
      <c r="AA120"/>
    </row>
    <row r="121" spans="4:27" ht="12.75">
      <c r="D121"/>
      <c r="E121"/>
      <c r="U121"/>
      <c r="V121"/>
      <c r="W121"/>
      <c r="X121"/>
      <c r="Y121"/>
      <c r="Z121"/>
      <c r="AA121"/>
    </row>
    <row r="122" spans="4:27" ht="12.75">
      <c r="D122"/>
      <c r="E122"/>
      <c r="U122"/>
      <c r="V122"/>
      <c r="W122"/>
      <c r="X122"/>
      <c r="Y122"/>
      <c r="Z122"/>
      <c r="AA122"/>
    </row>
    <row r="123" spans="4:27" ht="12.75">
      <c r="D123"/>
      <c r="E123"/>
      <c r="U123"/>
      <c r="V123"/>
      <c r="W123"/>
      <c r="X123"/>
      <c r="Y123"/>
      <c r="Z123"/>
      <c r="AA123"/>
    </row>
    <row r="124" spans="4:27" ht="12.75">
      <c r="D124"/>
      <c r="E124"/>
      <c r="U124"/>
      <c r="V124"/>
      <c r="W124"/>
      <c r="X124"/>
      <c r="Y124"/>
      <c r="Z124"/>
      <c r="AA124"/>
    </row>
    <row r="125" spans="4:27" ht="12.75">
      <c r="D125"/>
      <c r="E125"/>
      <c r="U125"/>
      <c r="V125"/>
      <c r="W125"/>
      <c r="X125"/>
      <c r="Y125"/>
      <c r="Z125"/>
      <c r="AA125"/>
    </row>
    <row r="126" spans="4:27" ht="12.75">
      <c r="D126"/>
      <c r="E126"/>
      <c r="U126"/>
      <c r="V126"/>
      <c r="W126"/>
      <c r="X126"/>
      <c r="Y126"/>
      <c r="Z126"/>
      <c r="AA126"/>
    </row>
    <row r="127" spans="4:27" ht="12.75">
      <c r="D127"/>
      <c r="E127"/>
      <c r="U127"/>
      <c r="V127"/>
      <c r="W127"/>
      <c r="X127"/>
      <c r="Y127"/>
      <c r="Z127"/>
      <c r="AA127"/>
    </row>
    <row r="128" spans="4:27" ht="12.75">
      <c r="D128"/>
      <c r="E128"/>
      <c r="U128"/>
      <c r="V128"/>
      <c r="W128"/>
      <c r="X128"/>
      <c r="Y128"/>
      <c r="Z128"/>
      <c r="AA128"/>
    </row>
    <row r="129" spans="4:27" ht="12.75">
      <c r="D129"/>
      <c r="E129"/>
      <c r="U129"/>
      <c r="V129"/>
      <c r="W129"/>
      <c r="X129"/>
      <c r="Y129"/>
      <c r="Z129"/>
      <c r="AA129"/>
    </row>
    <row r="130" spans="4:27" ht="12.75">
      <c r="D130"/>
      <c r="E130"/>
      <c r="U130"/>
      <c r="V130"/>
      <c r="W130"/>
      <c r="X130"/>
      <c r="Y130"/>
      <c r="Z130"/>
      <c r="AA130"/>
    </row>
    <row r="131" spans="4:27" ht="12.75">
      <c r="D131"/>
      <c r="E131"/>
      <c r="U131"/>
      <c r="V131"/>
      <c r="W131"/>
      <c r="X131"/>
      <c r="Y131"/>
      <c r="Z131"/>
      <c r="AA131"/>
    </row>
    <row r="132" spans="4:27" ht="12.75">
      <c r="D132"/>
      <c r="E132"/>
      <c r="U132"/>
      <c r="V132"/>
      <c r="W132"/>
      <c r="X132"/>
      <c r="Y132"/>
      <c r="Z132"/>
      <c r="AA132"/>
    </row>
    <row r="133" spans="4:27" ht="12.75">
      <c r="D133"/>
      <c r="E133"/>
      <c r="U133"/>
      <c r="V133"/>
      <c r="W133"/>
      <c r="X133"/>
      <c r="Y133"/>
      <c r="Z133"/>
      <c r="AA133"/>
    </row>
    <row r="134" spans="4:27" ht="12.75">
      <c r="D134"/>
      <c r="E134"/>
      <c r="U134"/>
      <c r="V134"/>
      <c r="W134"/>
      <c r="X134"/>
      <c r="Y134"/>
      <c r="Z134"/>
      <c r="AA134"/>
    </row>
    <row r="135" spans="4:27" ht="12.75">
      <c r="D135"/>
      <c r="E135"/>
      <c r="U135"/>
      <c r="V135"/>
      <c r="W135"/>
      <c r="X135"/>
      <c r="Y135"/>
      <c r="Z135"/>
      <c r="AA135"/>
    </row>
    <row r="136" spans="4:27" ht="12.75">
      <c r="D136"/>
      <c r="E136"/>
      <c r="U136"/>
      <c r="V136"/>
      <c r="W136"/>
      <c r="X136"/>
      <c r="Y136"/>
      <c r="Z136"/>
      <c r="AA136"/>
    </row>
    <row r="137" spans="4:27" ht="12.75">
      <c r="D137"/>
      <c r="E137"/>
      <c r="U137"/>
      <c r="V137"/>
      <c r="W137"/>
      <c r="X137"/>
      <c r="Y137"/>
      <c r="Z137"/>
      <c r="AA137"/>
    </row>
    <row r="138" spans="4:27" ht="12.75">
      <c r="D138"/>
      <c r="E138"/>
      <c r="U138"/>
      <c r="V138"/>
      <c r="W138"/>
      <c r="X138"/>
      <c r="Y138"/>
      <c r="Z138"/>
      <c r="AA138"/>
    </row>
    <row r="139" spans="4:27" ht="12.75">
      <c r="D139"/>
      <c r="E139"/>
      <c r="U139"/>
      <c r="V139"/>
      <c r="W139"/>
      <c r="X139"/>
      <c r="Y139"/>
      <c r="Z139"/>
      <c r="AA139"/>
    </row>
    <row r="140" spans="4:27" ht="12.75">
      <c r="D140"/>
      <c r="E140"/>
      <c r="U140"/>
      <c r="V140"/>
      <c r="W140"/>
      <c r="X140"/>
      <c r="Y140"/>
      <c r="Z140"/>
      <c r="AA140"/>
    </row>
    <row r="141" spans="4:27" ht="12.75">
      <c r="D141"/>
      <c r="E141"/>
      <c r="U141"/>
      <c r="V141"/>
      <c r="W141"/>
      <c r="X141"/>
      <c r="Y141"/>
      <c r="Z141"/>
      <c r="AA141"/>
    </row>
    <row r="142" spans="4:27" ht="12.75">
      <c r="D142"/>
      <c r="E142"/>
      <c r="U142"/>
      <c r="V142"/>
      <c r="W142"/>
      <c r="X142"/>
      <c r="Y142"/>
      <c r="Z142"/>
      <c r="AA142"/>
    </row>
    <row r="143" spans="4:27" ht="12.75">
      <c r="D143"/>
      <c r="E143"/>
      <c r="U143"/>
      <c r="V143"/>
      <c r="W143"/>
      <c r="X143"/>
      <c r="Y143"/>
      <c r="Z143"/>
      <c r="AA143"/>
    </row>
    <row r="144" spans="4:27" ht="12.75">
      <c r="D144"/>
      <c r="E144"/>
      <c r="U144"/>
      <c r="V144"/>
      <c r="W144"/>
      <c r="X144"/>
      <c r="Y144"/>
      <c r="Z144"/>
      <c r="AA144"/>
    </row>
    <row r="145" spans="4:27" ht="12.75">
      <c r="D145"/>
      <c r="E145"/>
      <c r="U145"/>
      <c r="V145"/>
      <c r="W145"/>
      <c r="X145"/>
      <c r="Y145"/>
      <c r="Z145"/>
      <c r="AA145"/>
    </row>
    <row r="146" spans="4:27" ht="12.75">
      <c r="D146"/>
      <c r="E146"/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5" ht="12.75">
      <c r="D160"/>
      <c r="E160"/>
    </row>
    <row r="161" spans="4:5" ht="12.75">
      <c r="D161"/>
      <c r="E161"/>
    </row>
    <row r="162" spans="4:5" ht="12.75">
      <c r="D162"/>
      <c r="E162"/>
    </row>
    <row r="163" spans="4:5" ht="12.75">
      <c r="D163"/>
      <c r="E163"/>
    </row>
    <row r="164" spans="4:5" ht="12.75">
      <c r="D164"/>
      <c r="E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93" spans="4:27" ht="12.75">
      <c r="D193"/>
      <c r="E193"/>
      <c r="F193"/>
      <c r="R193"/>
      <c r="U193"/>
      <c r="V193"/>
      <c r="W193"/>
      <c r="X193"/>
      <c r="Y193"/>
      <c r="Z193"/>
      <c r="AA193"/>
    </row>
    <row r="194" spans="4:27" ht="12.75">
      <c r="D194"/>
      <c r="E194"/>
      <c r="F194"/>
      <c r="R194"/>
      <c r="U194"/>
      <c r="V194"/>
      <c r="W194"/>
      <c r="X194"/>
      <c r="Y194"/>
      <c r="Z194"/>
      <c r="AA194"/>
    </row>
    <row r="195" spans="4:27" ht="12.75">
      <c r="D195"/>
      <c r="E195"/>
      <c r="F195"/>
      <c r="R195"/>
      <c r="U195"/>
      <c r="V195"/>
      <c r="W195"/>
      <c r="X195"/>
      <c r="Y195"/>
      <c r="Z195"/>
      <c r="AA195"/>
    </row>
    <row r="196" spans="4:27" ht="12.75">
      <c r="D196"/>
      <c r="E196"/>
      <c r="F196"/>
      <c r="R196"/>
      <c r="U196"/>
      <c r="V196"/>
      <c r="W196"/>
      <c r="X196"/>
      <c r="Y196"/>
      <c r="Z196"/>
      <c r="AA196"/>
    </row>
    <row r="197" spans="4:27" ht="12.75">
      <c r="D197"/>
      <c r="E197"/>
      <c r="F197"/>
      <c r="R197"/>
      <c r="U197"/>
      <c r="V197"/>
      <c r="W197"/>
      <c r="X197"/>
      <c r="Y197"/>
      <c r="Z197"/>
      <c r="AA197"/>
    </row>
    <row r="198" spans="4:27" ht="12.75">
      <c r="D198"/>
      <c r="E198"/>
      <c r="F198"/>
      <c r="R198"/>
      <c r="U198"/>
      <c r="V198"/>
      <c r="W198"/>
      <c r="X198"/>
      <c r="Y198"/>
      <c r="Z198"/>
      <c r="AA198"/>
    </row>
    <row r="199" spans="4:27" ht="12.75">
      <c r="D199"/>
      <c r="E199"/>
      <c r="F199"/>
      <c r="R199"/>
      <c r="U199"/>
      <c r="V199"/>
      <c r="W199"/>
      <c r="X199"/>
      <c r="Y199"/>
      <c r="Z199"/>
      <c r="AA199"/>
    </row>
    <row r="200" spans="4:27" ht="12.75">
      <c r="D200"/>
      <c r="E200"/>
      <c r="F200"/>
      <c r="R200"/>
      <c r="U200"/>
      <c r="V200"/>
      <c r="W200"/>
      <c r="X200"/>
      <c r="Y200"/>
      <c r="Z200"/>
      <c r="AA200"/>
    </row>
    <row r="201" spans="4:27" ht="12.75">
      <c r="D201"/>
      <c r="E201"/>
      <c r="F201"/>
      <c r="R201"/>
      <c r="U201"/>
      <c r="V201"/>
      <c r="W201"/>
      <c r="X201"/>
      <c r="Y201"/>
      <c r="Z201"/>
      <c r="AA201"/>
    </row>
    <row r="202" spans="4:27" ht="12.75">
      <c r="D202"/>
      <c r="E202"/>
      <c r="F202"/>
      <c r="R202"/>
      <c r="U202"/>
      <c r="V202"/>
      <c r="W202"/>
      <c r="X202"/>
      <c r="Y202"/>
      <c r="Z202"/>
      <c r="AA202"/>
    </row>
  </sheetData>
  <sheetProtection/>
  <mergeCells count="9">
    <mergeCell ref="AE3:AK3"/>
    <mergeCell ref="A33:D33"/>
    <mergeCell ref="A34:D34"/>
    <mergeCell ref="A2:D2"/>
    <mergeCell ref="F3:F4"/>
    <mergeCell ref="G3:Q3"/>
    <mergeCell ref="A3:D4"/>
    <mergeCell ref="S3:AB3"/>
    <mergeCell ref="A32:D32"/>
  </mergeCells>
  <printOptions horizontalCentered="1"/>
  <pageMargins left="0.24" right="0.18" top="0.56" bottom="0.49" header="0.5118110236220472" footer="0.5118110236220472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208"/>
  <sheetViews>
    <sheetView zoomScalePageLayoutView="0" workbookViewId="0" topLeftCell="A1">
      <pane ySplit="3150" topLeftCell="A18" activePane="bottomLeft" state="split"/>
      <selection pane="topLeft" activeCell="F48" sqref="F48"/>
      <selection pane="bottomLeft" activeCell="D31" sqref="D31"/>
    </sheetView>
  </sheetViews>
  <sheetFormatPr defaultColWidth="9.140625" defaultRowHeight="12.75"/>
  <cols>
    <col min="1" max="1" width="9.140625" style="45" customWidth="1"/>
    <col min="2" max="2" width="0" style="45" hidden="1" customWidth="1"/>
    <col min="3" max="3" width="9.140625" style="45" customWidth="1"/>
    <col min="4" max="4" width="40.00390625" style="62" customWidth="1"/>
    <col min="5" max="5" width="6.28125" style="62" hidden="1" customWidth="1"/>
    <col min="6" max="6" width="9.421875" style="71" customWidth="1"/>
    <col min="7" max="7" width="16.140625" style="45" bestFit="1" customWidth="1"/>
    <col min="8" max="8" width="13.140625" style="45" bestFit="1" customWidth="1"/>
    <col min="9" max="9" width="14.8515625" style="45" bestFit="1" customWidth="1"/>
    <col min="10" max="10" width="15.421875" style="45" bestFit="1" customWidth="1"/>
    <col min="11" max="11" width="14.8515625" style="45" bestFit="1" customWidth="1"/>
    <col min="12" max="12" width="14.421875" style="45" bestFit="1" customWidth="1"/>
    <col min="13" max="14" width="15.421875" style="45" bestFit="1" customWidth="1"/>
    <col min="15" max="15" width="15.421875" style="45" customWidth="1"/>
    <col min="16" max="16" width="13.421875" style="45" bestFit="1" customWidth="1"/>
    <col min="17" max="17" width="15.8515625" style="0" customWidth="1"/>
    <col min="18" max="18" width="4.140625" style="50" customWidth="1"/>
    <col min="19" max="19" width="16.57421875" style="0" customWidth="1"/>
    <col min="20" max="20" width="14.8515625" style="0" customWidth="1"/>
    <col min="21" max="27" width="14.8515625" style="45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5" customFormat="1" ht="15.75" customHeight="1">
      <c r="D1" s="62"/>
      <c r="E1" s="62"/>
      <c r="F1" s="71"/>
      <c r="R1" s="50"/>
    </row>
    <row r="2" spans="1:28" s="32" customFormat="1" ht="15.75" customHeight="1">
      <c r="A2" s="178"/>
      <c r="B2" s="178"/>
      <c r="C2" s="178"/>
      <c r="D2" s="178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28.5" customHeight="1">
      <c r="A3" s="185" t="s">
        <v>331</v>
      </c>
      <c r="B3" s="186"/>
      <c r="C3" s="186"/>
      <c r="D3" s="186"/>
      <c r="E3" s="91"/>
      <c r="F3" s="194" t="s">
        <v>311</v>
      </c>
      <c r="G3" s="180" t="s">
        <v>239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23"/>
      <c r="S3" s="180" t="s">
        <v>244</v>
      </c>
      <c r="T3" s="183"/>
      <c r="U3" s="183"/>
      <c r="V3" s="183"/>
      <c r="W3" s="183"/>
      <c r="X3" s="183"/>
      <c r="Y3" s="183"/>
      <c r="Z3" s="183"/>
      <c r="AA3" s="183"/>
      <c r="AB3" s="184"/>
      <c r="AC3" s="58"/>
      <c r="AD3" s="2"/>
      <c r="AE3" s="197" t="s">
        <v>255</v>
      </c>
      <c r="AF3" s="198"/>
      <c r="AG3" s="198"/>
      <c r="AH3" s="198"/>
      <c r="AI3" s="176"/>
      <c r="AJ3" s="198"/>
      <c r="AK3" s="17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85.5" customHeight="1">
      <c r="A4" s="187"/>
      <c r="B4" s="188"/>
      <c r="C4" s="188"/>
      <c r="D4" s="188"/>
      <c r="E4" s="128" t="str">
        <f aca="true" t="shared" si="0" ref="E4:E35">IF(F4="Y",1," ")</f>
        <v> </v>
      </c>
      <c r="F4" s="195"/>
      <c r="G4" s="105" t="s">
        <v>232</v>
      </c>
      <c r="H4" s="16" t="s">
        <v>233</v>
      </c>
      <c r="I4" s="16" t="s">
        <v>234</v>
      </c>
      <c r="J4" s="16" t="s">
        <v>235</v>
      </c>
      <c r="K4" s="55" t="s">
        <v>247</v>
      </c>
      <c r="L4" s="16" t="s">
        <v>236</v>
      </c>
      <c r="M4" s="16" t="s">
        <v>0</v>
      </c>
      <c r="N4" s="16" t="s">
        <v>237</v>
      </c>
      <c r="O4" s="16" t="s">
        <v>238</v>
      </c>
      <c r="P4" s="106" t="s">
        <v>270</v>
      </c>
      <c r="Q4" s="56" t="s">
        <v>1</v>
      </c>
      <c r="R4" s="24"/>
      <c r="S4" s="15" t="s">
        <v>240</v>
      </c>
      <c r="T4" s="33" t="s">
        <v>241</v>
      </c>
      <c r="U4" s="55" t="s">
        <v>288</v>
      </c>
      <c r="V4" s="55" t="s">
        <v>289</v>
      </c>
      <c r="W4" s="16" t="s">
        <v>2</v>
      </c>
      <c r="X4" s="16" t="s">
        <v>242</v>
      </c>
      <c r="Y4" s="16" t="s">
        <v>290</v>
      </c>
      <c r="Z4" s="55" t="s">
        <v>291</v>
      </c>
      <c r="AA4" s="16" t="s">
        <v>243</v>
      </c>
      <c r="AB4" s="56" t="s">
        <v>246</v>
      </c>
      <c r="AC4" s="57" t="s">
        <v>245</v>
      </c>
      <c r="AD4" s="2"/>
      <c r="AE4" s="15" t="s">
        <v>248</v>
      </c>
      <c r="AF4" s="15" t="s">
        <v>249</v>
      </c>
      <c r="AG4" s="15" t="s">
        <v>250</v>
      </c>
      <c r="AH4" s="15" t="s">
        <v>251</v>
      </c>
      <c r="AI4" s="57" t="s">
        <v>254</v>
      </c>
      <c r="AJ4" s="33" t="s">
        <v>252</v>
      </c>
      <c r="AK4" s="57" t="s">
        <v>253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40" ht="16.5" customHeight="1">
      <c r="A5" s="8">
        <v>1</v>
      </c>
      <c r="B5" s="86" t="s">
        <v>294</v>
      </c>
      <c r="C5" s="86">
        <v>9521</v>
      </c>
      <c r="D5" s="87" t="s">
        <v>102</v>
      </c>
      <c r="E5" s="128" t="str">
        <f t="shared" si="0"/>
        <v> </v>
      </c>
      <c r="F5" s="120" t="s">
        <v>308</v>
      </c>
      <c r="G5" s="93">
        <v>50005</v>
      </c>
      <c r="H5" s="94">
        <v>608</v>
      </c>
      <c r="I5" s="94"/>
      <c r="J5" s="94">
        <v>0</v>
      </c>
      <c r="K5" s="94">
        <v>8000</v>
      </c>
      <c r="L5" s="94">
        <v>0</v>
      </c>
      <c r="M5" s="94">
        <v>0</v>
      </c>
      <c r="N5" s="94">
        <v>5177</v>
      </c>
      <c r="O5" s="94">
        <v>25930</v>
      </c>
      <c r="P5" s="94">
        <v>682</v>
      </c>
      <c r="Q5" s="51">
        <f aca="true" t="shared" si="1" ref="Q5:Q26">SUM(G5:P5)</f>
        <v>90402</v>
      </c>
      <c r="R5" s="9"/>
      <c r="S5" s="64">
        <v>55442</v>
      </c>
      <c r="T5" s="64">
        <v>4139</v>
      </c>
      <c r="U5" s="64">
        <v>22</v>
      </c>
      <c r="V5" s="64">
        <v>748</v>
      </c>
      <c r="W5" s="64">
        <v>12852</v>
      </c>
      <c r="X5" s="64">
        <v>8150</v>
      </c>
      <c r="Y5" s="64">
        <v>328</v>
      </c>
      <c r="Z5" s="64">
        <v>3744</v>
      </c>
      <c r="AA5" s="64">
        <v>8726</v>
      </c>
      <c r="AB5" s="83">
        <f aca="true" t="shared" si="2" ref="AB5:AB26">SUM(S5:AA5)</f>
        <v>94151</v>
      </c>
      <c r="AC5" s="51">
        <f aca="true" t="shared" si="3" ref="AC5:AC26">+Q5-AB5</f>
        <v>-3749</v>
      </c>
      <c r="AD5" s="39"/>
      <c r="AE5" s="64">
        <v>1520000</v>
      </c>
      <c r="AF5" s="64">
        <v>0</v>
      </c>
      <c r="AG5" s="64">
        <v>101793</v>
      </c>
      <c r="AH5" s="64"/>
      <c r="AI5" s="51">
        <f aca="true" t="shared" si="4" ref="AI5:AI26">SUM(AE5:AH5)</f>
        <v>1621793</v>
      </c>
      <c r="AJ5" s="64">
        <v>12935</v>
      </c>
      <c r="AK5" s="51">
        <f aca="true" t="shared" si="5" ref="AK5:AK26">+AI5-AJ5</f>
        <v>1608858</v>
      </c>
      <c r="AL5" s="39"/>
      <c r="AM5" s="84"/>
      <c r="AN5" s="39"/>
    </row>
    <row r="6" spans="1:40" ht="16.5" customHeight="1">
      <c r="A6" s="8">
        <f aca="true" t="shared" si="6" ref="A6:A27">+A5+1</f>
        <v>2</v>
      </c>
      <c r="B6" s="86" t="s">
        <v>294</v>
      </c>
      <c r="C6" s="86">
        <v>9561</v>
      </c>
      <c r="D6" s="87" t="s">
        <v>117</v>
      </c>
      <c r="E6" s="128">
        <f t="shared" si="0"/>
        <v>1</v>
      </c>
      <c r="F6" s="120" t="s">
        <v>307</v>
      </c>
      <c r="G6" s="93">
        <v>4316</v>
      </c>
      <c r="H6" s="94">
        <v>0</v>
      </c>
      <c r="I6" s="94">
        <v>0</v>
      </c>
      <c r="J6" s="94">
        <v>0</v>
      </c>
      <c r="K6" s="94"/>
      <c r="L6" s="94">
        <v>0</v>
      </c>
      <c r="M6" s="94">
        <v>14766</v>
      </c>
      <c r="N6" s="94">
        <v>614</v>
      </c>
      <c r="O6" s="94"/>
      <c r="P6" s="94">
        <v>17841</v>
      </c>
      <c r="Q6" s="51">
        <f t="shared" si="1"/>
        <v>37537</v>
      </c>
      <c r="R6" s="9"/>
      <c r="S6" s="64">
        <v>5565</v>
      </c>
      <c r="T6" s="64">
        <v>0</v>
      </c>
      <c r="U6" s="64"/>
      <c r="V6" s="64">
        <v>0</v>
      </c>
      <c r="W6" s="64">
        <v>21344</v>
      </c>
      <c r="X6" s="64">
        <v>5762</v>
      </c>
      <c r="Y6" s="64"/>
      <c r="Z6" s="64">
        <v>0</v>
      </c>
      <c r="AA6" s="64"/>
      <c r="AB6" s="83">
        <f t="shared" si="2"/>
        <v>32671</v>
      </c>
      <c r="AC6" s="51">
        <f t="shared" si="3"/>
        <v>4866</v>
      </c>
      <c r="AD6" s="39"/>
      <c r="AE6" s="64"/>
      <c r="AF6" s="64">
        <v>0</v>
      </c>
      <c r="AG6" s="64">
        <v>13997</v>
      </c>
      <c r="AH6" s="64">
        <v>0</v>
      </c>
      <c r="AI6" s="51">
        <f t="shared" si="4"/>
        <v>13997</v>
      </c>
      <c r="AJ6" s="64">
        <v>0</v>
      </c>
      <c r="AK6" s="51">
        <f t="shared" si="5"/>
        <v>13997</v>
      </c>
      <c r="AL6" s="39"/>
      <c r="AM6" s="84"/>
      <c r="AN6" s="39"/>
    </row>
    <row r="7" spans="1:40" ht="16.5" customHeight="1">
      <c r="A7" s="8">
        <f t="shared" si="6"/>
        <v>3</v>
      </c>
      <c r="B7" s="86" t="s">
        <v>294</v>
      </c>
      <c r="C7" s="86">
        <v>9523</v>
      </c>
      <c r="D7" s="87" t="s">
        <v>119</v>
      </c>
      <c r="E7" s="128" t="str">
        <f t="shared" si="0"/>
        <v> </v>
      </c>
      <c r="F7" s="120" t="s">
        <v>308</v>
      </c>
      <c r="G7" s="93">
        <v>96627</v>
      </c>
      <c r="H7" s="94">
        <v>3340</v>
      </c>
      <c r="I7" s="94">
        <v>6539</v>
      </c>
      <c r="J7" s="94">
        <v>183325</v>
      </c>
      <c r="K7" s="94">
        <v>0</v>
      </c>
      <c r="L7" s="94">
        <v>0</v>
      </c>
      <c r="M7" s="94"/>
      <c r="N7" s="94">
        <v>11586</v>
      </c>
      <c r="O7" s="94"/>
      <c r="P7" s="94">
        <v>0</v>
      </c>
      <c r="Q7" s="51">
        <f t="shared" si="1"/>
        <v>301417</v>
      </c>
      <c r="R7" s="9"/>
      <c r="S7" s="64"/>
      <c r="T7" s="64"/>
      <c r="U7" s="64">
        <v>16102</v>
      </c>
      <c r="V7" s="64">
        <v>26957</v>
      </c>
      <c r="W7" s="64">
        <v>22102</v>
      </c>
      <c r="X7" s="64">
        <v>12785</v>
      </c>
      <c r="Y7" s="64">
        <v>840</v>
      </c>
      <c r="Z7" s="64">
        <v>0</v>
      </c>
      <c r="AA7" s="64">
        <v>0</v>
      </c>
      <c r="AB7" s="83">
        <f t="shared" si="2"/>
        <v>78786</v>
      </c>
      <c r="AC7" s="51">
        <f t="shared" si="3"/>
        <v>222631</v>
      </c>
      <c r="AD7" s="39"/>
      <c r="AE7" s="64">
        <v>840652</v>
      </c>
      <c r="AF7" s="64">
        <v>0</v>
      </c>
      <c r="AG7" s="64">
        <v>452861</v>
      </c>
      <c r="AH7" s="64">
        <v>432</v>
      </c>
      <c r="AI7" s="51">
        <f t="shared" si="4"/>
        <v>1293945</v>
      </c>
      <c r="AJ7" s="64">
        <v>0</v>
      </c>
      <c r="AK7" s="51">
        <f t="shared" si="5"/>
        <v>1293945</v>
      </c>
      <c r="AL7" s="39"/>
      <c r="AM7" s="84"/>
      <c r="AN7" s="39"/>
    </row>
    <row r="8" spans="1:40" ht="16.5" customHeight="1">
      <c r="A8" s="8">
        <f t="shared" si="6"/>
        <v>4</v>
      </c>
      <c r="B8" s="86" t="s">
        <v>294</v>
      </c>
      <c r="C8" s="86">
        <v>9598</v>
      </c>
      <c r="D8" s="87" t="s">
        <v>129</v>
      </c>
      <c r="E8" s="128" t="str">
        <f t="shared" si="0"/>
        <v> </v>
      </c>
      <c r="F8" s="120" t="s">
        <v>308</v>
      </c>
      <c r="G8" s="93">
        <v>57733</v>
      </c>
      <c r="H8" s="94">
        <v>1799</v>
      </c>
      <c r="I8" s="94">
        <v>2935</v>
      </c>
      <c r="J8" s="94">
        <v>0</v>
      </c>
      <c r="K8" s="94"/>
      <c r="L8" s="94">
        <v>0</v>
      </c>
      <c r="M8" s="94">
        <v>26218</v>
      </c>
      <c r="N8" s="94">
        <v>5382</v>
      </c>
      <c r="O8" s="94">
        <v>2263</v>
      </c>
      <c r="P8" s="94"/>
      <c r="Q8" s="51">
        <f t="shared" si="1"/>
        <v>96330</v>
      </c>
      <c r="R8" s="9"/>
      <c r="S8" s="64">
        <v>16345</v>
      </c>
      <c r="T8" s="64">
        <v>1173</v>
      </c>
      <c r="U8" s="64">
        <v>2840</v>
      </c>
      <c r="V8" s="64">
        <v>4843</v>
      </c>
      <c r="W8" s="64">
        <v>16510</v>
      </c>
      <c r="X8" s="64">
        <v>19716</v>
      </c>
      <c r="Y8" s="64">
        <v>1214</v>
      </c>
      <c r="Z8" s="64"/>
      <c r="AA8" s="64"/>
      <c r="AB8" s="83">
        <f t="shared" si="2"/>
        <v>62641</v>
      </c>
      <c r="AC8" s="51">
        <f t="shared" si="3"/>
        <v>33689</v>
      </c>
      <c r="AD8" s="39"/>
      <c r="AE8" s="64">
        <v>1805000</v>
      </c>
      <c r="AF8" s="64">
        <v>80000</v>
      </c>
      <c r="AG8" s="64">
        <v>165847</v>
      </c>
      <c r="AH8" s="64">
        <v>2015</v>
      </c>
      <c r="AI8" s="51">
        <f t="shared" si="4"/>
        <v>2052862</v>
      </c>
      <c r="AJ8" s="64">
        <v>147</v>
      </c>
      <c r="AK8" s="51">
        <f t="shared" si="5"/>
        <v>2052715</v>
      </c>
      <c r="AL8" s="39"/>
      <c r="AM8" s="84"/>
      <c r="AN8" s="39"/>
    </row>
    <row r="9" spans="1:40" ht="16.5" customHeight="1">
      <c r="A9" s="8">
        <f t="shared" si="6"/>
        <v>5</v>
      </c>
      <c r="B9" s="86" t="s">
        <v>294</v>
      </c>
      <c r="C9" s="86">
        <v>16010</v>
      </c>
      <c r="D9" s="87" t="s">
        <v>271</v>
      </c>
      <c r="E9" s="128">
        <f t="shared" si="0"/>
        <v>1</v>
      </c>
      <c r="F9" s="120" t="s">
        <v>307</v>
      </c>
      <c r="G9" s="93">
        <v>53370</v>
      </c>
      <c r="H9" s="94">
        <v>1300</v>
      </c>
      <c r="I9" s="94">
        <v>1771</v>
      </c>
      <c r="J9" s="94">
        <v>0</v>
      </c>
      <c r="K9" s="94">
        <v>3000</v>
      </c>
      <c r="L9" s="94">
        <v>0</v>
      </c>
      <c r="M9" s="94">
        <v>18332</v>
      </c>
      <c r="N9" s="94">
        <v>5472</v>
      </c>
      <c r="O9" s="94">
        <v>62</v>
      </c>
      <c r="P9" s="94">
        <v>13371</v>
      </c>
      <c r="Q9" s="51">
        <f t="shared" si="1"/>
        <v>96678</v>
      </c>
      <c r="R9" s="9"/>
      <c r="S9" s="64">
        <v>30233</v>
      </c>
      <c r="T9" s="64">
        <v>10413</v>
      </c>
      <c r="U9" s="64">
        <v>5590</v>
      </c>
      <c r="V9" s="64">
        <v>11796</v>
      </c>
      <c r="W9" s="64">
        <v>27316</v>
      </c>
      <c r="X9" s="64">
        <v>15979</v>
      </c>
      <c r="Y9" s="64">
        <v>12558</v>
      </c>
      <c r="Z9" s="64">
        <v>200</v>
      </c>
      <c r="AA9" s="64">
        <v>9916</v>
      </c>
      <c r="AB9" s="83">
        <f t="shared" si="2"/>
        <v>124001</v>
      </c>
      <c r="AC9" s="51">
        <f t="shared" si="3"/>
        <v>-27323</v>
      </c>
      <c r="AD9" s="39"/>
      <c r="AE9" s="64">
        <v>775171</v>
      </c>
      <c r="AF9" s="64">
        <v>67439</v>
      </c>
      <c r="AG9" s="64">
        <v>141826</v>
      </c>
      <c r="AH9" s="64">
        <v>1090</v>
      </c>
      <c r="AI9" s="51">
        <f t="shared" si="4"/>
        <v>985526</v>
      </c>
      <c r="AJ9" s="64">
        <v>6726</v>
      </c>
      <c r="AK9" s="51">
        <f t="shared" si="5"/>
        <v>978800</v>
      </c>
      <c r="AL9" s="39"/>
      <c r="AM9" s="84"/>
      <c r="AN9" s="39"/>
    </row>
    <row r="10" spans="1:40" ht="16.5" customHeight="1">
      <c r="A10" s="8">
        <f t="shared" si="6"/>
        <v>6</v>
      </c>
      <c r="B10" s="86" t="s">
        <v>294</v>
      </c>
      <c r="C10" s="86">
        <v>9576</v>
      </c>
      <c r="D10" s="87" t="s">
        <v>120</v>
      </c>
      <c r="E10" s="128" t="str">
        <f t="shared" si="0"/>
        <v> </v>
      </c>
      <c r="F10" s="120" t="s">
        <v>308</v>
      </c>
      <c r="G10" s="93">
        <v>126374</v>
      </c>
      <c r="H10" s="94">
        <v>0</v>
      </c>
      <c r="I10" s="94">
        <v>4566</v>
      </c>
      <c r="J10" s="94">
        <v>0</v>
      </c>
      <c r="K10" s="94">
        <v>2750</v>
      </c>
      <c r="L10" s="94">
        <v>0</v>
      </c>
      <c r="M10" s="94">
        <v>5378</v>
      </c>
      <c r="N10" s="94">
        <v>17490</v>
      </c>
      <c r="O10" s="94">
        <v>0</v>
      </c>
      <c r="P10" s="94">
        <v>121</v>
      </c>
      <c r="Q10" s="51">
        <f t="shared" si="1"/>
        <v>156679</v>
      </c>
      <c r="R10" s="9"/>
      <c r="S10" s="64">
        <v>51803</v>
      </c>
      <c r="T10" s="64">
        <v>0</v>
      </c>
      <c r="U10" s="64">
        <v>5278</v>
      </c>
      <c r="V10" s="64">
        <v>3547</v>
      </c>
      <c r="W10" s="64">
        <v>33158</v>
      </c>
      <c r="X10" s="64">
        <v>11622</v>
      </c>
      <c r="Y10" s="64">
        <v>25210</v>
      </c>
      <c r="Z10" s="64"/>
      <c r="AA10" s="64"/>
      <c r="AB10" s="83">
        <f t="shared" si="2"/>
        <v>130618</v>
      </c>
      <c r="AC10" s="51">
        <f t="shared" si="3"/>
        <v>26061</v>
      </c>
      <c r="AD10" s="39"/>
      <c r="AE10" s="64">
        <v>1115000</v>
      </c>
      <c r="AF10" s="64">
        <v>212734</v>
      </c>
      <c r="AG10" s="64">
        <v>400886</v>
      </c>
      <c r="AH10" s="64">
        <v>0</v>
      </c>
      <c r="AI10" s="51">
        <f t="shared" si="4"/>
        <v>1728620</v>
      </c>
      <c r="AJ10" s="64">
        <v>0</v>
      </c>
      <c r="AK10" s="51">
        <f t="shared" si="5"/>
        <v>1728620</v>
      </c>
      <c r="AL10" s="39"/>
      <c r="AM10" s="84"/>
      <c r="AN10" s="39"/>
    </row>
    <row r="11" spans="1:40" ht="16.5" customHeight="1">
      <c r="A11" s="8">
        <f t="shared" si="6"/>
        <v>7</v>
      </c>
      <c r="B11" s="86" t="s">
        <v>294</v>
      </c>
      <c r="C11" s="86">
        <v>9510</v>
      </c>
      <c r="D11" s="87" t="s">
        <v>100</v>
      </c>
      <c r="E11" s="128">
        <f t="shared" si="0"/>
        <v>1</v>
      </c>
      <c r="F11" s="120" t="s">
        <v>307</v>
      </c>
      <c r="G11" s="93">
        <v>30388</v>
      </c>
      <c r="H11" s="94"/>
      <c r="I11" s="94">
        <v>0</v>
      </c>
      <c r="J11" s="94"/>
      <c r="K11" s="94">
        <v>0</v>
      </c>
      <c r="L11" s="94">
        <v>0</v>
      </c>
      <c r="M11" s="94">
        <v>17296</v>
      </c>
      <c r="N11" s="94">
        <v>467</v>
      </c>
      <c r="O11" s="94">
        <v>100</v>
      </c>
      <c r="P11" s="94"/>
      <c r="Q11" s="51">
        <f t="shared" si="1"/>
        <v>48251</v>
      </c>
      <c r="R11" s="9"/>
      <c r="S11" s="64"/>
      <c r="T11" s="64"/>
      <c r="U11" s="64">
        <v>7073</v>
      </c>
      <c r="V11" s="64">
        <v>1910</v>
      </c>
      <c r="W11" s="64">
        <v>20101</v>
      </c>
      <c r="X11" s="64">
        <v>10747</v>
      </c>
      <c r="Y11" s="64">
        <v>921</v>
      </c>
      <c r="Z11" s="64">
        <v>828</v>
      </c>
      <c r="AA11" s="64">
        <v>428</v>
      </c>
      <c r="AB11" s="83">
        <f t="shared" si="2"/>
        <v>42008</v>
      </c>
      <c r="AC11" s="51">
        <f t="shared" si="3"/>
        <v>6243</v>
      </c>
      <c r="AD11" s="39"/>
      <c r="AE11" s="64">
        <v>619000</v>
      </c>
      <c r="AF11" s="64">
        <v>4358</v>
      </c>
      <c r="AG11" s="64">
        <v>64103</v>
      </c>
      <c r="AH11" s="64">
        <v>4420</v>
      </c>
      <c r="AI11" s="51">
        <f t="shared" si="4"/>
        <v>691881</v>
      </c>
      <c r="AJ11" s="64">
        <v>659</v>
      </c>
      <c r="AK11" s="51">
        <f t="shared" si="5"/>
        <v>691222</v>
      </c>
      <c r="AL11" s="39"/>
      <c r="AM11" s="84"/>
      <c r="AN11" s="39"/>
    </row>
    <row r="12" spans="1:40" ht="16.5" customHeight="1">
      <c r="A12" s="8">
        <f t="shared" si="6"/>
        <v>8</v>
      </c>
      <c r="B12" s="86" t="s">
        <v>294</v>
      </c>
      <c r="C12" s="86">
        <v>13590</v>
      </c>
      <c r="D12" s="87" t="s">
        <v>101</v>
      </c>
      <c r="E12" s="128">
        <f t="shared" si="0"/>
        <v>1</v>
      </c>
      <c r="F12" s="120" t="s">
        <v>307</v>
      </c>
      <c r="G12" s="93">
        <v>61885</v>
      </c>
      <c r="H12" s="94">
        <v>8496</v>
      </c>
      <c r="I12" s="94">
        <v>999</v>
      </c>
      <c r="J12" s="94">
        <v>0</v>
      </c>
      <c r="K12" s="94">
        <v>500</v>
      </c>
      <c r="L12" s="94">
        <v>1717</v>
      </c>
      <c r="M12" s="94">
        <v>18570</v>
      </c>
      <c r="N12" s="94">
        <v>14702</v>
      </c>
      <c r="O12" s="94">
        <v>18531</v>
      </c>
      <c r="P12" s="94">
        <v>327</v>
      </c>
      <c r="Q12" s="51">
        <f t="shared" si="1"/>
        <v>125727</v>
      </c>
      <c r="R12" s="9"/>
      <c r="S12" s="64">
        <v>48988</v>
      </c>
      <c r="T12" s="64">
        <v>0</v>
      </c>
      <c r="U12" s="64">
        <v>18548</v>
      </c>
      <c r="V12" s="64">
        <v>20356</v>
      </c>
      <c r="W12" s="64">
        <v>33890</v>
      </c>
      <c r="X12" s="64">
        <v>4661</v>
      </c>
      <c r="Y12" s="64">
        <v>844</v>
      </c>
      <c r="Z12" s="64">
        <v>0</v>
      </c>
      <c r="AA12" s="64">
        <v>2161</v>
      </c>
      <c r="AB12" s="83">
        <f t="shared" si="2"/>
        <v>129448</v>
      </c>
      <c r="AC12" s="51">
        <f t="shared" si="3"/>
        <v>-3721</v>
      </c>
      <c r="AD12" s="39"/>
      <c r="AE12" s="64">
        <v>2273000</v>
      </c>
      <c r="AF12" s="64">
        <v>606</v>
      </c>
      <c r="AG12" s="64">
        <v>514287</v>
      </c>
      <c r="AH12" s="64"/>
      <c r="AI12" s="51">
        <f t="shared" si="4"/>
        <v>2787893</v>
      </c>
      <c r="AJ12" s="64">
        <v>1438</v>
      </c>
      <c r="AK12" s="51">
        <f t="shared" si="5"/>
        <v>2786455</v>
      </c>
      <c r="AL12" s="39"/>
      <c r="AM12" s="84"/>
      <c r="AN12" s="39"/>
    </row>
    <row r="13" spans="1:40" ht="16.5" customHeight="1">
      <c r="A13" s="8">
        <f t="shared" si="6"/>
        <v>9</v>
      </c>
      <c r="B13" s="86" t="s">
        <v>294</v>
      </c>
      <c r="C13" s="86">
        <v>9524</v>
      </c>
      <c r="D13" s="87" t="s">
        <v>103</v>
      </c>
      <c r="E13" s="128">
        <f t="shared" si="0"/>
        <v>1</v>
      </c>
      <c r="F13" s="120" t="s">
        <v>307</v>
      </c>
      <c r="G13" s="93">
        <v>70297</v>
      </c>
      <c r="H13" s="94">
        <v>100</v>
      </c>
      <c r="I13" s="94">
        <v>0</v>
      </c>
      <c r="J13" s="94"/>
      <c r="K13" s="94"/>
      <c r="L13" s="94"/>
      <c r="M13" s="94">
        <v>50795</v>
      </c>
      <c r="N13" s="94">
        <v>31227</v>
      </c>
      <c r="O13" s="94">
        <v>5842</v>
      </c>
      <c r="P13" s="94"/>
      <c r="Q13" s="51">
        <f t="shared" si="1"/>
        <v>158261</v>
      </c>
      <c r="R13" s="9"/>
      <c r="S13" s="64">
        <v>62010</v>
      </c>
      <c r="T13" s="64">
        <v>26000</v>
      </c>
      <c r="U13" s="64"/>
      <c r="V13" s="64">
        <v>28078</v>
      </c>
      <c r="W13" s="64">
        <v>40119</v>
      </c>
      <c r="X13" s="64">
        <v>36707</v>
      </c>
      <c r="Y13" s="64"/>
      <c r="Z13" s="64"/>
      <c r="AA13" s="64"/>
      <c r="AB13" s="83">
        <f t="shared" si="2"/>
        <v>192914</v>
      </c>
      <c r="AC13" s="51">
        <f t="shared" si="3"/>
        <v>-34653</v>
      </c>
      <c r="AD13" s="39"/>
      <c r="AE13" s="64">
        <v>745517</v>
      </c>
      <c r="AF13" s="64"/>
      <c r="AG13" s="64">
        <v>808532</v>
      </c>
      <c r="AH13" s="64">
        <v>273</v>
      </c>
      <c r="AI13" s="51">
        <f t="shared" si="4"/>
        <v>1554322</v>
      </c>
      <c r="AJ13" s="64">
        <v>6309</v>
      </c>
      <c r="AK13" s="51">
        <f t="shared" si="5"/>
        <v>1548013</v>
      </c>
      <c r="AL13" s="39"/>
      <c r="AM13" s="84"/>
      <c r="AN13" s="39"/>
    </row>
    <row r="14" spans="1:40" ht="16.5" customHeight="1">
      <c r="A14" s="8">
        <f t="shared" si="6"/>
        <v>10</v>
      </c>
      <c r="B14" s="86" t="s">
        <v>294</v>
      </c>
      <c r="C14" s="86">
        <v>9525</v>
      </c>
      <c r="D14" s="87" t="s">
        <v>104</v>
      </c>
      <c r="E14" s="128">
        <f t="shared" si="0"/>
        <v>1</v>
      </c>
      <c r="F14" s="120" t="s">
        <v>307</v>
      </c>
      <c r="G14" s="93">
        <v>162253</v>
      </c>
      <c r="H14" s="94"/>
      <c r="I14" s="94">
        <v>487</v>
      </c>
      <c r="J14" s="94"/>
      <c r="K14" s="94">
        <v>34035</v>
      </c>
      <c r="L14" s="94">
        <v>10000</v>
      </c>
      <c r="M14" s="94">
        <v>24200</v>
      </c>
      <c r="N14" s="94">
        <v>5027</v>
      </c>
      <c r="O14" s="94">
        <v>25137</v>
      </c>
      <c r="P14" s="94"/>
      <c r="Q14" s="51">
        <f t="shared" si="1"/>
        <v>261139</v>
      </c>
      <c r="R14" s="9"/>
      <c r="S14" s="64">
        <v>61326</v>
      </c>
      <c r="T14" s="64">
        <v>19080</v>
      </c>
      <c r="U14" s="64">
        <v>23771</v>
      </c>
      <c r="V14" s="64">
        <v>29557</v>
      </c>
      <c r="W14" s="64">
        <v>27014</v>
      </c>
      <c r="X14" s="64">
        <v>28154</v>
      </c>
      <c r="Y14" s="64">
        <v>7491</v>
      </c>
      <c r="Z14" s="64">
        <v>5449</v>
      </c>
      <c r="AA14" s="64"/>
      <c r="AB14" s="83">
        <f t="shared" si="2"/>
        <v>201842</v>
      </c>
      <c r="AC14" s="51">
        <f t="shared" si="3"/>
        <v>59297</v>
      </c>
      <c r="AD14" s="39"/>
      <c r="AE14" s="64">
        <v>1372772</v>
      </c>
      <c r="AF14" s="64">
        <v>31569</v>
      </c>
      <c r="AG14" s="64">
        <v>220979</v>
      </c>
      <c r="AH14" s="64">
        <v>1641</v>
      </c>
      <c r="AI14" s="51">
        <f t="shared" si="4"/>
        <v>1626961</v>
      </c>
      <c r="AJ14" s="64">
        <v>16083</v>
      </c>
      <c r="AK14" s="51">
        <f t="shared" si="5"/>
        <v>1610878</v>
      </c>
      <c r="AL14" s="39"/>
      <c r="AM14" s="84"/>
      <c r="AN14" s="39"/>
    </row>
    <row r="15" spans="1:40" ht="16.5" customHeight="1">
      <c r="A15" s="8">
        <f t="shared" si="6"/>
        <v>11</v>
      </c>
      <c r="B15" s="86" t="s">
        <v>294</v>
      </c>
      <c r="C15" s="86">
        <v>9526</v>
      </c>
      <c r="D15" s="87" t="s">
        <v>105</v>
      </c>
      <c r="E15" s="128">
        <f t="shared" si="0"/>
        <v>1</v>
      </c>
      <c r="F15" s="120" t="s">
        <v>307</v>
      </c>
      <c r="G15" s="93">
        <v>8500</v>
      </c>
      <c r="H15" s="94"/>
      <c r="I15" s="94">
        <v>750</v>
      </c>
      <c r="J15" s="94">
        <v>0</v>
      </c>
      <c r="K15" s="94">
        <v>0</v>
      </c>
      <c r="L15" s="94"/>
      <c r="M15" s="94">
        <v>13165</v>
      </c>
      <c r="N15" s="94">
        <v>1061</v>
      </c>
      <c r="O15" s="94">
        <v>2885</v>
      </c>
      <c r="P15" s="94"/>
      <c r="Q15" s="51">
        <f t="shared" si="1"/>
        <v>26361</v>
      </c>
      <c r="R15" s="9"/>
      <c r="S15" s="64">
        <v>1487</v>
      </c>
      <c r="T15" s="64">
        <v>0</v>
      </c>
      <c r="U15" s="64"/>
      <c r="V15" s="64">
        <v>6028</v>
      </c>
      <c r="W15" s="64">
        <v>13498</v>
      </c>
      <c r="X15" s="64">
        <v>9002</v>
      </c>
      <c r="Y15" s="64">
        <v>0</v>
      </c>
      <c r="Z15" s="64">
        <v>0</v>
      </c>
      <c r="AA15" s="64">
        <v>196</v>
      </c>
      <c r="AB15" s="83">
        <f t="shared" si="2"/>
        <v>30211</v>
      </c>
      <c r="AC15" s="51">
        <f t="shared" si="3"/>
        <v>-3850</v>
      </c>
      <c r="AD15" s="39"/>
      <c r="AE15" s="64">
        <v>1183000</v>
      </c>
      <c r="AF15" s="64">
        <v>30000</v>
      </c>
      <c r="AG15" s="64">
        <v>23734</v>
      </c>
      <c r="AH15" s="64">
        <v>0</v>
      </c>
      <c r="AI15" s="51">
        <f t="shared" si="4"/>
        <v>1236734</v>
      </c>
      <c r="AJ15" s="64">
        <v>149</v>
      </c>
      <c r="AK15" s="51">
        <f t="shared" si="5"/>
        <v>1236585</v>
      </c>
      <c r="AL15" s="39"/>
      <c r="AM15" s="84"/>
      <c r="AN15" s="39"/>
    </row>
    <row r="16" spans="1:40" ht="16.5" customHeight="1">
      <c r="A16" s="8">
        <f t="shared" si="6"/>
        <v>12</v>
      </c>
      <c r="B16" s="86" t="s">
        <v>294</v>
      </c>
      <c r="C16" s="86">
        <v>9527</v>
      </c>
      <c r="D16" s="87" t="s">
        <v>107</v>
      </c>
      <c r="E16" s="128">
        <f t="shared" si="0"/>
        <v>1</v>
      </c>
      <c r="F16" s="120" t="s">
        <v>307</v>
      </c>
      <c r="G16" s="93">
        <v>69983</v>
      </c>
      <c r="H16" s="94">
        <v>0</v>
      </c>
      <c r="I16" s="94">
        <v>0</v>
      </c>
      <c r="J16" s="94">
        <v>0</v>
      </c>
      <c r="K16" s="94">
        <v>0</v>
      </c>
      <c r="L16" s="94">
        <v>16842</v>
      </c>
      <c r="M16" s="94">
        <v>18278</v>
      </c>
      <c r="N16" s="94">
        <v>19135</v>
      </c>
      <c r="O16" s="94">
        <v>26040</v>
      </c>
      <c r="P16" s="94">
        <v>275</v>
      </c>
      <c r="Q16" s="51">
        <f t="shared" si="1"/>
        <v>150553</v>
      </c>
      <c r="R16" s="9"/>
      <c r="S16" s="64">
        <v>59705</v>
      </c>
      <c r="T16" s="64">
        <v>19760</v>
      </c>
      <c r="U16" s="64"/>
      <c r="V16" s="64">
        <v>17604</v>
      </c>
      <c r="W16" s="64">
        <v>66524</v>
      </c>
      <c r="X16" s="64">
        <v>15304</v>
      </c>
      <c r="Y16" s="64">
        <v>6496</v>
      </c>
      <c r="Z16" s="64">
        <v>4281</v>
      </c>
      <c r="AA16" s="64">
        <v>2372</v>
      </c>
      <c r="AB16" s="83">
        <f t="shared" si="2"/>
        <v>192046</v>
      </c>
      <c r="AC16" s="51">
        <f t="shared" si="3"/>
        <v>-41493</v>
      </c>
      <c r="AD16" s="39"/>
      <c r="AE16" s="64">
        <v>1615000</v>
      </c>
      <c r="AF16" s="64">
        <v>0</v>
      </c>
      <c r="AG16" s="64">
        <v>1372142</v>
      </c>
      <c r="AH16" s="64">
        <v>9294</v>
      </c>
      <c r="AI16" s="51">
        <f t="shared" si="4"/>
        <v>2996436</v>
      </c>
      <c r="AJ16" s="64">
        <v>5252</v>
      </c>
      <c r="AK16" s="51">
        <f t="shared" si="5"/>
        <v>2991184</v>
      </c>
      <c r="AL16" s="39"/>
      <c r="AM16" s="84"/>
      <c r="AN16" s="39"/>
    </row>
    <row r="17" spans="1:40" ht="16.5" customHeight="1">
      <c r="A17" s="8">
        <f t="shared" si="6"/>
        <v>13</v>
      </c>
      <c r="B17" s="86" t="s">
        <v>294</v>
      </c>
      <c r="C17" s="86">
        <v>9545</v>
      </c>
      <c r="D17" s="87" t="s">
        <v>272</v>
      </c>
      <c r="E17" s="128">
        <f t="shared" si="0"/>
        <v>1</v>
      </c>
      <c r="F17" s="120" t="s">
        <v>307</v>
      </c>
      <c r="G17" s="93">
        <v>214229</v>
      </c>
      <c r="H17" s="94">
        <v>0</v>
      </c>
      <c r="I17" s="94">
        <v>21817</v>
      </c>
      <c r="J17" s="94">
        <v>0</v>
      </c>
      <c r="K17" s="94">
        <v>20322</v>
      </c>
      <c r="L17" s="94">
        <v>7448</v>
      </c>
      <c r="M17" s="94">
        <v>0</v>
      </c>
      <c r="N17" s="94">
        <v>2335</v>
      </c>
      <c r="O17" s="94">
        <v>8624</v>
      </c>
      <c r="P17" s="94">
        <v>8549</v>
      </c>
      <c r="Q17" s="51">
        <f t="shared" si="1"/>
        <v>283324</v>
      </c>
      <c r="R17" s="9"/>
      <c r="S17" s="64">
        <v>75357</v>
      </c>
      <c r="T17" s="64">
        <v>0</v>
      </c>
      <c r="U17" s="64">
        <v>41928</v>
      </c>
      <c r="V17" s="64"/>
      <c r="W17" s="64">
        <v>35571</v>
      </c>
      <c r="X17" s="64">
        <v>66840</v>
      </c>
      <c r="Y17" s="64">
        <v>11051</v>
      </c>
      <c r="Z17" s="64">
        <v>10474</v>
      </c>
      <c r="AA17" s="64">
        <v>7840</v>
      </c>
      <c r="AB17" s="83">
        <f t="shared" si="2"/>
        <v>249061</v>
      </c>
      <c r="AC17" s="51">
        <f t="shared" si="3"/>
        <v>34263</v>
      </c>
      <c r="AD17" s="39"/>
      <c r="AE17" s="64">
        <v>1390000</v>
      </c>
      <c r="AF17" s="64">
        <v>710323</v>
      </c>
      <c r="AG17" s="64">
        <v>323440</v>
      </c>
      <c r="AH17" s="64">
        <v>7637</v>
      </c>
      <c r="AI17" s="51">
        <f t="shared" si="4"/>
        <v>2431400</v>
      </c>
      <c r="AJ17" s="64">
        <v>111036</v>
      </c>
      <c r="AK17" s="51">
        <f t="shared" si="5"/>
        <v>2320364</v>
      </c>
      <c r="AL17" s="39"/>
      <c r="AM17" s="84"/>
      <c r="AN17" s="39"/>
    </row>
    <row r="18" spans="1:40" ht="16.5" customHeight="1">
      <c r="A18" s="8">
        <f t="shared" si="6"/>
        <v>14</v>
      </c>
      <c r="B18" s="86" t="s">
        <v>294</v>
      </c>
      <c r="C18" s="86">
        <v>9562</v>
      </c>
      <c r="D18" s="87" t="s">
        <v>118</v>
      </c>
      <c r="E18" s="128">
        <f t="shared" si="0"/>
        <v>1</v>
      </c>
      <c r="F18" s="120" t="s">
        <v>307</v>
      </c>
      <c r="G18" s="93">
        <v>9589</v>
      </c>
      <c r="H18" s="94"/>
      <c r="I18" s="94">
        <v>35</v>
      </c>
      <c r="J18" s="94">
        <v>0</v>
      </c>
      <c r="K18" s="94">
        <v>0</v>
      </c>
      <c r="L18" s="94">
        <v>0</v>
      </c>
      <c r="M18" s="94">
        <v>7050</v>
      </c>
      <c r="N18" s="94">
        <v>6137</v>
      </c>
      <c r="O18" s="94"/>
      <c r="P18" s="94"/>
      <c r="Q18" s="51">
        <f t="shared" si="1"/>
        <v>22811</v>
      </c>
      <c r="R18" s="9"/>
      <c r="S18" s="64">
        <v>251</v>
      </c>
      <c r="T18" s="64">
        <v>0</v>
      </c>
      <c r="U18" s="64">
        <v>3776</v>
      </c>
      <c r="V18" s="64"/>
      <c r="W18" s="64">
        <v>10172</v>
      </c>
      <c r="X18" s="64">
        <v>3163</v>
      </c>
      <c r="Y18" s="64"/>
      <c r="Z18" s="64">
        <v>180</v>
      </c>
      <c r="AA18" s="64"/>
      <c r="AB18" s="83">
        <f t="shared" si="2"/>
        <v>17542</v>
      </c>
      <c r="AC18" s="51">
        <f t="shared" si="3"/>
        <v>5269</v>
      </c>
      <c r="AD18" s="39"/>
      <c r="AE18" s="64">
        <v>285000</v>
      </c>
      <c r="AF18" s="64"/>
      <c r="AG18" s="64">
        <v>169211</v>
      </c>
      <c r="AH18" s="64">
        <v>0</v>
      </c>
      <c r="AI18" s="51">
        <f t="shared" si="4"/>
        <v>454211</v>
      </c>
      <c r="AJ18" s="64">
        <v>378</v>
      </c>
      <c r="AK18" s="51">
        <f t="shared" si="5"/>
        <v>453833</v>
      </c>
      <c r="AL18" s="39"/>
      <c r="AM18" s="84"/>
      <c r="AN18" s="39"/>
    </row>
    <row r="19" spans="1:40" ht="16.5" customHeight="1">
      <c r="A19" s="8">
        <f t="shared" si="6"/>
        <v>15</v>
      </c>
      <c r="B19" s="86" t="s">
        <v>294</v>
      </c>
      <c r="C19" s="86">
        <v>9599</v>
      </c>
      <c r="D19" s="87" t="s">
        <v>126</v>
      </c>
      <c r="E19" s="128">
        <f t="shared" si="0"/>
        <v>1</v>
      </c>
      <c r="F19" s="120" t="s">
        <v>307</v>
      </c>
      <c r="G19" s="93">
        <v>61964</v>
      </c>
      <c r="H19" s="94">
        <v>0</v>
      </c>
      <c r="I19" s="94">
        <v>1320</v>
      </c>
      <c r="J19" s="94">
        <v>0</v>
      </c>
      <c r="K19" s="94">
        <v>38839</v>
      </c>
      <c r="L19" s="94">
        <v>1016</v>
      </c>
      <c r="M19" s="94">
        <v>25556</v>
      </c>
      <c r="N19" s="94">
        <v>4976</v>
      </c>
      <c r="O19" s="94">
        <v>2427</v>
      </c>
      <c r="P19" s="94"/>
      <c r="Q19" s="51">
        <f t="shared" si="1"/>
        <v>136098</v>
      </c>
      <c r="R19" s="9"/>
      <c r="S19" s="64">
        <v>60461</v>
      </c>
      <c r="T19" s="64"/>
      <c r="U19" s="64">
        <v>2500</v>
      </c>
      <c r="V19" s="64">
        <v>33564</v>
      </c>
      <c r="W19" s="64">
        <v>25739</v>
      </c>
      <c r="X19" s="64">
        <v>19277</v>
      </c>
      <c r="Y19" s="64">
        <v>185</v>
      </c>
      <c r="Z19" s="64">
        <v>5650</v>
      </c>
      <c r="AA19" s="64"/>
      <c r="AB19" s="83">
        <f t="shared" si="2"/>
        <v>147376</v>
      </c>
      <c r="AC19" s="51">
        <f t="shared" si="3"/>
        <v>-11278</v>
      </c>
      <c r="AD19" s="39"/>
      <c r="AE19" s="64">
        <v>2430000</v>
      </c>
      <c r="AF19" s="64">
        <v>77151</v>
      </c>
      <c r="AG19" s="64">
        <v>147450</v>
      </c>
      <c r="AH19" s="64">
        <v>5457</v>
      </c>
      <c r="AI19" s="51">
        <f t="shared" si="4"/>
        <v>2660058</v>
      </c>
      <c r="AJ19" s="64">
        <v>10616</v>
      </c>
      <c r="AK19" s="51">
        <f t="shared" si="5"/>
        <v>2649442</v>
      </c>
      <c r="AL19" s="39"/>
      <c r="AM19" s="84"/>
      <c r="AN19" s="39"/>
    </row>
    <row r="20" spans="1:40" ht="16.5" customHeight="1">
      <c r="A20" s="8">
        <f t="shared" si="6"/>
        <v>16</v>
      </c>
      <c r="B20" s="86" t="s">
        <v>294</v>
      </c>
      <c r="C20" s="86">
        <v>9604</v>
      </c>
      <c r="D20" s="87" t="s">
        <v>127</v>
      </c>
      <c r="E20" s="128">
        <f t="shared" si="0"/>
        <v>1</v>
      </c>
      <c r="F20" s="120" t="s">
        <v>307</v>
      </c>
      <c r="G20" s="93">
        <v>102724</v>
      </c>
      <c r="H20" s="94"/>
      <c r="I20" s="94">
        <v>2075</v>
      </c>
      <c r="J20" s="94">
        <v>0</v>
      </c>
      <c r="K20" s="94"/>
      <c r="L20" s="94"/>
      <c r="M20" s="94">
        <v>56409</v>
      </c>
      <c r="N20" s="94">
        <v>17205</v>
      </c>
      <c r="O20" s="94">
        <v>5209</v>
      </c>
      <c r="P20" s="94">
        <v>648</v>
      </c>
      <c r="Q20" s="51">
        <f t="shared" si="1"/>
        <v>184270</v>
      </c>
      <c r="R20" s="9"/>
      <c r="S20" s="64">
        <v>56773</v>
      </c>
      <c r="T20" s="64">
        <v>40500</v>
      </c>
      <c r="U20" s="64">
        <v>335</v>
      </c>
      <c r="V20" s="64">
        <v>38467</v>
      </c>
      <c r="W20" s="64">
        <v>47105</v>
      </c>
      <c r="X20" s="64">
        <v>29223</v>
      </c>
      <c r="Y20" s="64">
        <v>2075</v>
      </c>
      <c r="Z20" s="64"/>
      <c r="AA20" s="64">
        <v>0</v>
      </c>
      <c r="AB20" s="83">
        <f t="shared" si="2"/>
        <v>214478</v>
      </c>
      <c r="AC20" s="51">
        <f t="shared" si="3"/>
        <v>-30208</v>
      </c>
      <c r="AD20" s="39"/>
      <c r="AE20" s="64">
        <v>3415024</v>
      </c>
      <c r="AF20" s="64"/>
      <c r="AG20" s="64">
        <v>673980</v>
      </c>
      <c r="AH20" s="64">
        <v>3528</v>
      </c>
      <c r="AI20" s="51">
        <f t="shared" si="4"/>
        <v>4092532</v>
      </c>
      <c r="AJ20" s="64">
        <v>17266</v>
      </c>
      <c r="AK20" s="51">
        <f t="shared" si="5"/>
        <v>4075266</v>
      </c>
      <c r="AL20" s="39"/>
      <c r="AM20" s="84"/>
      <c r="AN20" s="39"/>
    </row>
    <row r="21" spans="1:40" ht="16.5" customHeight="1">
      <c r="A21" s="8">
        <f t="shared" si="6"/>
        <v>17</v>
      </c>
      <c r="B21" s="86" t="s">
        <v>294</v>
      </c>
      <c r="C21" s="86">
        <v>9606</v>
      </c>
      <c r="D21" s="87" t="s">
        <v>283</v>
      </c>
      <c r="E21" s="128" t="str">
        <f t="shared" si="0"/>
        <v> </v>
      </c>
      <c r="F21" s="120" t="s">
        <v>308</v>
      </c>
      <c r="G21" s="93">
        <v>81518</v>
      </c>
      <c r="H21" s="94">
        <v>0</v>
      </c>
      <c r="I21" s="94">
        <v>5150</v>
      </c>
      <c r="J21" s="94">
        <v>0</v>
      </c>
      <c r="K21" s="94">
        <v>2603</v>
      </c>
      <c r="L21" s="94">
        <v>0</v>
      </c>
      <c r="M21" s="94">
        <v>3758</v>
      </c>
      <c r="N21" s="94">
        <v>0</v>
      </c>
      <c r="O21" s="94">
        <v>0</v>
      </c>
      <c r="P21" s="94">
        <v>950</v>
      </c>
      <c r="Q21" s="51">
        <f t="shared" si="1"/>
        <v>93979</v>
      </c>
      <c r="R21" s="9"/>
      <c r="S21" s="64">
        <v>58210</v>
      </c>
      <c r="T21" s="64">
        <v>3758</v>
      </c>
      <c r="U21" s="64">
        <v>431</v>
      </c>
      <c r="V21" s="64">
        <v>0</v>
      </c>
      <c r="W21" s="64">
        <v>14997</v>
      </c>
      <c r="X21" s="64">
        <v>1874</v>
      </c>
      <c r="Y21" s="64">
        <v>0</v>
      </c>
      <c r="Z21" s="64">
        <v>0</v>
      </c>
      <c r="AA21" s="64">
        <v>7770</v>
      </c>
      <c r="AB21" s="83">
        <f t="shared" si="2"/>
        <v>87040</v>
      </c>
      <c r="AC21" s="51">
        <f t="shared" si="3"/>
        <v>6939</v>
      </c>
      <c r="AD21" s="39"/>
      <c r="AE21" s="64">
        <v>0</v>
      </c>
      <c r="AF21" s="64">
        <v>0</v>
      </c>
      <c r="AG21" s="64">
        <v>21350</v>
      </c>
      <c r="AH21" s="64">
        <v>0</v>
      </c>
      <c r="AI21" s="51">
        <f t="shared" si="4"/>
        <v>21350</v>
      </c>
      <c r="AJ21" s="64">
        <v>2001</v>
      </c>
      <c r="AK21" s="51">
        <f t="shared" si="5"/>
        <v>19349</v>
      </c>
      <c r="AL21" s="39"/>
      <c r="AM21" s="84"/>
      <c r="AN21" s="39"/>
    </row>
    <row r="22" spans="1:40" ht="16.5" customHeight="1">
      <c r="A22" s="8">
        <f t="shared" si="6"/>
        <v>18</v>
      </c>
      <c r="B22" s="86" t="s">
        <v>294</v>
      </c>
      <c r="C22" s="86">
        <v>9606</v>
      </c>
      <c r="D22" s="87" t="s">
        <v>309</v>
      </c>
      <c r="E22" s="128">
        <f t="shared" si="0"/>
        <v>1</v>
      </c>
      <c r="F22" s="120" t="s">
        <v>307</v>
      </c>
      <c r="G22" s="93">
        <v>394146</v>
      </c>
      <c r="H22" s="94">
        <v>0</v>
      </c>
      <c r="I22" s="94">
        <v>10828</v>
      </c>
      <c r="J22" s="94"/>
      <c r="K22" s="94"/>
      <c r="L22" s="94"/>
      <c r="M22" s="94">
        <v>37431</v>
      </c>
      <c r="N22" s="94">
        <v>29067</v>
      </c>
      <c r="O22" s="94"/>
      <c r="P22" s="94">
        <v>148</v>
      </c>
      <c r="Q22" s="51">
        <f t="shared" si="1"/>
        <v>471620</v>
      </c>
      <c r="R22" s="9"/>
      <c r="S22" s="64">
        <v>64088</v>
      </c>
      <c r="T22" s="64">
        <v>4500</v>
      </c>
      <c r="U22" s="64"/>
      <c r="V22" s="64">
        <v>194604</v>
      </c>
      <c r="W22" s="64">
        <v>53166</v>
      </c>
      <c r="X22" s="64">
        <v>109314</v>
      </c>
      <c r="Y22" s="64">
        <v>17620</v>
      </c>
      <c r="Z22" s="64">
        <v>25276</v>
      </c>
      <c r="AA22" s="64">
        <v>0</v>
      </c>
      <c r="AB22" s="83">
        <f t="shared" si="2"/>
        <v>468568</v>
      </c>
      <c r="AC22" s="51">
        <f t="shared" si="3"/>
        <v>3052</v>
      </c>
      <c r="AD22" s="39"/>
      <c r="AE22" s="64">
        <v>2780000</v>
      </c>
      <c r="AF22" s="64">
        <v>0</v>
      </c>
      <c r="AG22" s="64">
        <v>1257979</v>
      </c>
      <c r="AH22" s="64">
        <v>3440</v>
      </c>
      <c r="AI22" s="51">
        <f t="shared" si="4"/>
        <v>4041419</v>
      </c>
      <c r="AJ22" s="64">
        <v>34164</v>
      </c>
      <c r="AK22" s="51">
        <f t="shared" si="5"/>
        <v>4007255</v>
      </c>
      <c r="AL22" s="39"/>
      <c r="AM22" s="84"/>
      <c r="AN22" s="39"/>
    </row>
    <row r="23" spans="1:40" ht="16.5" customHeight="1">
      <c r="A23" s="8">
        <f t="shared" si="6"/>
        <v>19</v>
      </c>
      <c r="B23" s="86" t="s">
        <v>294</v>
      </c>
      <c r="C23" s="86">
        <v>9594</v>
      </c>
      <c r="D23" s="87" t="s">
        <v>124</v>
      </c>
      <c r="E23" s="128">
        <f t="shared" si="0"/>
        <v>1</v>
      </c>
      <c r="F23" s="120" t="s">
        <v>307</v>
      </c>
      <c r="G23" s="93">
        <v>15523</v>
      </c>
      <c r="H23" s="94">
        <v>175</v>
      </c>
      <c r="I23" s="94"/>
      <c r="J23" s="94">
        <v>0</v>
      </c>
      <c r="K23" s="94"/>
      <c r="L23" s="94"/>
      <c r="M23" s="94">
        <v>13425</v>
      </c>
      <c r="N23" s="94">
        <v>7152</v>
      </c>
      <c r="O23" s="94">
        <v>22859</v>
      </c>
      <c r="P23" s="94">
        <v>3655</v>
      </c>
      <c r="Q23" s="51">
        <f t="shared" si="1"/>
        <v>62789</v>
      </c>
      <c r="R23" s="9"/>
      <c r="S23" s="64">
        <v>31258</v>
      </c>
      <c r="T23" s="64">
        <v>0</v>
      </c>
      <c r="U23" s="64">
        <v>10618</v>
      </c>
      <c r="V23" s="64"/>
      <c r="W23" s="64">
        <v>11458</v>
      </c>
      <c r="X23" s="64">
        <v>16693</v>
      </c>
      <c r="Y23" s="64">
        <v>275</v>
      </c>
      <c r="Z23" s="64"/>
      <c r="AA23" s="64">
        <v>13144</v>
      </c>
      <c r="AB23" s="83">
        <f t="shared" si="2"/>
        <v>83446</v>
      </c>
      <c r="AC23" s="51">
        <f t="shared" si="3"/>
        <v>-20657</v>
      </c>
      <c r="AD23" s="39"/>
      <c r="AE23" s="64">
        <v>853000</v>
      </c>
      <c r="AF23" s="64">
        <v>180000</v>
      </c>
      <c r="AG23" s="64">
        <v>172113</v>
      </c>
      <c r="AH23" s="64"/>
      <c r="AI23" s="51">
        <f t="shared" si="4"/>
        <v>1205113</v>
      </c>
      <c r="AJ23" s="64">
        <v>0</v>
      </c>
      <c r="AK23" s="51">
        <f t="shared" si="5"/>
        <v>1205113</v>
      </c>
      <c r="AL23" s="39"/>
      <c r="AM23" s="84"/>
      <c r="AN23" s="39"/>
    </row>
    <row r="24" spans="1:40" ht="16.5" customHeight="1">
      <c r="A24" s="8">
        <f t="shared" si="6"/>
        <v>20</v>
      </c>
      <c r="B24" s="86" t="s">
        <v>294</v>
      </c>
      <c r="C24" s="86">
        <v>9563</v>
      </c>
      <c r="D24" s="87" t="s">
        <v>115</v>
      </c>
      <c r="E24" s="128" t="str">
        <f t="shared" si="0"/>
        <v> </v>
      </c>
      <c r="F24" s="120" t="s">
        <v>308</v>
      </c>
      <c r="G24" s="93">
        <v>90100</v>
      </c>
      <c r="H24" s="94">
        <v>486</v>
      </c>
      <c r="I24" s="94">
        <v>1484</v>
      </c>
      <c r="J24" s="94">
        <v>8531</v>
      </c>
      <c r="K24" s="94">
        <v>4707</v>
      </c>
      <c r="L24" s="94">
        <v>0</v>
      </c>
      <c r="M24" s="94">
        <v>3518</v>
      </c>
      <c r="N24" s="94">
        <v>2944</v>
      </c>
      <c r="O24" s="94"/>
      <c r="P24" s="94">
        <v>2017</v>
      </c>
      <c r="Q24" s="51">
        <f t="shared" si="1"/>
        <v>113787</v>
      </c>
      <c r="R24" s="9"/>
      <c r="S24" s="64">
        <v>54182</v>
      </c>
      <c r="T24" s="64"/>
      <c r="U24" s="64"/>
      <c r="V24" s="64">
        <v>4709</v>
      </c>
      <c r="W24" s="64">
        <v>21451</v>
      </c>
      <c r="X24" s="64">
        <v>10621</v>
      </c>
      <c r="Y24" s="64">
        <v>600</v>
      </c>
      <c r="Z24" s="64">
        <v>1744</v>
      </c>
      <c r="AA24" s="64">
        <v>2072</v>
      </c>
      <c r="AB24" s="83">
        <f t="shared" si="2"/>
        <v>95379</v>
      </c>
      <c r="AC24" s="51">
        <f t="shared" si="3"/>
        <v>18408</v>
      </c>
      <c r="AD24" s="39"/>
      <c r="AE24" s="64">
        <v>810000</v>
      </c>
      <c r="AF24" s="64">
        <v>150000</v>
      </c>
      <c r="AG24" s="64">
        <v>129305</v>
      </c>
      <c r="AH24" s="64">
        <v>0</v>
      </c>
      <c r="AI24" s="51">
        <f t="shared" si="4"/>
        <v>1089305</v>
      </c>
      <c r="AJ24" s="64"/>
      <c r="AK24" s="51">
        <f t="shared" si="5"/>
        <v>1089305</v>
      </c>
      <c r="AL24" s="39"/>
      <c r="AM24" s="84"/>
      <c r="AN24" s="39"/>
    </row>
    <row r="25" spans="1:40" ht="16.5" customHeight="1">
      <c r="A25" s="8">
        <f t="shared" si="6"/>
        <v>21</v>
      </c>
      <c r="B25" s="86" t="s">
        <v>294</v>
      </c>
      <c r="C25" s="86">
        <v>9593</v>
      </c>
      <c r="D25" s="87" t="s">
        <v>125</v>
      </c>
      <c r="E25" s="128">
        <f t="shared" si="0"/>
        <v>1</v>
      </c>
      <c r="F25" s="120" t="s">
        <v>307</v>
      </c>
      <c r="G25" s="93">
        <v>38445</v>
      </c>
      <c r="H25" s="94">
        <v>621</v>
      </c>
      <c r="I25" s="94">
        <v>500</v>
      </c>
      <c r="J25" s="94">
        <v>0</v>
      </c>
      <c r="K25" s="94">
        <v>0</v>
      </c>
      <c r="L25" s="94">
        <v>2500</v>
      </c>
      <c r="M25" s="94">
        <v>1909</v>
      </c>
      <c r="N25" s="94">
        <v>8062</v>
      </c>
      <c r="O25" s="94">
        <v>4510</v>
      </c>
      <c r="P25" s="94">
        <v>1999</v>
      </c>
      <c r="Q25" s="51">
        <f t="shared" si="1"/>
        <v>58546</v>
      </c>
      <c r="R25" s="9"/>
      <c r="S25" s="64">
        <v>33280</v>
      </c>
      <c r="T25" s="64">
        <v>7428</v>
      </c>
      <c r="U25" s="64">
        <v>3510</v>
      </c>
      <c r="V25" s="64"/>
      <c r="W25" s="64">
        <v>18040</v>
      </c>
      <c r="X25" s="64">
        <v>10238</v>
      </c>
      <c r="Y25" s="64">
        <v>500</v>
      </c>
      <c r="Z25" s="64">
        <v>0</v>
      </c>
      <c r="AA25" s="64"/>
      <c r="AB25" s="83">
        <f t="shared" si="2"/>
        <v>72996</v>
      </c>
      <c r="AC25" s="51">
        <f t="shared" si="3"/>
        <v>-14450</v>
      </c>
      <c r="AD25" s="39"/>
      <c r="AE25" s="64"/>
      <c r="AF25" s="64"/>
      <c r="AG25" s="64">
        <v>218758</v>
      </c>
      <c r="AH25" s="64">
        <v>0</v>
      </c>
      <c r="AI25" s="51">
        <f t="shared" si="4"/>
        <v>218758</v>
      </c>
      <c r="AJ25" s="64">
        <v>0</v>
      </c>
      <c r="AK25" s="51">
        <f t="shared" si="5"/>
        <v>218758</v>
      </c>
      <c r="AL25" s="39"/>
      <c r="AM25" s="84"/>
      <c r="AN25" s="39"/>
    </row>
    <row r="26" spans="1:40" ht="16.5" customHeight="1">
      <c r="A26" s="8">
        <f t="shared" si="6"/>
        <v>22</v>
      </c>
      <c r="B26" s="86" t="s">
        <v>294</v>
      </c>
      <c r="C26" s="86">
        <v>9529</v>
      </c>
      <c r="D26" s="87" t="s">
        <v>226</v>
      </c>
      <c r="E26" s="128">
        <f t="shared" si="0"/>
        <v>1</v>
      </c>
      <c r="F26" s="120" t="s">
        <v>307</v>
      </c>
      <c r="G26" s="93">
        <v>73818</v>
      </c>
      <c r="H26" s="94">
        <v>853</v>
      </c>
      <c r="I26" s="94">
        <v>0</v>
      </c>
      <c r="J26" s="94">
        <v>0</v>
      </c>
      <c r="K26" s="94">
        <v>2194</v>
      </c>
      <c r="L26" s="94"/>
      <c r="M26" s="94">
        <v>93179</v>
      </c>
      <c r="N26" s="94">
        <v>24912</v>
      </c>
      <c r="O26" s="94">
        <v>25506</v>
      </c>
      <c r="P26" s="94"/>
      <c r="Q26" s="51">
        <f t="shared" si="1"/>
        <v>220462</v>
      </c>
      <c r="R26" s="9"/>
      <c r="S26" s="64">
        <v>57728</v>
      </c>
      <c r="T26" s="64">
        <v>16900</v>
      </c>
      <c r="U26" s="64">
        <v>19167</v>
      </c>
      <c r="V26" s="64">
        <v>27343</v>
      </c>
      <c r="W26" s="64">
        <v>52853</v>
      </c>
      <c r="X26" s="64">
        <v>23979</v>
      </c>
      <c r="Y26" s="64">
        <v>1340</v>
      </c>
      <c r="Z26" s="64">
        <v>1215</v>
      </c>
      <c r="AA26" s="64">
        <v>18602</v>
      </c>
      <c r="AB26" s="83">
        <f t="shared" si="2"/>
        <v>219127</v>
      </c>
      <c r="AC26" s="51">
        <f t="shared" si="3"/>
        <v>1335</v>
      </c>
      <c r="AD26" s="39"/>
      <c r="AE26" s="64">
        <v>2100000</v>
      </c>
      <c r="AF26" s="64">
        <v>14500</v>
      </c>
      <c r="AG26" s="64">
        <v>2276090</v>
      </c>
      <c r="AH26" s="64">
        <v>3104</v>
      </c>
      <c r="AI26" s="51">
        <f t="shared" si="4"/>
        <v>4393694</v>
      </c>
      <c r="AJ26" s="64">
        <v>16188</v>
      </c>
      <c r="AK26" s="51">
        <f t="shared" si="5"/>
        <v>4377506</v>
      </c>
      <c r="AL26" s="39"/>
      <c r="AM26" s="84"/>
      <c r="AN26" s="39"/>
    </row>
    <row r="27" spans="1:40" ht="16.5" customHeight="1">
      <c r="A27" s="8">
        <f t="shared" si="6"/>
        <v>23</v>
      </c>
      <c r="B27" s="86" t="s">
        <v>294</v>
      </c>
      <c r="C27" s="86">
        <v>9555</v>
      </c>
      <c r="D27" s="87" t="s">
        <v>113</v>
      </c>
      <c r="E27" s="128">
        <f t="shared" si="0"/>
        <v>1</v>
      </c>
      <c r="F27" s="120" t="s">
        <v>307</v>
      </c>
      <c r="G27" s="93">
        <v>93964</v>
      </c>
      <c r="H27" s="94">
        <v>1425</v>
      </c>
      <c r="I27" s="94">
        <v>1548</v>
      </c>
      <c r="J27" s="94"/>
      <c r="K27" s="94"/>
      <c r="L27" s="94">
        <v>13754</v>
      </c>
      <c r="M27" s="94">
        <v>30750</v>
      </c>
      <c r="N27" s="94">
        <v>7170</v>
      </c>
      <c r="O27" s="94">
        <v>2588</v>
      </c>
      <c r="P27" s="94"/>
      <c r="Q27" s="51">
        <f aca="true" t="shared" si="7" ref="Q27:Q54">SUM(G27:P27)</f>
        <v>151199</v>
      </c>
      <c r="R27" s="9"/>
      <c r="S27" s="64">
        <v>56316</v>
      </c>
      <c r="T27" s="64">
        <v>19200</v>
      </c>
      <c r="U27" s="64"/>
      <c r="V27" s="64"/>
      <c r="W27" s="64">
        <v>40579</v>
      </c>
      <c r="X27" s="64">
        <v>25585</v>
      </c>
      <c r="Y27" s="64">
        <v>2466</v>
      </c>
      <c r="Z27" s="64">
        <v>7990</v>
      </c>
      <c r="AA27" s="64"/>
      <c r="AB27" s="83">
        <f aca="true" t="shared" si="8" ref="AB27:AB54">SUM(S27:AA27)</f>
        <v>152136</v>
      </c>
      <c r="AC27" s="51">
        <f aca="true" t="shared" si="9" ref="AC27:AC54">+Q27-AB27</f>
        <v>-937</v>
      </c>
      <c r="AD27" s="39"/>
      <c r="AE27" s="64">
        <v>2485000</v>
      </c>
      <c r="AF27" s="64">
        <v>375000</v>
      </c>
      <c r="AG27" s="64">
        <v>189249</v>
      </c>
      <c r="AH27" s="64">
        <v>0</v>
      </c>
      <c r="AI27" s="51">
        <f aca="true" t="shared" si="10" ref="AI27:AI55">SUM(AE27:AH27)</f>
        <v>3049249</v>
      </c>
      <c r="AJ27" s="64">
        <v>0</v>
      </c>
      <c r="AK27" s="51">
        <f aca="true" t="shared" si="11" ref="AK27:AK55">+AI27-AJ27</f>
        <v>3049249</v>
      </c>
      <c r="AL27" s="39"/>
      <c r="AM27" s="84"/>
      <c r="AN27" s="39"/>
    </row>
    <row r="28" spans="1:40" ht="16.5" customHeight="1">
      <c r="A28" s="8">
        <f aca="true" t="shared" si="12" ref="A28:A54">+A27+1</f>
        <v>24</v>
      </c>
      <c r="B28" s="86" t="s">
        <v>294</v>
      </c>
      <c r="C28" s="86">
        <v>9548</v>
      </c>
      <c r="D28" s="87" t="s">
        <v>109</v>
      </c>
      <c r="E28" s="128">
        <f t="shared" si="0"/>
        <v>1</v>
      </c>
      <c r="F28" s="120" t="s">
        <v>307</v>
      </c>
      <c r="G28" s="93">
        <v>159146</v>
      </c>
      <c r="H28" s="94"/>
      <c r="I28" s="94">
        <v>4104</v>
      </c>
      <c r="J28" s="94"/>
      <c r="K28" s="94">
        <v>26463</v>
      </c>
      <c r="L28" s="94"/>
      <c r="M28" s="94">
        <v>11871</v>
      </c>
      <c r="N28" s="94">
        <v>5394</v>
      </c>
      <c r="O28" s="94">
        <v>899</v>
      </c>
      <c r="P28" s="94">
        <v>2555</v>
      </c>
      <c r="Q28" s="51">
        <f t="shared" si="7"/>
        <v>210432</v>
      </c>
      <c r="R28" s="9"/>
      <c r="S28" s="64">
        <v>16244</v>
      </c>
      <c r="T28" s="64">
        <v>1253</v>
      </c>
      <c r="U28" s="64">
        <v>12672</v>
      </c>
      <c r="V28" s="64">
        <v>14707</v>
      </c>
      <c r="W28" s="64">
        <v>105083</v>
      </c>
      <c r="X28" s="64">
        <v>42749</v>
      </c>
      <c r="Y28" s="64">
        <v>2110</v>
      </c>
      <c r="Z28" s="64">
        <v>2000</v>
      </c>
      <c r="AA28" s="64">
        <v>2502</v>
      </c>
      <c r="AB28" s="83">
        <f t="shared" si="8"/>
        <v>199320</v>
      </c>
      <c r="AC28" s="51">
        <f t="shared" si="9"/>
        <v>11112</v>
      </c>
      <c r="AD28" s="39"/>
      <c r="AE28" s="64">
        <v>5360300</v>
      </c>
      <c r="AF28" s="64">
        <v>24760</v>
      </c>
      <c r="AG28" s="64">
        <v>221894</v>
      </c>
      <c r="AH28" s="64">
        <v>0</v>
      </c>
      <c r="AI28" s="51">
        <f t="shared" si="10"/>
        <v>5606954</v>
      </c>
      <c r="AJ28" s="64">
        <v>0</v>
      </c>
      <c r="AK28" s="51">
        <f t="shared" si="11"/>
        <v>5606954</v>
      </c>
      <c r="AL28" s="39"/>
      <c r="AM28" s="84"/>
      <c r="AN28" s="39"/>
    </row>
    <row r="29" spans="1:40" ht="16.5" customHeight="1">
      <c r="A29" s="8">
        <f t="shared" si="12"/>
        <v>25</v>
      </c>
      <c r="B29" s="86" t="s">
        <v>294</v>
      </c>
      <c r="C29" s="86">
        <v>9549</v>
      </c>
      <c r="D29" s="87" t="s">
        <v>110</v>
      </c>
      <c r="E29" s="128">
        <f t="shared" si="0"/>
        <v>1</v>
      </c>
      <c r="F29" s="120" t="s">
        <v>307</v>
      </c>
      <c r="G29" s="93">
        <v>120004</v>
      </c>
      <c r="H29" s="94">
        <v>1491</v>
      </c>
      <c r="I29" s="94"/>
      <c r="J29" s="94">
        <v>0</v>
      </c>
      <c r="K29" s="94">
        <v>375</v>
      </c>
      <c r="L29" s="94">
        <v>0</v>
      </c>
      <c r="M29" s="94">
        <v>35500</v>
      </c>
      <c r="N29" s="94">
        <v>2346</v>
      </c>
      <c r="O29" s="94">
        <v>6306</v>
      </c>
      <c r="P29" s="94"/>
      <c r="Q29" s="51">
        <f t="shared" si="7"/>
        <v>166022</v>
      </c>
      <c r="R29" s="9"/>
      <c r="S29" s="64">
        <v>52626</v>
      </c>
      <c r="T29" s="64">
        <v>20800</v>
      </c>
      <c r="U29" s="64">
        <v>6772</v>
      </c>
      <c r="V29" s="64">
        <v>7674</v>
      </c>
      <c r="W29" s="64">
        <v>20716</v>
      </c>
      <c r="X29" s="64">
        <v>19638</v>
      </c>
      <c r="Y29" s="64">
        <v>7015</v>
      </c>
      <c r="Z29" s="64">
        <v>1435</v>
      </c>
      <c r="AA29" s="64"/>
      <c r="AB29" s="83">
        <f t="shared" si="8"/>
        <v>136676</v>
      </c>
      <c r="AC29" s="51">
        <f t="shared" si="9"/>
        <v>29346</v>
      </c>
      <c r="AD29" s="39"/>
      <c r="AE29" s="64">
        <v>1195000</v>
      </c>
      <c r="AF29" s="64">
        <v>3342</v>
      </c>
      <c r="AG29" s="64">
        <v>120129</v>
      </c>
      <c r="AH29" s="64">
        <v>5204</v>
      </c>
      <c r="AI29" s="51">
        <f t="shared" si="10"/>
        <v>1323675</v>
      </c>
      <c r="AJ29" s="64">
        <v>8485</v>
      </c>
      <c r="AK29" s="51">
        <f t="shared" si="11"/>
        <v>1315190</v>
      </c>
      <c r="AL29" s="39"/>
      <c r="AM29" s="84"/>
      <c r="AN29" s="39"/>
    </row>
    <row r="30" spans="1:40" ht="16.5" customHeight="1">
      <c r="A30" s="8">
        <f t="shared" si="12"/>
        <v>26</v>
      </c>
      <c r="B30" s="86" t="s">
        <v>294</v>
      </c>
      <c r="C30" s="86">
        <v>9615</v>
      </c>
      <c r="D30" s="87" t="s">
        <v>230</v>
      </c>
      <c r="E30" s="128" t="str">
        <f t="shared" si="0"/>
        <v> </v>
      </c>
      <c r="F30" s="120" t="s">
        <v>308</v>
      </c>
      <c r="G30" s="93">
        <v>80231</v>
      </c>
      <c r="H30" s="94">
        <v>0</v>
      </c>
      <c r="I30" s="94">
        <v>0</v>
      </c>
      <c r="J30" s="94">
        <v>0</v>
      </c>
      <c r="K30" s="94">
        <v>0</v>
      </c>
      <c r="L30" s="94">
        <v>38025</v>
      </c>
      <c r="M30" s="94">
        <v>8218</v>
      </c>
      <c r="N30" s="94">
        <v>0</v>
      </c>
      <c r="O30" s="94">
        <v>19991</v>
      </c>
      <c r="P30" s="94">
        <v>0</v>
      </c>
      <c r="Q30" s="51">
        <f t="shared" si="7"/>
        <v>146465</v>
      </c>
      <c r="R30" s="6"/>
      <c r="S30" s="64">
        <v>59411</v>
      </c>
      <c r="T30" s="64">
        <v>0</v>
      </c>
      <c r="U30" s="64">
        <v>0</v>
      </c>
      <c r="V30" s="64">
        <v>45275</v>
      </c>
      <c r="W30" s="64">
        <v>40638</v>
      </c>
      <c r="X30" s="64">
        <v>19074</v>
      </c>
      <c r="Y30" s="64">
        <v>22400</v>
      </c>
      <c r="Z30" s="64">
        <v>0</v>
      </c>
      <c r="AA30" s="64">
        <v>0</v>
      </c>
      <c r="AB30" s="83">
        <f t="shared" si="8"/>
        <v>186798</v>
      </c>
      <c r="AC30" s="51">
        <f t="shared" si="9"/>
        <v>-40333</v>
      </c>
      <c r="AD30" s="39"/>
      <c r="AE30" s="64">
        <v>3990000</v>
      </c>
      <c r="AF30" s="64">
        <v>28454</v>
      </c>
      <c r="AG30" s="64">
        <v>911133</v>
      </c>
      <c r="AH30" s="64">
        <v>0</v>
      </c>
      <c r="AI30" s="51">
        <f t="shared" si="10"/>
        <v>4929587</v>
      </c>
      <c r="AJ30" s="64">
        <v>8820</v>
      </c>
      <c r="AK30" s="51">
        <f t="shared" si="11"/>
        <v>4920767</v>
      </c>
      <c r="AL30" s="39"/>
      <c r="AM30" s="84"/>
      <c r="AN30" s="39"/>
    </row>
    <row r="31" spans="1:40" ht="16.5" customHeight="1">
      <c r="A31" s="41">
        <v>27</v>
      </c>
      <c r="B31" s="41" t="s">
        <v>294</v>
      </c>
      <c r="C31" s="41">
        <v>9907</v>
      </c>
      <c r="D31" s="63" t="s">
        <v>342</v>
      </c>
      <c r="E31" s="128" t="str">
        <f t="shared" si="0"/>
        <v> </v>
      </c>
      <c r="F31" s="120" t="s">
        <v>308</v>
      </c>
      <c r="G31" s="93">
        <v>36881</v>
      </c>
      <c r="H31" s="94"/>
      <c r="I31" s="94">
        <v>14373</v>
      </c>
      <c r="J31" s="94"/>
      <c r="K31" s="94"/>
      <c r="L31" s="94"/>
      <c r="M31" s="94"/>
      <c r="N31" s="94">
        <v>32726</v>
      </c>
      <c r="O31" s="94"/>
      <c r="P31" s="94"/>
      <c r="Q31" s="51">
        <f t="shared" si="7"/>
        <v>83980</v>
      </c>
      <c r="R31" s="6"/>
      <c r="S31" s="64">
        <v>43560</v>
      </c>
      <c r="T31" s="64">
        <v>15600</v>
      </c>
      <c r="U31" s="64"/>
      <c r="V31" s="64"/>
      <c r="W31" s="64">
        <v>4199</v>
      </c>
      <c r="X31" s="64">
        <v>10340</v>
      </c>
      <c r="Y31" s="64">
        <v>8997</v>
      </c>
      <c r="Z31" s="64"/>
      <c r="AA31" s="64"/>
      <c r="AB31" s="83">
        <f>SUM(S31:AA31)</f>
        <v>82696</v>
      </c>
      <c r="AC31" s="51">
        <f>+Q31-AB31</f>
        <v>1284</v>
      </c>
      <c r="AD31" s="39"/>
      <c r="AE31" s="64"/>
      <c r="AF31" s="64">
        <v>250</v>
      </c>
      <c r="AG31" s="64">
        <v>672397</v>
      </c>
      <c r="AH31" s="64"/>
      <c r="AI31" s="51">
        <f t="shared" si="10"/>
        <v>672647</v>
      </c>
      <c r="AJ31" s="64"/>
      <c r="AK31" s="51">
        <f t="shared" si="11"/>
        <v>672647</v>
      </c>
      <c r="AL31" s="39"/>
      <c r="AM31" s="84"/>
      <c r="AN31" s="39"/>
    </row>
    <row r="32" spans="1:40" ht="16.5" customHeight="1">
      <c r="A32" s="8">
        <v>28</v>
      </c>
      <c r="B32" s="86" t="s">
        <v>294</v>
      </c>
      <c r="C32" s="86">
        <v>9614</v>
      </c>
      <c r="D32" s="87" t="s">
        <v>266</v>
      </c>
      <c r="E32" s="128">
        <f t="shared" si="0"/>
        <v>1</v>
      </c>
      <c r="F32" s="120" t="s">
        <v>307</v>
      </c>
      <c r="G32" s="93">
        <v>112988</v>
      </c>
      <c r="H32" s="94">
        <v>0</v>
      </c>
      <c r="I32" s="94">
        <v>6660</v>
      </c>
      <c r="J32" s="94">
        <v>0</v>
      </c>
      <c r="K32" s="94">
        <v>0</v>
      </c>
      <c r="L32" s="94">
        <v>0</v>
      </c>
      <c r="M32" s="94">
        <v>29868</v>
      </c>
      <c r="N32" s="94">
        <v>5883</v>
      </c>
      <c r="O32" s="94"/>
      <c r="P32" s="94">
        <v>18844</v>
      </c>
      <c r="Q32" s="51">
        <f t="shared" si="7"/>
        <v>174243</v>
      </c>
      <c r="R32" s="6"/>
      <c r="S32" s="64">
        <v>63921</v>
      </c>
      <c r="T32" s="64">
        <v>18200</v>
      </c>
      <c r="U32" s="64">
        <v>1743</v>
      </c>
      <c r="V32" s="64">
        <v>17614</v>
      </c>
      <c r="W32" s="64">
        <v>22775</v>
      </c>
      <c r="X32" s="64">
        <v>38361</v>
      </c>
      <c r="Y32" s="64">
        <v>6660</v>
      </c>
      <c r="Z32" s="64"/>
      <c r="AA32" s="64">
        <v>4312</v>
      </c>
      <c r="AB32" s="83">
        <f t="shared" si="8"/>
        <v>173586</v>
      </c>
      <c r="AC32" s="51">
        <f t="shared" si="9"/>
        <v>657</v>
      </c>
      <c r="AD32" s="39"/>
      <c r="AE32" s="64">
        <v>1068796</v>
      </c>
      <c r="AF32" s="64">
        <v>26449</v>
      </c>
      <c r="AG32" s="64">
        <v>182752</v>
      </c>
      <c r="AH32" s="64">
        <v>1245</v>
      </c>
      <c r="AI32" s="51">
        <f t="shared" si="10"/>
        <v>1279242</v>
      </c>
      <c r="AJ32" s="64">
        <v>3149</v>
      </c>
      <c r="AK32" s="51">
        <f t="shared" si="11"/>
        <v>1276093</v>
      </c>
      <c r="AL32" s="39"/>
      <c r="AM32" s="84"/>
      <c r="AN32" s="39"/>
    </row>
    <row r="33" spans="1:40" ht="16.5" customHeight="1">
      <c r="A33" s="8">
        <v>29</v>
      </c>
      <c r="B33" s="86" t="s">
        <v>294</v>
      </c>
      <c r="C33" s="86">
        <v>14765</v>
      </c>
      <c r="D33" s="87" t="s">
        <v>121</v>
      </c>
      <c r="E33" s="128">
        <f t="shared" si="0"/>
        <v>1</v>
      </c>
      <c r="F33" s="120" t="s">
        <v>307</v>
      </c>
      <c r="G33" s="93">
        <v>66080</v>
      </c>
      <c r="H33" s="94">
        <v>0</v>
      </c>
      <c r="I33" s="94">
        <v>60477</v>
      </c>
      <c r="J33" s="94">
        <v>0</v>
      </c>
      <c r="K33" s="94">
        <v>0</v>
      </c>
      <c r="L33" s="94"/>
      <c r="M33" s="94">
        <v>26784</v>
      </c>
      <c r="N33" s="94">
        <v>47941</v>
      </c>
      <c r="O33" s="94">
        <v>6461</v>
      </c>
      <c r="P33" s="94">
        <v>3717</v>
      </c>
      <c r="Q33" s="51">
        <f t="shared" si="7"/>
        <v>211460</v>
      </c>
      <c r="R33" s="6"/>
      <c r="S33" s="64">
        <v>43222</v>
      </c>
      <c r="T33" s="64">
        <v>19141</v>
      </c>
      <c r="U33" s="64"/>
      <c r="V33" s="64"/>
      <c r="W33" s="64">
        <v>78497</v>
      </c>
      <c r="X33" s="64">
        <v>74817</v>
      </c>
      <c r="Y33" s="64">
        <v>1860</v>
      </c>
      <c r="Z33" s="64">
        <v>0</v>
      </c>
      <c r="AA33" s="64">
        <v>49946</v>
      </c>
      <c r="AB33" s="83">
        <f t="shared" si="8"/>
        <v>267483</v>
      </c>
      <c r="AC33" s="51">
        <f t="shared" si="9"/>
        <v>-56023</v>
      </c>
      <c r="AD33" s="39"/>
      <c r="AE33" s="64">
        <v>2770060</v>
      </c>
      <c r="AF33" s="64">
        <v>75427</v>
      </c>
      <c r="AG33" s="64">
        <v>1151418</v>
      </c>
      <c r="AH33" s="64">
        <v>8676</v>
      </c>
      <c r="AI33" s="51">
        <f t="shared" si="10"/>
        <v>4005581</v>
      </c>
      <c r="AJ33" s="64">
        <v>1163</v>
      </c>
      <c r="AK33" s="51">
        <f t="shared" si="11"/>
        <v>4004418</v>
      </c>
      <c r="AL33" s="39"/>
      <c r="AM33" s="84"/>
      <c r="AN33" s="39"/>
    </row>
    <row r="34" spans="1:40" ht="16.5" customHeight="1">
      <c r="A34" s="8">
        <f t="shared" si="12"/>
        <v>30</v>
      </c>
      <c r="B34" s="86" t="s">
        <v>294</v>
      </c>
      <c r="C34" s="86">
        <v>9581</v>
      </c>
      <c r="D34" s="87" t="s">
        <v>122</v>
      </c>
      <c r="E34" s="128">
        <f t="shared" si="0"/>
        <v>1</v>
      </c>
      <c r="F34" s="120" t="s">
        <v>307</v>
      </c>
      <c r="G34" s="93">
        <v>326674</v>
      </c>
      <c r="H34" s="94">
        <v>10366</v>
      </c>
      <c r="I34" s="94">
        <v>29525</v>
      </c>
      <c r="J34" s="94"/>
      <c r="K34" s="94">
        <v>39213</v>
      </c>
      <c r="L34" s="94">
        <v>0</v>
      </c>
      <c r="M34" s="94">
        <v>14266</v>
      </c>
      <c r="N34" s="94">
        <v>415</v>
      </c>
      <c r="O34" s="94">
        <v>61471</v>
      </c>
      <c r="P34" s="94">
        <v>33</v>
      </c>
      <c r="Q34" s="51">
        <f t="shared" si="7"/>
        <v>481963</v>
      </c>
      <c r="R34" s="6"/>
      <c r="S34" s="64">
        <v>58591</v>
      </c>
      <c r="T34" s="64">
        <v>21946</v>
      </c>
      <c r="U34" s="64">
        <v>0</v>
      </c>
      <c r="V34" s="64">
        <v>202814</v>
      </c>
      <c r="W34" s="64">
        <v>21327</v>
      </c>
      <c r="X34" s="64">
        <v>103756</v>
      </c>
      <c r="Y34" s="64">
        <v>55799</v>
      </c>
      <c r="Z34" s="64">
        <v>66860</v>
      </c>
      <c r="AA34" s="64"/>
      <c r="AB34" s="83">
        <f t="shared" si="8"/>
        <v>531093</v>
      </c>
      <c r="AC34" s="51">
        <f t="shared" si="9"/>
        <v>-49130</v>
      </c>
      <c r="AD34" s="39"/>
      <c r="AE34" s="64">
        <v>1852021</v>
      </c>
      <c r="AF34" s="64">
        <v>31530</v>
      </c>
      <c r="AG34" s="64">
        <v>29762</v>
      </c>
      <c r="AH34" s="64">
        <v>6046</v>
      </c>
      <c r="AI34" s="51">
        <f t="shared" si="10"/>
        <v>1919359</v>
      </c>
      <c r="AJ34" s="64">
        <v>31918</v>
      </c>
      <c r="AK34" s="51">
        <f t="shared" si="11"/>
        <v>1887441</v>
      </c>
      <c r="AL34" s="39"/>
      <c r="AM34" s="84"/>
      <c r="AN34" s="39"/>
    </row>
    <row r="35" spans="1:40" ht="16.5" customHeight="1">
      <c r="A35" s="8">
        <f t="shared" si="12"/>
        <v>31</v>
      </c>
      <c r="B35" s="86" t="s">
        <v>294</v>
      </c>
      <c r="C35" s="86">
        <v>9583</v>
      </c>
      <c r="D35" s="87" t="s">
        <v>123</v>
      </c>
      <c r="E35" s="128" t="str">
        <f t="shared" si="0"/>
        <v> </v>
      </c>
      <c r="F35" s="120" t="s">
        <v>308</v>
      </c>
      <c r="G35" s="93">
        <v>65368</v>
      </c>
      <c r="H35" s="94">
        <v>857</v>
      </c>
      <c r="I35" s="94">
        <v>29283</v>
      </c>
      <c r="J35" s="94">
        <v>0</v>
      </c>
      <c r="K35" s="94">
        <v>5599</v>
      </c>
      <c r="L35" s="94"/>
      <c r="M35" s="94">
        <v>6688</v>
      </c>
      <c r="N35" s="94">
        <v>24929</v>
      </c>
      <c r="O35" s="94">
        <v>3901</v>
      </c>
      <c r="P35" s="94">
        <v>1022</v>
      </c>
      <c r="Q35" s="51">
        <f t="shared" si="7"/>
        <v>137647</v>
      </c>
      <c r="R35" s="6"/>
      <c r="S35" s="64">
        <v>28006</v>
      </c>
      <c r="T35" s="64">
        <v>10010</v>
      </c>
      <c r="U35" s="64">
        <v>5463</v>
      </c>
      <c r="V35" s="64">
        <v>62757</v>
      </c>
      <c r="W35" s="64">
        <v>14568</v>
      </c>
      <c r="X35" s="64">
        <v>38169</v>
      </c>
      <c r="Y35" s="64">
        <v>9172</v>
      </c>
      <c r="Z35" s="64">
        <v>2392</v>
      </c>
      <c r="AA35" s="64">
        <v>2965</v>
      </c>
      <c r="AB35" s="83">
        <f t="shared" si="8"/>
        <v>173502</v>
      </c>
      <c r="AC35" s="51">
        <f t="shared" si="9"/>
        <v>-35855</v>
      </c>
      <c r="AD35" s="39"/>
      <c r="AE35" s="64">
        <v>855438</v>
      </c>
      <c r="AF35" s="64">
        <v>19604</v>
      </c>
      <c r="AG35" s="64">
        <v>548350</v>
      </c>
      <c r="AH35" s="64">
        <v>188</v>
      </c>
      <c r="AI35" s="51">
        <f t="shared" si="10"/>
        <v>1423580</v>
      </c>
      <c r="AJ35" s="64">
        <v>26150</v>
      </c>
      <c r="AK35" s="51">
        <f t="shared" si="11"/>
        <v>1397430</v>
      </c>
      <c r="AL35" s="39"/>
      <c r="AM35" s="84"/>
      <c r="AN35" s="39"/>
    </row>
    <row r="36" spans="1:40" ht="16.5" customHeight="1">
      <c r="A36" s="8">
        <f t="shared" si="12"/>
        <v>32</v>
      </c>
      <c r="B36" s="86" t="s">
        <v>294</v>
      </c>
      <c r="C36" s="86">
        <v>9618</v>
      </c>
      <c r="D36" s="87" t="s">
        <v>267</v>
      </c>
      <c r="E36" s="128" t="str">
        <f aca="true" t="shared" si="13" ref="E36:E57">IF(F36="Y",1," ")</f>
        <v> </v>
      </c>
      <c r="F36" s="120" t="s">
        <v>308</v>
      </c>
      <c r="G36" s="93">
        <v>86775</v>
      </c>
      <c r="H36" s="94">
        <v>0</v>
      </c>
      <c r="I36" s="94">
        <v>0</v>
      </c>
      <c r="J36" s="94">
        <v>20000</v>
      </c>
      <c r="K36" s="94">
        <v>0</v>
      </c>
      <c r="L36" s="94">
        <v>0</v>
      </c>
      <c r="M36" s="94">
        <v>7806</v>
      </c>
      <c r="N36" s="94">
        <v>3047</v>
      </c>
      <c r="O36" s="94">
        <v>0</v>
      </c>
      <c r="P36" s="94">
        <v>3327</v>
      </c>
      <c r="Q36" s="51">
        <f t="shared" si="7"/>
        <v>120955</v>
      </c>
      <c r="R36" s="6"/>
      <c r="S36" s="64">
        <v>49769</v>
      </c>
      <c r="T36" s="64">
        <v>3052</v>
      </c>
      <c r="U36" s="64">
        <v>0</v>
      </c>
      <c r="V36" s="64">
        <v>0</v>
      </c>
      <c r="W36" s="64">
        <v>19907</v>
      </c>
      <c r="X36" s="64">
        <v>11537</v>
      </c>
      <c r="Y36" s="64">
        <v>0</v>
      </c>
      <c r="Z36" s="64">
        <v>0</v>
      </c>
      <c r="AA36" s="64">
        <v>2318</v>
      </c>
      <c r="AB36" s="83">
        <f t="shared" si="8"/>
        <v>86583</v>
      </c>
      <c r="AC36" s="51">
        <f t="shared" si="9"/>
        <v>34372</v>
      </c>
      <c r="AD36" s="39"/>
      <c r="AE36" s="64">
        <v>1854320</v>
      </c>
      <c r="AF36" s="64">
        <v>35354</v>
      </c>
      <c r="AG36" s="64">
        <v>86052</v>
      </c>
      <c r="AH36" s="64">
        <v>0</v>
      </c>
      <c r="AI36" s="51">
        <f t="shared" si="10"/>
        <v>1975726</v>
      </c>
      <c r="AJ36" s="64">
        <v>0</v>
      </c>
      <c r="AK36" s="51">
        <f t="shared" si="11"/>
        <v>1975726</v>
      </c>
      <c r="AL36" s="39"/>
      <c r="AM36" s="84"/>
      <c r="AN36" s="39"/>
    </row>
    <row r="37" spans="1:40" ht="16.5" customHeight="1">
      <c r="A37" s="8">
        <f t="shared" si="12"/>
        <v>33</v>
      </c>
      <c r="B37" s="86" t="s">
        <v>294</v>
      </c>
      <c r="C37" s="86">
        <v>9619</v>
      </c>
      <c r="D37" s="87" t="s">
        <v>130</v>
      </c>
      <c r="E37" s="128">
        <f t="shared" si="13"/>
        <v>1</v>
      </c>
      <c r="F37" s="120" t="s">
        <v>307</v>
      </c>
      <c r="G37" s="93">
        <v>175201</v>
      </c>
      <c r="H37" s="94">
        <v>0</v>
      </c>
      <c r="I37" s="94"/>
      <c r="J37" s="94"/>
      <c r="K37" s="94">
        <v>84043</v>
      </c>
      <c r="L37" s="94">
        <v>6048</v>
      </c>
      <c r="M37" s="94">
        <v>23159</v>
      </c>
      <c r="N37" s="94">
        <v>62587</v>
      </c>
      <c r="O37" s="94">
        <v>15697</v>
      </c>
      <c r="P37" s="94">
        <v>138086</v>
      </c>
      <c r="Q37" s="51">
        <f t="shared" si="7"/>
        <v>504821</v>
      </c>
      <c r="R37" s="6"/>
      <c r="S37" s="64">
        <v>61166</v>
      </c>
      <c r="T37" s="64">
        <v>21216</v>
      </c>
      <c r="U37" s="64">
        <v>3360</v>
      </c>
      <c r="V37" s="64">
        <v>73754</v>
      </c>
      <c r="W37" s="64">
        <v>25833</v>
      </c>
      <c r="X37" s="64">
        <v>29739</v>
      </c>
      <c r="Y37" s="64">
        <v>11680</v>
      </c>
      <c r="Z37" s="64">
        <v>12000</v>
      </c>
      <c r="AA37" s="64"/>
      <c r="AB37" s="83">
        <f t="shared" si="8"/>
        <v>238748</v>
      </c>
      <c r="AC37" s="51">
        <f t="shared" si="9"/>
        <v>266073</v>
      </c>
      <c r="AD37" s="39"/>
      <c r="AE37" s="64">
        <v>2012108</v>
      </c>
      <c r="AF37" s="64">
        <v>7841</v>
      </c>
      <c r="AG37" s="64">
        <v>1794751</v>
      </c>
      <c r="AH37" s="64"/>
      <c r="AI37" s="51">
        <f t="shared" si="10"/>
        <v>3814700</v>
      </c>
      <c r="AJ37" s="64">
        <v>10230</v>
      </c>
      <c r="AK37" s="51">
        <f t="shared" si="11"/>
        <v>3804470</v>
      </c>
      <c r="AL37" s="39"/>
      <c r="AM37" s="84"/>
      <c r="AN37" s="39"/>
    </row>
    <row r="38" spans="1:40" ht="16.5" customHeight="1">
      <c r="A38" s="8">
        <f t="shared" si="12"/>
        <v>34</v>
      </c>
      <c r="B38" s="86" t="s">
        <v>294</v>
      </c>
      <c r="C38" s="86">
        <v>9616</v>
      </c>
      <c r="D38" s="87" t="s">
        <v>131</v>
      </c>
      <c r="E38" s="128" t="str">
        <f t="shared" si="13"/>
        <v> </v>
      </c>
      <c r="F38" s="120" t="s">
        <v>308</v>
      </c>
      <c r="G38" s="93">
        <v>103788</v>
      </c>
      <c r="H38" s="94">
        <v>0</v>
      </c>
      <c r="I38" s="94">
        <v>0</v>
      </c>
      <c r="J38" s="94">
        <v>91187</v>
      </c>
      <c r="K38" s="94">
        <v>0</v>
      </c>
      <c r="L38" s="94">
        <v>71793</v>
      </c>
      <c r="M38" s="94">
        <v>4354</v>
      </c>
      <c r="N38" s="94">
        <v>0</v>
      </c>
      <c r="O38" s="94">
        <v>7812</v>
      </c>
      <c r="P38" s="94">
        <v>0</v>
      </c>
      <c r="Q38" s="51">
        <f t="shared" si="7"/>
        <v>278934</v>
      </c>
      <c r="R38" s="6"/>
      <c r="S38" s="64">
        <v>51929</v>
      </c>
      <c r="T38" s="64">
        <v>4190</v>
      </c>
      <c r="U38" s="64">
        <v>0</v>
      </c>
      <c r="V38" s="64">
        <v>0</v>
      </c>
      <c r="W38" s="64">
        <v>0</v>
      </c>
      <c r="X38" s="64">
        <v>23409</v>
      </c>
      <c r="Y38" s="64">
        <v>19350</v>
      </c>
      <c r="Z38" s="64">
        <v>0</v>
      </c>
      <c r="AA38" s="64">
        <v>0</v>
      </c>
      <c r="AB38" s="83">
        <f t="shared" si="8"/>
        <v>98878</v>
      </c>
      <c r="AC38" s="51">
        <f t="shared" si="9"/>
        <v>180056</v>
      </c>
      <c r="AD38" s="39"/>
      <c r="AE38" s="64">
        <v>2905000</v>
      </c>
      <c r="AF38" s="64">
        <v>0</v>
      </c>
      <c r="AG38" s="64">
        <v>151334</v>
      </c>
      <c r="AH38" s="64">
        <v>0</v>
      </c>
      <c r="AI38" s="51">
        <f t="shared" si="10"/>
        <v>3056334</v>
      </c>
      <c r="AJ38" s="64">
        <v>0</v>
      </c>
      <c r="AK38" s="51">
        <f t="shared" si="11"/>
        <v>3056334</v>
      </c>
      <c r="AL38" s="39"/>
      <c r="AM38" s="84"/>
      <c r="AN38" s="39"/>
    </row>
    <row r="39" spans="1:40" ht="16.5" customHeight="1">
      <c r="A39" s="8">
        <f t="shared" si="12"/>
        <v>35</v>
      </c>
      <c r="B39" s="86" t="s">
        <v>294</v>
      </c>
      <c r="C39" s="86">
        <v>9623</v>
      </c>
      <c r="D39" s="87" t="s">
        <v>132</v>
      </c>
      <c r="E39" s="128">
        <f t="shared" si="13"/>
        <v>1</v>
      </c>
      <c r="F39" s="120" t="s">
        <v>307</v>
      </c>
      <c r="G39" s="93">
        <v>104287</v>
      </c>
      <c r="H39" s="94">
        <v>60</v>
      </c>
      <c r="I39" s="94">
        <v>1836</v>
      </c>
      <c r="J39" s="94">
        <v>0</v>
      </c>
      <c r="K39" s="94"/>
      <c r="L39" s="94">
        <v>0</v>
      </c>
      <c r="M39" s="94">
        <v>7019</v>
      </c>
      <c r="N39" s="94">
        <v>23633</v>
      </c>
      <c r="O39" s="94">
        <v>24549</v>
      </c>
      <c r="P39" s="94">
        <v>0</v>
      </c>
      <c r="Q39" s="51">
        <f t="shared" si="7"/>
        <v>161384</v>
      </c>
      <c r="R39" s="6"/>
      <c r="S39" s="64">
        <v>54390</v>
      </c>
      <c r="T39" s="64">
        <v>20800</v>
      </c>
      <c r="U39" s="64">
        <v>417</v>
      </c>
      <c r="V39" s="64"/>
      <c r="W39" s="64">
        <v>21198</v>
      </c>
      <c r="X39" s="64">
        <v>21644</v>
      </c>
      <c r="Y39" s="64">
        <v>653</v>
      </c>
      <c r="Z39" s="64">
        <v>1836</v>
      </c>
      <c r="AA39" s="64">
        <v>0</v>
      </c>
      <c r="AB39" s="83">
        <f t="shared" si="8"/>
        <v>120938</v>
      </c>
      <c r="AC39" s="51">
        <f t="shared" si="9"/>
        <v>40446</v>
      </c>
      <c r="AD39" s="39"/>
      <c r="AE39" s="64">
        <v>830000</v>
      </c>
      <c r="AF39" s="64">
        <v>0</v>
      </c>
      <c r="AG39" s="64">
        <v>657933</v>
      </c>
      <c r="AH39" s="64">
        <v>1664</v>
      </c>
      <c r="AI39" s="51">
        <f t="shared" si="10"/>
        <v>1489597</v>
      </c>
      <c r="AJ39" s="64">
        <v>3078</v>
      </c>
      <c r="AK39" s="51">
        <f t="shared" si="11"/>
        <v>1486519</v>
      </c>
      <c r="AL39" s="39"/>
      <c r="AM39" s="84"/>
      <c r="AN39" s="39"/>
    </row>
    <row r="40" spans="1:40" ht="16.5" customHeight="1">
      <c r="A40" s="8">
        <f t="shared" si="12"/>
        <v>36</v>
      </c>
      <c r="B40" s="86" t="s">
        <v>294</v>
      </c>
      <c r="C40" s="86">
        <v>9534</v>
      </c>
      <c r="D40" s="87" t="s">
        <v>108</v>
      </c>
      <c r="E40" s="128">
        <f t="shared" si="13"/>
        <v>1</v>
      </c>
      <c r="F40" s="120" t="s">
        <v>307</v>
      </c>
      <c r="G40" s="93">
        <v>146371</v>
      </c>
      <c r="H40" s="94">
        <v>0</v>
      </c>
      <c r="I40" s="94">
        <v>24975</v>
      </c>
      <c r="J40" s="94">
        <v>0</v>
      </c>
      <c r="K40" s="94"/>
      <c r="L40" s="94">
        <v>0</v>
      </c>
      <c r="M40" s="94">
        <v>10148</v>
      </c>
      <c r="N40" s="94">
        <v>13576</v>
      </c>
      <c r="O40" s="94">
        <v>18476</v>
      </c>
      <c r="P40" s="94"/>
      <c r="Q40" s="51">
        <f t="shared" si="7"/>
        <v>213546</v>
      </c>
      <c r="R40" s="6"/>
      <c r="S40" s="64">
        <v>59326</v>
      </c>
      <c r="T40" s="64">
        <v>7600</v>
      </c>
      <c r="U40" s="64">
        <v>5370</v>
      </c>
      <c r="V40" s="64">
        <v>23713</v>
      </c>
      <c r="W40" s="64">
        <v>16615</v>
      </c>
      <c r="X40" s="64">
        <v>32346</v>
      </c>
      <c r="Y40" s="64">
        <v>76000</v>
      </c>
      <c r="Z40" s="64">
        <v>26180</v>
      </c>
      <c r="AA40" s="64">
        <v>7400</v>
      </c>
      <c r="AB40" s="83">
        <f t="shared" si="8"/>
        <v>254550</v>
      </c>
      <c r="AC40" s="51">
        <f t="shared" si="9"/>
        <v>-41004</v>
      </c>
      <c r="AD40" s="39"/>
      <c r="AE40" s="64">
        <v>735000</v>
      </c>
      <c r="AF40" s="64">
        <v>214000</v>
      </c>
      <c r="AG40" s="64">
        <v>345272</v>
      </c>
      <c r="AH40" s="64">
        <v>0</v>
      </c>
      <c r="AI40" s="51">
        <f t="shared" si="10"/>
        <v>1294272</v>
      </c>
      <c r="AJ40" s="64"/>
      <c r="AK40" s="51">
        <f t="shared" si="11"/>
        <v>1294272</v>
      </c>
      <c r="AL40" s="39"/>
      <c r="AM40" s="84"/>
      <c r="AN40" s="39"/>
    </row>
    <row r="41" spans="1:40" ht="16.5" customHeight="1">
      <c r="A41" s="8">
        <f t="shared" si="12"/>
        <v>37</v>
      </c>
      <c r="B41" s="86" t="s">
        <v>294</v>
      </c>
      <c r="C41" s="86">
        <v>9552</v>
      </c>
      <c r="D41" s="87" t="s">
        <v>111</v>
      </c>
      <c r="E41" s="128">
        <f t="shared" si="13"/>
        <v>1</v>
      </c>
      <c r="F41" s="120" t="s">
        <v>307</v>
      </c>
      <c r="G41" s="93">
        <v>28743</v>
      </c>
      <c r="H41" s="94">
        <v>0</v>
      </c>
      <c r="I41" s="94">
        <v>0</v>
      </c>
      <c r="J41" s="94">
        <v>0</v>
      </c>
      <c r="K41" s="94">
        <v>17150</v>
      </c>
      <c r="L41" s="94"/>
      <c r="M41" s="94">
        <v>1620</v>
      </c>
      <c r="N41" s="94">
        <v>6264</v>
      </c>
      <c r="O41" s="94">
        <v>5305</v>
      </c>
      <c r="P41" s="94"/>
      <c r="Q41" s="51">
        <f t="shared" si="7"/>
        <v>59082</v>
      </c>
      <c r="R41" s="6"/>
      <c r="S41" s="64">
        <v>37266</v>
      </c>
      <c r="T41" s="64">
        <v>0</v>
      </c>
      <c r="U41" s="64"/>
      <c r="V41" s="64">
        <v>630</v>
      </c>
      <c r="W41" s="64">
        <v>17589</v>
      </c>
      <c r="X41" s="64">
        <v>15320</v>
      </c>
      <c r="Y41" s="64"/>
      <c r="Z41" s="64"/>
      <c r="AA41" s="64"/>
      <c r="AB41" s="83">
        <f t="shared" si="8"/>
        <v>70805</v>
      </c>
      <c r="AC41" s="51">
        <f t="shared" si="9"/>
        <v>-11723</v>
      </c>
      <c r="AD41" s="39"/>
      <c r="AE41" s="64">
        <v>233080</v>
      </c>
      <c r="AF41" s="64">
        <v>15933</v>
      </c>
      <c r="AG41" s="64">
        <v>202490</v>
      </c>
      <c r="AH41" s="64"/>
      <c r="AI41" s="51">
        <f t="shared" si="10"/>
        <v>451503</v>
      </c>
      <c r="AJ41" s="64">
        <v>1532</v>
      </c>
      <c r="AK41" s="51">
        <f t="shared" si="11"/>
        <v>449971</v>
      </c>
      <c r="AL41" s="39"/>
      <c r="AM41" s="84"/>
      <c r="AN41" s="39"/>
    </row>
    <row r="42" spans="1:40" ht="16.5" customHeight="1">
      <c r="A42" s="8">
        <f t="shared" si="12"/>
        <v>38</v>
      </c>
      <c r="B42" s="86" t="s">
        <v>294</v>
      </c>
      <c r="C42" s="86">
        <v>9564</v>
      </c>
      <c r="D42" s="87" t="s">
        <v>116</v>
      </c>
      <c r="E42" s="128" t="str">
        <f t="shared" si="13"/>
        <v> </v>
      </c>
      <c r="F42" s="120" t="s">
        <v>308</v>
      </c>
      <c r="G42" s="93">
        <v>23293</v>
      </c>
      <c r="H42" s="94">
        <v>0</v>
      </c>
      <c r="I42" s="94">
        <v>2861</v>
      </c>
      <c r="J42" s="94">
        <v>0</v>
      </c>
      <c r="K42" s="94">
        <v>6500</v>
      </c>
      <c r="L42" s="94"/>
      <c r="M42" s="94">
        <v>11767</v>
      </c>
      <c r="N42" s="94">
        <v>17203</v>
      </c>
      <c r="O42" s="94">
        <v>2407</v>
      </c>
      <c r="P42" s="94"/>
      <c r="Q42" s="51">
        <f t="shared" si="7"/>
        <v>64031</v>
      </c>
      <c r="R42" s="6"/>
      <c r="S42" s="64"/>
      <c r="T42" s="64"/>
      <c r="U42" s="64">
        <v>6475</v>
      </c>
      <c r="V42" s="64">
        <v>9284</v>
      </c>
      <c r="W42" s="64">
        <v>20823</v>
      </c>
      <c r="X42" s="64">
        <v>9359</v>
      </c>
      <c r="Y42" s="64">
        <v>3700</v>
      </c>
      <c r="Z42" s="64">
        <v>84</v>
      </c>
      <c r="AA42" s="64"/>
      <c r="AB42" s="83">
        <f t="shared" si="8"/>
        <v>49725</v>
      </c>
      <c r="AC42" s="51">
        <f t="shared" si="9"/>
        <v>14306</v>
      </c>
      <c r="AD42" s="39"/>
      <c r="AE42" s="64">
        <v>978000</v>
      </c>
      <c r="AF42" s="64">
        <v>100000</v>
      </c>
      <c r="AG42" s="64">
        <v>479514</v>
      </c>
      <c r="AH42" s="64">
        <v>11138</v>
      </c>
      <c r="AI42" s="51">
        <f t="shared" si="10"/>
        <v>1568652</v>
      </c>
      <c r="AJ42" s="64"/>
      <c r="AK42" s="51">
        <f t="shared" si="11"/>
        <v>1568652</v>
      </c>
      <c r="AL42" s="39"/>
      <c r="AM42" s="84"/>
      <c r="AN42" s="39"/>
    </row>
    <row r="43" spans="1:40" ht="16.5" customHeight="1">
      <c r="A43" s="8">
        <f t="shared" si="12"/>
        <v>39</v>
      </c>
      <c r="B43" s="86" t="s">
        <v>294</v>
      </c>
      <c r="C43" s="86">
        <v>9530</v>
      </c>
      <c r="D43" s="87" t="s">
        <v>299</v>
      </c>
      <c r="E43" s="128" t="str">
        <f t="shared" si="13"/>
        <v> </v>
      </c>
      <c r="F43" s="120" t="s">
        <v>308</v>
      </c>
      <c r="G43" s="93">
        <v>5265</v>
      </c>
      <c r="H43" s="94">
        <v>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51">
        <f t="shared" si="7"/>
        <v>5265</v>
      </c>
      <c r="R43" s="6"/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83">
        <f t="shared" si="8"/>
        <v>0</v>
      </c>
      <c r="AC43" s="51">
        <f t="shared" si="9"/>
        <v>5265</v>
      </c>
      <c r="AD43" s="39"/>
      <c r="AE43" s="64">
        <v>0</v>
      </c>
      <c r="AF43" s="64">
        <v>0</v>
      </c>
      <c r="AG43" s="64">
        <v>0</v>
      </c>
      <c r="AH43" s="64">
        <v>0</v>
      </c>
      <c r="AI43" s="51">
        <f t="shared" si="10"/>
        <v>0</v>
      </c>
      <c r="AJ43" s="64">
        <v>0</v>
      </c>
      <c r="AK43" s="51">
        <f t="shared" si="11"/>
        <v>0</v>
      </c>
      <c r="AL43" s="39"/>
      <c r="AM43" s="84"/>
      <c r="AN43" s="39"/>
    </row>
    <row r="44" spans="1:40" ht="16.5" customHeight="1">
      <c r="A44" s="8">
        <f t="shared" si="12"/>
        <v>40</v>
      </c>
      <c r="B44" s="86" t="s">
        <v>294</v>
      </c>
      <c r="C44" s="86">
        <v>9532</v>
      </c>
      <c r="D44" s="87" t="s">
        <v>106</v>
      </c>
      <c r="E44" s="128">
        <f t="shared" si="13"/>
        <v>1</v>
      </c>
      <c r="F44" s="120" t="s">
        <v>307</v>
      </c>
      <c r="G44" s="93">
        <v>111726</v>
      </c>
      <c r="H44" s="94">
        <v>825</v>
      </c>
      <c r="I44" s="94">
        <v>300</v>
      </c>
      <c r="J44" s="94">
        <v>0</v>
      </c>
      <c r="K44" s="94">
        <v>0</v>
      </c>
      <c r="L44" s="94"/>
      <c r="M44" s="94">
        <v>18200</v>
      </c>
      <c r="N44" s="94">
        <v>3331</v>
      </c>
      <c r="O44" s="94"/>
      <c r="P44" s="94">
        <v>65749</v>
      </c>
      <c r="Q44" s="51">
        <f t="shared" si="7"/>
        <v>200131</v>
      </c>
      <c r="R44" s="6"/>
      <c r="S44" s="64">
        <v>70768</v>
      </c>
      <c r="T44" s="64"/>
      <c r="U44" s="64"/>
      <c r="V44" s="64">
        <v>41529</v>
      </c>
      <c r="W44" s="64">
        <v>31515</v>
      </c>
      <c r="X44" s="64">
        <v>18484</v>
      </c>
      <c r="Y44" s="64">
        <v>28110</v>
      </c>
      <c r="Z44" s="64">
        <v>2325</v>
      </c>
      <c r="AA44" s="64"/>
      <c r="AB44" s="83">
        <f t="shared" si="8"/>
        <v>192731</v>
      </c>
      <c r="AC44" s="51">
        <f t="shared" si="9"/>
        <v>7400</v>
      </c>
      <c r="AD44" s="39"/>
      <c r="AE44" s="64">
        <v>798672</v>
      </c>
      <c r="AF44" s="64">
        <v>0</v>
      </c>
      <c r="AG44" s="64">
        <v>132895</v>
      </c>
      <c r="AH44" s="64">
        <v>2705</v>
      </c>
      <c r="AI44" s="51">
        <f t="shared" si="10"/>
        <v>934272</v>
      </c>
      <c r="AJ44" s="64">
        <v>28737</v>
      </c>
      <c r="AK44" s="51">
        <f t="shared" si="11"/>
        <v>905535</v>
      </c>
      <c r="AL44" s="39"/>
      <c r="AM44" s="84"/>
      <c r="AN44" s="39"/>
    </row>
    <row r="45" spans="1:40" ht="16.5" customHeight="1">
      <c r="A45" s="8">
        <f t="shared" si="12"/>
        <v>41</v>
      </c>
      <c r="B45" s="86" t="s">
        <v>294</v>
      </c>
      <c r="C45" s="86">
        <v>15065</v>
      </c>
      <c r="D45" s="87" t="s">
        <v>300</v>
      </c>
      <c r="E45" s="128" t="str">
        <f t="shared" si="13"/>
        <v> </v>
      </c>
      <c r="F45" s="120" t="s">
        <v>308</v>
      </c>
      <c r="G45" s="93">
        <v>68363</v>
      </c>
      <c r="H45" s="94">
        <v>0</v>
      </c>
      <c r="I45" s="94">
        <v>0</v>
      </c>
      <c r="J45" s="94">
        <v>0</v>
      </c>
      <c r="K45" s="94">
        <v>10000</v>
      </c>
      <c r="L45" s="94">
        <v>0</v>
      </c>
      <c r="M45" s="94">
        <v>0</v>
      </c>
      <c r="N45" s="94">
        <v>0</v>
      </c>
      <c r="O45" s="94">
        <v>20332</v>
      </c>
      <c r="P45" s="94">
        <v>0</v>
      </c>
      <c r="Q45" s="51">
        <f t="shared" si="7"/>
        <v>98695</v>
      </c>
      <c r="R45" s="6"/>
      <c r="S45" s="64">
        <v>0</v>
      </c>
      <c r="T45" s="64">
        <v>0</v>
      </c>
      <c r="U45" s="64">
        <v>0</v>
      </c>
      <c r="V45" s="64">
        <v>0</v>
      </c>
      <c r="W45" s="64">
        <v>18165</v>
      </c>
      <c r="X45" s="64">
        <v>4894</v>
      </c>
      <c r="Y45" s="64">
        <v>0</v>
      </c>
      <c r="Z45" s="64">
        <v>0</v>
      </c>
      <c r="AA45" s="64">
        <v>1307</v>
      </c>
      <c r="AB45" s="83">
        <f t="shared" si="8"/>
        <v>24366</v>
      </c>
      <c r="AC45" s="51">
        <f t="shared" si="9"/>
        <v>74329</v>
      </c>
      <c r="AD45" s="39"/>
      <c r="AE45" s="64">
        <v>300000</v>
      </c>
      <c r="AF45" s="64">
        <v>0</v>
      </c>
      <c r="AG45" s="64">
        <v>35619</v>
      </c>
      <c r="AH45" s="64">
        <v>0</v>
      </c>
      <c r="AI45" s="51">
        <f t="shared" si="10"/>
        <v>335619</v>
      </c>
      <c r="AJ45" s="64">
        <v>180000</v>
      </c>
      <c r="AK45" s="51">
        <f t="shared" si="11"/>
        <v>155619</v>
      </c>
      <c r="AL45" s="39"/>
      <c r="AM45" s="84"/>
      <c r="AN45" s="39"/>
    </row>
    <row r="46" spans="1:40" ht="16.5" customHeight="1">
      <c r="A46" s="8">
        <f t="shared" si="12"/>
        <v>42</v>
      </c>
      <c r="B46" s="86" t="s">
        <v>294</v>
      </c>
      <c r="C46" s="86">
        <v>9627</v>
      </c>
      <c r="D46" s="87" t="s">
        <v>133</v>
      </c>
      <c r="E46" s="128" t="str">
        <f t="shared" si="13"/>
        <v> </v>
      </c>
      <c r="F46" s="120" t="s">
        <v>308</v>
      </c>
      <c r="G46" s="93">
        <v>38455</v>
      </c>
      <c r="H46" s="94">
        <v>0</v>
      </c>
      <c r="I46" s="94">
        <v>638</v>
      </c>
      <c r="J46" s="94">
        <v>0</v>
      </c>
      <c r="K46" s="94"/>
      <c r="L46" s="94">
        <v>2987</v>
      </c>
      <c r="M46" s="94">
        <v>830</v>
      </c>
      <c r="N46" s="94">
        <v>13351</v>
      </c>
      <c r="O46" s="94">
        <v>5734</v>
      </c>
      <c r="P46" s="94">
        <v>1277</v>
      </c>
      <c r="Q46" s="51">
        <f t="shared" si="7"/>
        <v>63272</v>
      </c>
      <c r="R46" s="6"/>
      <c r="S46" s="64">
        <v>37828</v>
      </c>
      <c r="T46" s="64">
        <v>0</v>
      </c>
      <c r="U46" s="64">
        <v>3346</v>
      </c>
      <c r="V46" s="64">
        <v>124</v>
      </c>
      <c r="W46" s="64">
        <v>28292</v>
      </c>
      <c r="X46" s="64">
        <v>10652</v>
      </c>
      <c r="Y46" s="64">
        <v>1527</v>
      </c>
      <c r="Z46" s="64">
        <v>403</v>
      </c>
      <c r="AA46" s="64">
        <v>500</v>
      </c>
      <c r="AB46" s="83">
        <f t="shared" si="8"/>
        <v>82672</v>
      </c>
      <c r="AC46" s="51">
        <f t="shared" si="9"/>
        <v>-19400</v>
      </c>
      <c r="AD46" s="39"/>
      <c r="AE46" s="64">
        <v>776000</v>
      </c>
      <c r="AF46" s="64">
        <v>62381</v>
      </c>
      <c r="AG46" s="64">
        <v>86932</v>
      </c>
      <c r="AH46" s="64">
        <v>264044</v>
      </c>
      <c r="AI46" s="51">
        <f t="shared" si="10"/>
        <v>1189357</v>
      </c>
      <c r="AJ46" s="64">
        <v>8104</v>
      </c>
      <c r="AK46" s="51">
        <f t="shared" si="11"/>
        <v>1181253</v>
      </c>
      <c r="AL46" s="39"/>
      <c r="AM46" s="84"/>
      <c r="AN46" s="39"/>
    </row>
    <row r="47" spans="1:40" ht="16.5" customHeight="1">
      <c r="A47" s="8">
        <f t="shared" si="12"/>
        <v>43</v>
      </c>
      <c r="B47" s="86" t="s">
        <v>294</v>
      </c>
      <c r="C47" s="86">
        <v>9629</v>
      </c>
      <c r="D47" s="87" t="s">
        <v>128</v>
      </c>
      <c r="E47" s="128">
        <f t="shared" si="13"/>
        <v>1</v>
      </c>
      <c r="F47" s="120" t="s">
        <v>307</v>
      </c>
      <c r="G47" s="93">
        <v>100849</v>
      </c>
      <c r="H47" s="94">
        <v>0</v>
      </c>
      <c r="I47" s="94">
        <v>145</v>
      </c>
      <c r="J47" s="94">
        <v>0</v>
      </c>
      <c r="K47" s="94">
        <v>3000</v>
      </c>
      <c r="L47" s="94">
        <v>1000</v>
      </c>
      <c r="M47" s="94">
        <v>6185</v>
      </c>
      <c r="N47" s="94">
        <v>24946</v>
      </c>
      <c r="O47" s="94"/>
      <c r="P47" s="94">
        <v>4440</v>
      </c>
      <c r="Q47" s="51">
        <f t="shared" si="7"/>
        <v>140565</v>
      </c>
      <c r="R47" s="9"/>
      <c r="S47" s="64">
        <v>2722</v>
      </c>
      <c r="T47" s="64">
        <v>2260</v>
      </c>
      <c r="U47" s="64">
        <v>6569</v>
      </c>
      <c r="V47" s="64">
        <v>13739</v>
      </c>
      <c r="W47" s="64">
        <v>100475</v>
      </c>
      <c r="X47" s="64">
        <v>28765</v>
      </c>
      <c r="Y47" s="64">
        <v>1345</v>
      </c>
      <c r="Z47" s="64"/>
      <c r="AA47" s="64">
        <v>99343</v>
      </c>
      <c r="AB47" s="83">
        <f t="shared" si="8"/>
        <v>255218</v>
      </c>
      <c r="AC47" s="51">
        <f t="shared" si="9"/>
        <v>-114653</v>
      </c>
      <c r="AD47" s="39"/>
      <c r="AE47" s="64">
        <v>1419998</v>
      </c>
      <c r="AF47" s="64">
        <v>3871</v>
      </c>
      <c r="AG47" s="64">
        <v>807788</v>
      </c>
      <c r="AH47" s="64">
        <v>34966</v>
      </c>
      <c r="AI47" s="51">
        <f t="shared" si="10"/>
        <v>2266623</v>
      </c>
      <c r="AJ47" s="64">
        <v>12315</v>
      </c>
      <c r="AK47" s="51">
        <f t="shared" si="11"/>
        <v>2254308</v>
      </c>
      <c r="AL47" s="39"/>
      <c r="AM47" s="84"/>
      <c r="AN47" s="39"/>
    </row>
    <row r="48" spans="1:40" ht="16.5" customHeight="1">
      <c r="A48" s="8">
        <f t="shared" si="12"/>
        <v>44</v>
      </c>
      <c r="B48" s="86" t="s">
        <v>294</v>
      </c>
      <c r="C48" s="86">
        <v>9554</v>
      </c>
      <c r="D48" s="87" t="s">
        <v>112</v>
      </c>
      <c r="E48" s="128">
        <f t="shared" si="13"/>
        <v>1</v>
      </c>
      <c r="F48" s="155" t="s">
        <v>307</v>
      </c>
      <c r="G48" s="93">
        <v>162714</v>
      </c>
      <c r="H48" s="94">
        <v>9016</v>
      </c>
      <c r="I48" s="94">
        <v>36292</v>
      </c>
      <c r="J48" s="94">
        <v>144802</v>
      </c>
      <c r="K48" s="94">
        <v>41576</v>
      </c>
      <c r="L48" s="94">
        <v>0</v>
      </c>
      <c r="M48" s="94">
        <v>32451</v>
      </c>
      <c r="N48" s="94">
        <v>2883</v>
      </c>
      <c r="O48" s="94">
        <v>7950</v>
      </c>
      <c r="P48" s="94">
        <v>486</v>
      </c>
      <c r="Q48" s="51">
        <f t="shared" si="7"/>
        <v>438170</v>
      </c>
      <c r="R48" s="9"/>
      <c r="S48" s="64">
        <v>59301</v>
      </c>
      <c r="T48" s="64">
        <v>17910</v>
      </c>
      <c r="U48" s="64">
        <v>10090</v>
      </c>
      <c r="V48" s="64">
        <v>103639</v>
      </c>
      <c r="W48" s="64">
        <v>27051</v>
      </c>
      <c r="X48" s="64">
        <v>25440</v>
      </c>
      <c r="Y48" s="64">
        <v>17955</v>
      </c>
      <c r="Z48" s="64">
        <v>12019</v>
      </c>
      <c r="AA48" s="64">
        <v>21456</v>
      </c>
      <c r="AB48" s="83">
        <f t="shared" si="8"/>
        <v>294861</v>
      </c>
      <c r="AC48" s="51">
        <f t="shared" si="9"/>
        <v>143309</v>
      </c>
      <c r="AD48" s="39"/>
      <c r="AE48" s="64">
        <v>3092168</v>
      </c>
      <c r="AF48" s="64">
        <v>154821</v>
      </c>
      <c r="AG48" s="64">
        <v>102047</v>
      </c>
      <c r="AH48" s="64">
        <v>2723</v>
      </c>
      <c r="AI48" s="51">
        <f t="shared" si="10"/>
        <v>3351759</v>
      </c>
      <c r="AJ48" s="64">
        <v>55001</v>
      </c>
      <c r="AK48" s="51">
        <f t="shared" si="11"/>
        <v>3296758</v>
      </c>
      <c r="AL48" s="39"/>
      <c r="AM48" s="84"/>
      <c r="AN48" s="39"/>
    </row>
    <row r="49" spans="1:40" ht="16.5" customHeight="1">
      <c r="A49" s="8">
        <f t="shared" si="12"/>
        <v>45</v>
      </c>
      <c r="B49" s="86" t="s">
        <v>294</v>
      </c>
      <c r="C49" s="86">
        <v>9568</v>
      </c>
      <c r="D49" s="87" t="s">
        <v>265</v>
      </c>
      <c r="E49" s="128">
        <f t="shared" si="13"/>
        <v>1</v>
      </c>
      <c r="F49" s="120" t="s">
        <v>307</v>
      </c>
      <c r="G49" s="93">
        <v>152614</v>
      </c>
      <c r="H49" s="94">
        <v>0</v>
      </c>
      <c r="I49" s="94">
        <v>0</v>
      </c>
      <c r="J49" s="94">
        <v>0</v>
      </c>
      <c r="K49" s="94"/>
      <c r="L49" s="94">
        <v>0</v>
      </c>
      <c r="M49" s="94">
        <v>6787</v>
      </c>
      <c r="N49" s="94">
        <v>383</v>
      </c>
      <c r="O49" s="94"/>
      <c r="P49" s="94">
        <v>1230</v>
      </c>
      <c r="Q49" s="51">
        <f t="shared" si="7"/>
        <v>161014</v>
      </c>
      <c r="R49" s="9"/>
      <c r="S49" s="64">
        <v>61873</v>
      </c>
      <c r="T49" s="64">
        <v>0</v>
      </c>
      <c r="U49" s="64">
        <v>719</v>
      </c>
      <c r="V49" s="64">
        <v>47044</v>
      </c>
      <c r="W49" s="64">
        <v>27454</v>
      </c>
      <c r="X49" s="64">
        <v>7252</v>
      </c>
      <c r="Y49" s="64">
        <v>15541</v>
      </c>
      <c r="Z49" s="64">
        <v>0</v>
      </c>
      <c r="AA49" s="64">
        <v>2645</v>
      </c>
      <c r="AB49" s="83">
        <f t="shared" si="8"/>
        <v>162528</v>
      </c>
      <c r="AC49" s="51">
        <f t="shared" si="9"/>
        <v>-1514</v>
      </c>
      <c r="AD49" s="39"/>
      <c r="AE49" s="64">
        <v>0</v>
      </c>
      <c r="AF49" s="64">
        <v>0</v>
      </c>
      <c r="AG49" s="64">
        <v>64695</v>
      </c>
      <c r="AH49" s="64">
        <v>1978</v>
      </c>
      <c r="AI49" s="51">
        <f t="shared" si="10"/>
        <v>66673</v>
      </c>
      <c r="AJ49" s="64"/>
      <c r="AK49" s="51">
        <f t="shared" si="11"/>
        <v>66673</v>
      </c>
      <c r="AL49" s="39"/>
      <c r="AM49" s="84"/>
      <c r="AN49" s="39"/>
    </row>
    <row r="50" spans="1:40" ht="16.5" customHeight="1">
      <c r="A50" s="8">
        <f t="shared" si="12"/>
        <v>46</v>
      </c>
      <c r="B50" s="86" t="s">
        <v>294</v>
      </c>
      <c r="C50" s="86">
        <v>9569</v>
      </c>
      <c r="D50" s="87" t="s">
        <v>325</v>
      </c>
      <c r="E50" s="128">
        <f t="shared" si="13"/>
        <v>1</v>
      </c>
      <c r="F50" s="120" t="s">
        <v>307</v>
      </c>
      <c r="G50" s="93">
        <v>45061</v>
      </c>
      <c r="H50" s="94">
        <v>2904</v>
      </c>
      <c r="I50" s="94"/>
      <c r="J50" s="94">
        <v>0</v>
      </c>
      <c r="K50" s="94">
        <v>10000</v>
      </c>
      <c r="L50" s="94">
        <v>0</v>
      </c>
      <c r="M50" s="94">
        <v>10629</v>
      </c>
      <c r="N50" s="94">
        <v>7521</v>
      </c>
      <c r="O50" s="94"/>
      <c r="P50" s="94">
        <v>6759</v>
      </c>
      <c r="Q50" s="51">
        <f t="shared" si="7"/>
        <v>82874</v>
      </c>
      <c r="R50" s="9"/>
      <c r="S50" s="64">
        <v>21625</v>
      </c>
      <c r="T50" s="64">
        <v>0</v>
      </c>
      <c r="U50" s="64">
        <v>8657</v>
      </c>
      <c r="V50" s="64">
        <v>4819</v>
      </c>
      <c r="W50" s="64">
        <v>7598</v>
      </c>
      <c r="X50" s="64">
        <v>17794</v>
      </c>
      <c r="Y50" s="64">
        <v>4358</v>
      </c>
      <c r="Z50" s="64">
        <v>500</v>
      </c>
      <c r="AA50" s="64">
        <v>4970</v>
      </c>
      <c r="AB50" s="83">
        <f t="shared" si="8"/>
        <v>70321</v>
      </c>
      <c r="AC50" s="51">
        <f t="shared" si="9"/>
        <v>12553</v>
      </c>
      <c r="AD50" s="39"/>
      <c r="AE50" s="64">
        <v>675000</v>
      </c>
      <c r="AF50" s="64"/>
      <c r="AG50" s="64">
        <v>197294</v>
      </c>
      <c r="AH50" s="64"/>
      <c r="AI50" s="51">
        <f t="shared" si="10"/>
        <v>872294</v>
      </c>
      <c r="AJ50" s="64">
        <v>0</v>
      </c>
      <c r="AK50" s="51">
        <f t="shared" si="11"/>
        <v>872294</v>
      </c>
      <c r="AL50" s="39"/>
      <c r="AM50" s="84"/>
      <c r="AN50" s="39"/>
    </row>
    <row r="51" spans="1:40" ht="16.5" customHeight="1">
      <c r="A51" s="8">
        <f t="shared" si="12"/>
        <v>47</v>
      </c>
      <c r="B51" s="86" t="s">
        <v>294</v>
      </c>
      <c r="C51" s="86">
        <v>9570</v>
      </c>
      <c r="D51" s="87" t="s">
        <v>277</v>
      </c>
      <c r="E51" s="128">
        <f t="shared" si="13"/>
        <v>1</v>
      </c>
      <c r="F51" s="120" t="s">
        <v>307</v>
      </c>
      <c r="G51" s="93">
        <v>60471</v>
      </c>
      <c r="H51" s="94">
        <v>3389</v>
      </c>
      <c r="I51" s="94">
        <v>1849</v>
      </c>
      <c r="J51" s="94">
        <v>0</v>
      </c>
      <c r="K51" s="94">
        <v>0</v>
      </c>
      <c r="L51" s="94">
        <v>1200</v>
      </c>
      <c r="M51" s="94">
        <v>38283</v>
      </c>
      <c r="N51" s="94">
        <v>75580</v>
      </c>
      <c r="O51" s="94"/>
      <c r="P51" s="94">
        <v>30834</v>
      </c>
      <c r="Q51" s="51">
        <f t="shared" si="7"/>
        <v>211606</v>
      </c>
      <c r="R51" s="9"/>
      <c r="S51" s="64">
        <v>51489</v>
      </c>
      <c r="T51" s="64"/>
      <c r="U51" s="64">
        <v>820</v>
      </c>
      <c r="V51" s="64">
        <v>39877</v>
      </c>
      <c r="W51" s="64">
        <v>79589</v>
      </c>
      <c r="X51" s="64">
        <v>20866</v>
      </c>
      <c r="Y51" s="64">
        <v>6000</v>
      </c>
      <c r="Z51" s="64">
        <v>1849</v>
      </c>
      <c r="AA51" s="64">
        <v>21186</v>
      </c>
      <c r="AB51" s="83">
        <f t="shared" si="8"/>
        <v>221676</v>
      </c>
      <c r="AC51" s="51">
        <f t="shared" si="9"/>
        <v>-10070</v>
      </c>
      <c r="AD51" s="39"/>
      <c r="AE51" s="64">
        <v>1695722</v>
      </c>
      <c r="AF51" s="64">
        <v>317429</v>
      </c>
      <c r="AG51" s="64">
        <v>3041453</v>
      </c>
      <c r="AH51" s="64">
        <v>5735</v>
      </c>
      <c r="AI51" s="51">
        <f t="shared" si="10"/>
        <v>5060339</v>
      </c>
      <c r="AJ51" s="64">
        <v>5645</v>
      </c>
      <c r="AK51" s="51">
        <f t="shared" si="11"/>
        <v>5054694</v>
      </c>
      <c r="AL51" s="39"/>
      <c r="AM51" s="84"/>
      <c r="AN51" s="39"/>
    </row>
    <row r="52" spans="1:40" ht="16.5" customHeight="1">
      <c r="A52" s="8">
        <f t="shared" si="12"/>
        <v>48</v>
      </c>
      <c r="B52" s="86" t="s">
        <v>294</v>
      </c>
      <c r="C52" s="86">
        <v>14406</v>
      </c>
      <c r="D52" s="87" t="s">
        <v>114</v>
      </c>
      <c r="E52" s="128" t="str">
        <f t="shared" si="13"/>
        <v> </v>
      </c>
      <c r="F52" s="120" t="s">
        <v>308</v>
      </c>
      <c r="G52" s="93">
        <v>40113</v>
      </c>
      <c r="H52" s="94">
        <v>8332</v>
      </c>
      <c r="I52" s="94">
        <v>0</v>
      </c>
      <c r="J52" s="94">
        <v>330335</v>
      </c>
      <c r="K52" s="94">
        <v>0</v>
      </c>
      <c r="L52" s="94">
        <v>0</v>
      </c>
      <c r="M52" s="94">
        <v>540</v>
      </c>
      <c r="N52" s="94">
        <v>685</v>
      </c>
      <c r="O52" s="94">
        <v>1138</v>
      </c>
      <c r="P52" s="94"/>
      <c r="Q52" s="51">
        <f t="shared" si="7"/>
        <v>381143</v>
      </c>
      <c r="R52" s="9"/>
      <c r="S52" s="64">
        <v>41159</v>
      </c>
      <c r="T52" s="64">
        <v>638</v>
      </c>
      <c r="U52" s="64"/>
      <c r="V52" s="64"/>
      <c r="W52" s="64">
        <v>1305</v>
      </c>
      <c r="X52" s="64">
        <v>5723</v>
      </c>
      <c r="Y52" s="64">
        <v>0</v>
      </c>
      <c r="Z52" s="64">
        <v>0</v>
      </c>
      <c r="AA52" s="64"/>
      <c r="AB52" s="83">
        <f t="shared" si="8"/>
        <v>48825</v>
      </c>
      <c r="AC52" s="51">
        <f t="shared" si="9"/>
        <v>332318</v>
      </c>
      <c r="AD52" s="39"/>
      <c r="AE52" s="64">
        <v>100000</v>
      </c>
      <c r="AF52" s="64">
        <v>712020</v>
      </c>
      <c r="AG52" s="64">
        <v>131744</v>
      </c>
      <c r="AH52" s="64"/>
      <c r="AI52" s="51">
        <f t="shared" si="10"/>
        <v>943764</v>
      </c>
      <c r="AJ52" s="64">
        <v>57910</v>
      </c>
      <c r="AK52" s="51">
        <f t="shared" si="11"/>
        <v>885854</v>
      </c>
      <c r="AL52" s="39"/>
      <c r="AM52" s="84"/>
      <c r="AN52" s="39"/>
    </row>
    <row r="53" spans="1:40" ht="16.5" customHeight="1">
      <c r="A53" s="8">
        <f t="shared" si="12"/>
        <v>49</v>
      </c>
      <c r="B53" s="86" t="s">
        <v>294</v>
      </c>
      <c r="C53" s="86">
        <v>9632</v>
      </c>
      <c r="D53" s="87" t="s">
        <v>134</v>
      </c>
      <c r="E53" s="128" t="str">
        <f t="shared" si="13"/>
        <v> </v>
      </c>
      <c r="F53" s="120" t="s">
        <v>308</v>
      </c>
      <c r="G53" s="93">
        <v>75481</v>
      </c>
      <c r="H53" s="94">
        <v>0</v>
      </c>
      <c r="I53" s="94">
        <v>0</v>
      </c>
      <c r="J53" s="94">
        <v>13361</v>
      </c>
      <c r="K53" s="94"/>
      <c r="L53" s="94">
        <v>0</v>
      </c>
      <c r="M53" s="94">
        <v>265468</v>
      </c>
      <c r="N53" s="94">
        <v>40998</v>
      </c>
      <c r="O53" s="94">
        <v>10147</v>
      </c>
      <c r="P53" s="94">
        <v>3188</v>
      </c>
      <c r="Q53" s="51">
        <f t="shared" si="7"/>
        <v>408643</v>
      </c>
      <c r="R53" s="9"/>
      <c r="S53" s="64">
        <v>58668</v>
      </c>
      <c r="T53" s="64"/>
      <c r="U53" s="64">
        <v>16673</v>
      </c>
      <c r="V53" s="64">
        <v>119217</v>
      </c>
      <c r="W53" s="64">
        <v>90402</v>
      </c>
      <c r="X53" s="64">
        <v>32280</v>
      </c>
      <c r="Y53" s="64">
        <v>1000</v>
      </c>
      <c r="Z53" s="64">
        <v>0</v>
      </c>
      <c r="AA53" s="64">
        <v>22987</v>
      </c>
      <c r="AB53" s="83">
        <f t="shared" si="8"/>
        <v>341227</v>
      </c>
      <c r="AC53" s="51">
        <f t="shared" si="9"/>
        <v>67416</v>
      </c>
      <c r="AD53" s="39"/>
      <c r="AE53" s="64">
        <v>5595671</v>
      </c>
      <c r="AF53" s="64">
        <v>31240</v>
      </c>
      <c r="AG53" s="64">
        <v>868386</v>
      </c>
      <c r="AH53" s="64">
        <v>27464</v>
      </c>
      <c r="AI53" s="51">
        <f t="shared" si="10"/>
        <v>6522761</v>
      </c>
      <c r="AJ53" s="64">
        <v>50355</v>
      </c>
      <c r="AK53" s="51">
        <f t="shared" si="11"/>
        <v>6472406</v>
      </c>
      <c r="AL53" s="39"/>
      <c r="AM53" s="84"/>
      <c r="AN53" s="39"/>
    </row>
    <row r="54" spans="1:40" ht="16.5" customHeight="1">
      <c r="A54" s="8">
        <f t="shared" si="12"/>
        <v>50</v>
      </c>
      <c r="B54" s="86" t="s">
        <v>294</v>
      </c>
      <c r="C54" s="86">
        <v>9633</v>
      </c>
      <c r="D54" s="87" t="s">
        <v>135</v>
      </c>
      <c r="E54" s="128" t="str">
        <f t="shared" si="13"/>
        <v> </v>
      </c>
      <c r="F54" s="120" t="s">
        <v>308</v>
      </c>
      <c r="G54" s="93">
        <v>221574</v>
      </c>
      <c r="H54" s="94">
        <v>3297</v>
      </c>
      <c r="I54" s="94">
        <v>29290</v>
      </c>
      <c r="J54" s="94">
        <v>0</v>
      </c>
      <c r="K54" s="94">
        <v>0</v>
      </c>
      <c r="L54" s="94">
        <v>15495</v>
      </c>
      <c r="M54" s="94">
        <v>222263</v>
      </c>
      <c r="N54" s="94">
        <v>971329</v>
      </c>
      <c r="O54" s="94">
        <v>4934</v>
      </c>
      <c r="P54" s="94"/>
      <c r="Q54" s="51">
        <f t="shared" si="7"/>
        <v>1468182</v>
      </c>
      <c r="R54" s="9"/>
      <c r="S54" s="64">
        <v>116020</v>
      </c>
      <c r="T54" s="64">
        <v>51511</v>
      </c>
      <c r="U54" s="64">
        <v>161040</v>
      </c>
      <c r="V54" s="64">
        <v>179730</v>
      </c>
      <c r="W54" s="64">
        <v>371276</v>
      </c>
      <c r="X54" s="64">
        <v>125365</v>
      </c>
      <c r="Y54" s="64">
        <v>224072</v>
      </c>
      <c r="Z54" s="64">
        <v>35740</v>
      </c>
      <c r="AA54" s="64">
        <v>0</v>
      </c>
      <c r="AB54" s="83">
        <f t="shared" si="8"/>
        <v>1264754</v>
      </c>
      <c r="AC54" s="51">
        <f t="shared" si="9"/>
        <v>203428</v>
      </c>
      <c r="AD54" s="39"/>
      <c r="AE54" s="64">
        <v>7657403</v>
      </c>
      <c r="AF54" s="64">
        <v>48867</v>
      </c>
      <c r="AG54" s="64">
        <v>17218721</v>
      </c>
      <c r="AH54" s="64">
        <v>55728</v>
      </c>
      <c r="AI54" s="51">
        <f t="shared" si="10"/>
        <v>24980719</v>
      </c>
      <c r="AJ54" s="64">
        <v>90785</v>
      </c>
      <c r="AK54" s="51">
        <f t="shared" si="11"/>
        <v>24889934</v>
      </c>
      <c r="AL54" s="39"/>
      <c r="AM54" s="84"/>
      <c r="AN54" s="39"/>
    </row>
    <row r="55" spans="1:39" s="7" customFormat="1" ht="16.5" customHeight="1">
      <c r="A55" s="196" t="s">
        <v>329</v>
      </c>
      <c r="B55" s="196"/>
      <c r="C55" s="196"/>
      <c r="D55" s="196"/>
      <c r="E55" s="128" t="str">
        <f t="shared" si="13"/>
        <v> </v>
      </c>
      <c r="F55" s="117"/>
      <c r="G55" s="107">
        <f>SUM(G5:G54)</f>
        <v>4686267</v>
      </c>
      <c r="H55" s="107">
        <f aca="true" t="shared" si="14" ref="H55:S55">SUM(H5:H54)</f>
        <v>59740</v>
      </c>
      <c r="I55" s="107">
        <f t="shared" si="14"/>
        <v>305412</v>
      </c>
      <c r="J55" s="107">
        <f t="shared" si="14"/>
        <v>791541</v>
      </c>
      <c r="K55" s="107">
        <f t="shared" si="14"/>
        <v>360869</v>
      </c>
      <c r="L55" s="107">
        <f t="shared" si="14"/>
        <v>189825</v>
      </c>
      <c r="M55" s="107">
        <f t="shared" si="14"/>
        <v>1280687</v>
      </c>
      <c r="N55" s="107">
        <f t="shared" si="14"/>
        <v>1614251</v>
      </c>
      <c r="O55" s="107">
        <f t="shared" si="14"/>
        <v>402023</v>
      </c>
      <c r="P55" s="107">
        <f t="shared" si="14"/>
        <v>332130</v>
      </c>
      <c r="Q55" s="143">
        <f t="shared" si="14"/>
        <v>10022745</v>
      </c>
      <c r="R55" s="31"/>
      <c r="S55" s="108">
        <f t="shared" si="14"/>
        <v>2141688</v>
      </c>
      <c r="T55" s="108">
        <f>SUM(T5:T54)</f>
        <v>408978</v>
      </c>
      <c r="U55" s="108">
        <f>SUM(U5:U54)</f>
        <v>411675</v>
      </c>
      <c r="V55" s="108">
        <f>SUM(V5:V54)</f>
        <v>1458051</v>
      </c>
      <c r="W55" s="108">
        <f>SUM(W5:W54)</f>
        <v>1878449</v>
      </c>
      <c r="X55" s="108">
        <f>SUM(X5:X54)</f>
        <v>1283169</v>
      </c>
      <c r="Y55" s="108">
        <f>SUM(Y5:Y54)</f>
        <v>617318</v>
      </c>
      <c r="Z55" s="108">
        <f>SUM(Z5:Z54)</f>
        <v>232654</v>
      </c>
      <c r="AA55" s="108">
        <f>SUM(AA5:AA54)</f>
        <v>317064</v>
      </c>
      <c r="AB55" s="83">
        <f>SUM(S55:AA55)</f>
        <v>8749046</v>
      </c>
      <c r="AC55" s="51">
        <f>+Q55-AB55</f>
        <v>1273699</v>
      </c>
      <c r="AD55" s="35"/>
      <c r="AE55" s="108">
        <f>SUM(AE5:AE54)</f>
        <v>79161893</v>
      </c>
      <c r="AF55" s="108">
        <f>SUM(AF5:AF54)</f>
        <v>3847253</v>
      </c>
      <c r="AG55" s="108">
        <f>SUM(AG5:AG54)</f>
        <v>40102667</v>
      </c>
      <c r="AH55" s="108">
        <f>SUM(AH5:AH54)</f>
        <v>471835</v>
      </c>
      <c r="AI55" s="51">
        <f t="shared" si="10"/>
        <v>123583648</v>
      </c>
      <c r="AJ55" s="108">
        <f>SUM(AJ5:AJ54)</f>
        <v>824724</v>
      </c>
      <c r="AK55" s="51">
        <f t="shared" si="11"/>
        <v>122758924</v>
      </c>
      <c r="AL55" s="77"/>
      <c r="AM55" s="85"/>
    </row>
    <row r="56" spans="1:39" s="7" customFormat="1" ht="16.5" customHeight="1">
      <c r="A56" s="190" t="s">
        <v>319</v>
      </c>
      <c r="B56" s="191"/>
      <c r="C56" s="191"/>
      <c r="D56" s="191"/>
      <c r="E56" s="128" t="str">
        <f t="shared" si="13"/>
        <v> </v>
      </c>
      <c r="F56" s="117"/>
      <c r="G56" s="129">
        <v>4634724</v>
      </c>
      <c r="H56" s="100">
        <v>51601</v>
      </c>
      <c r="I56" s="100">
        <v>329520</v>
      </c>
      <c r="J56" s="100">
        <v>910130</v>
      </c>
      <c r="K56" s="100">
        <v>240556</v>
      </c>
      <c r="L56" s="100">
        <v>371722</v>
      </c>
      <c r="M56" s="100">
        <v>1212950</v>
      </c>
      <c r="N56" s="100">
        <v>1683747</v>
      </c>
      <c r="O56" s="100">
        <v>368661</v>
      </c>
      <c r="P56" s="100">
        <v>233890</v>
      </c>
      <c r="Q56" s="83">
        <v>10037501</v>
      </c>
      <c r="R56" s="92"/>
      <c r="S56" s="96">
        <v>2174438</v>
      </c>
      <c r="T56" s="96">
        <v>351476</v>
      </c>
      <c r="U56" s="96">
        <v>394344</v>
      </c>
      <c r="V56" s="96">
        <v>1361742</v>
      </c>
      <c r="W56" s="96">
        <v>1924968</v>
      </c>
      <c r="X56" s="96">
        <v>1195437</v>
      </c>
      <c r="Y56" s="96">
        <v>617080</v>
      </c>
      <c r="Z56" s="96">
        <v>247169</v>
      </c>
      <c r="AA56" s="96">
        <v>372291</v>
      </c>
      <c r="AB56" s="83">
        <v>8638945</v>
      </c>
      <c r="AC56" s="83">
        <v>1398556</v>
      </c>
      <c r="AD56" s="97"/>
      <c r="AE56" s="96">
        <v>93362582</v>
      </c>
      <c r="AF56" s="96">
        <v>4935898</v>
      </c>
      <c r="AG56" s="96">
        <v>36110763</v>
      </c>
      <c r="AH56" s="96">
        <v>453914</v>
      </c>
      <c r="AI56" s="83">
        <v>134863157</v>
      </c>
      <c r="AJ56" s="96">
        <v>1766072</v>
      </c>
      <c r="AK56" s="83">
        <v>133097085</v>
      </c>
      <c r="AL56" s="77"/>
      <c r="AM56" s="97"/>
    </row>
    <row r="57" spans="1:38" s="7" customFormat="1" ht="16.5" customHeight="1">
      <c r="A57" s="192" t="s">
        <v>330</v>
      </c>
      <c r="B57" s="193"/>
      <c r="C57" s="193"/>
      <c r="D57" s="193"/>
      <c r="E57" s="128" t="str">
        <f t="shared" si="13"/>
        <v> </v>
      </c>
      <c r="F57" s="118"/>
      <c r="G57" s="109">
        <f aca="true" t="shared" si="15" ref="G57:AJ57">+G55/G56</f>
        <v>1.0111210505738852</v>
      </c>
      <c r="H57" s="110">
        <f t="shared" si="15"/>
        <v>1.1577295013662525</v>
      </c>
      <c r="I57" s="110">
        <f t="shared" si="15"/>
        <v>0.9268390386016023</v>
      </c>
      <c r="J57" s="110">
        <f t="shared" si="15"/>
        <v>0.8697010317207432</v>
      </c>
      <c r="K57" s="110">
        <f t="shared" si="15"/>
        <v>1.5001454962669816</v>
      </c>
      <c r="L57" s="110">
        <f t="shared" si="15"/>
        <v>0.5106638832245602</v>
      </c>
      <c r="M57" s="110">
        <f t="shared" si="15"/>
        <v>1.0558448410899048</v>
      </c>
      <c r="N57" s="110">
        <f t="shared" si="15"/>
        <v>0.9587253904535539</v>
      </c>
      <c r="O57" s="110">
        <f t="shared" si="15"/>
        <v>1.090495061858998</v>
      </c>
      <c r="P57" s="110">
        <f t="shared" si="15"/>
        <v>1.4200265081876096</v>
      </c>
      <c r="Q57" s="52">
        <f t="shared" si="15"/>
        <v>0.9985299129733586</v>
      </c>
      <c r="R57" s="79"/>
      <c r="S57" s="40">
        <f t="shared" si="15"/>
        <v>0.9849386370179329</v>
      </c>
      <c r="T57" s="40">
        <f t="shared" si="15"/>
        <v>1.1636014976840523</v>
      </c>
      <c r="U57" s="40">
        <f t="shared" si="15"/>
        <v>1.0439489379830809</v>
      </c>
      <c r="V57" s="40">
        <f t="shared" si="15"/>
        <v>1.0707248509629577</v>
      </c>
      <c r="W57" s="40">
        <f t="shared" si="15"/>
        <v>0.9758338839918378</v>
      </c>
      <c r="X57" s="40">
        <f t="shared" si="15"/>
        <v>1.0733890619079047</v>
      </c>
      <c r="Y57" s="40">
        <f t="shared" si="15"/>
        <v>1.0003856874311272</v>
      </c>
      <c r="Z57" s="40">
        <v>0</v>
      </c>
      <c r="AA57" s="40">
        <f t="shared" si="15"/>
        <v>0.8516563655849859</v>
      </c>
      <c r="AB57" s="147">
        <f>+AB55/AB56</f>
        <v>1.01274472751013</v>
      </c>
      <c r="AC57" s="147">
        <f>+AC55/AC56*-1</f>
        <v>-0.9107243471123073</v>
      </c>
      <c r="AD57" s="37"/>
      <c r="AE57" s="40">
        <f t="shared" si="15"/>
        <v>0.8478974264015107</v>
      </c>
      <c r="AF57" s="66">
        <f t="shared" si="15"/>
        <v>0.779443375855822</v>
      </c>
      <c r="AG57" s="40">
        <f t="shared" si="15"/>
        <v>1.1105460995105532</v>
      </c>
      <c r="AH57" s="40">
        <f t="shared" si="15"/>
        <v>1.0394810470705904</v>
      </c>
      <c r="AI57" s="52">
        <f>+AI55/AI56</f>
        <v>0.9163633029886732</v>
      </c>
      <c r="AJ57" s="40">
        <f t="shared" si="15"/>
        <v>0.4669820935952781</v>
      </c>
      <c r="AK57" s="52">
        <f>+AK55/AK56</f>
        <v>0.9223261651447888</v>
      </c>
      <c r="AL57" s="77"/>
    </row>
    <row r="58" spans="4:27" ht="12.75">
      <c r="D58" s="45"/>
      <c r="E58" s="45"/>
      <c r="U58"/>
      <c r="V58"/>
      <c r="W58"/>
      <c r="X58"/>
      <c r="Y58"/>
      <c r="Z58"/>
      <c r="AA58"/>
    </row>
    <row r="59" spans="4:27" ht="12.75">
      <c r="D59" s="45"/>
      <c r="E59" s="45"/>
      <c r="U59"/>
      <c r="V59"/>
      <c r="W59"/>
      <c r="X59"/>
      <c r="Y59"/>
      <c r="Z59"/>
      <c r="AA59"/>
    </row>
    <row r="60" spans="4:27" ht="12.75">
      <c r="D60" s="149" t="s">
        <v>338</v>
      </c>
      <c r="E60" s="149"/>
      <c r="F60" s="35">
        <f>SUM(E5:E54)</f>
        <v>32</v>
      </c>
      <c r="U60"/>
      <c r="V60"/>
      <c r="W60"/>
      <c r="X60"/>
      <c r="Y60"/>
      <c r="Z60"/>
      <c r="AA60"/>
    </row>
    <row r="61" spans="4:27" ht="12.75">
      <c r="D61" s="149" t="s">
        <v>339</v>
      </c>
      <c r="E61" s="149"/>
      <c r="F61" s="150">
        <f>+F60/A54</f>
        <v>0.64</v>
      </c>
      <c r="U61"/>
      <c r="V61"/>
      <c r="W61"/>
      <c r="X61"/>
      <c r="Y61"/>
      <c r="Z61"/>
      <c r="AA61"/>
    </row>
    <row r="62" spans="4:27" ht="12.75">
      <c r="D62" s="45"/>
      <c r="E62" s="45"/>
      <c r="U62"/>
      <c r="V62"/>
      <c r="W62"/>
      <c r="X62"/>
      <c r="Y62"/>
      <c r="Z62"/>
      <c r="AA62"/>
    </row>
    <row r="63" spans="4:27" ht="12.75">
      <c r="D63" s="45"/>
      <c r="E63" s="45"/>
      <c r="U63"/>
      <c r="V63"/>
      <c r="W63"/>
      <c r="X63"/>
      <c r="Y63"/>
      <c r="Z63"/>
      <c r="AA63"/>
    </row>
    <row r="64" spans="4:27" ht="12.75">
      <c r="D64" s="45"/>
      <c r="E64" s="45"/>
      <c r="U64"/>
      <c r="V64"/>
      <c r="W64"/>
      <c r="X64"/>
      <c r="Y64"/>
      <c r="Z64"/>
      <c r="AA64"/>
    </row>
    <row r="65" spans="4:27" ht="12.75">
      <c r="D65" s="45"/>
      <c r="E65" s="45"/>
      <c r="U65"/>
      <c r="V65"/>
      <c r="W65"/>
      <c r="X65"/>
      <c r="Y65"/>
      <c r="Z65"/>
      <c r="AA65"/>
    </row>
    <row r="66" spans="4:27" ht="12.75">
      <c r="D66" s="45"/>
      <c r="E66" s="45"/>
      <c r="U66"/>
      <c r="V66"/>
      <c r="W66"/>
      <c r="X66"/>
      <c r="Y66"/>
      <c r="Z66"/>
      <c r="AA66"/>
    </row>
    <row r="67" spans="4:27" ht="12.75">
      <c r="D67" s="45"/>
      <c r="E67" s="45"/>
      <c r="U67"/>
      <c r="V67"/>
      <c r="W67"/>
      <c r="X67"/>
      <c r="Y67"/>
      <c r="Z67"/>
      <c r="AA67"/>
    </row>
    <row r="68" spans="4:27" ht="12.75">
      <c r="D68" s="45"/>
      <c r="E68" s="45"/>
      <c r="U68"/>
      <c r="V68"/>
      <c r="W68"/>
      <c r="X68"/>
      <c r="Y68"/>
      <c r="Z68"/>
      <c r="AA68"/>
    </row>
    <row r="69" spans="4:27" ht="12.75">
      <c r="D69" s="45"/>
      <c r="E69" s="45"/>
      <c r="U69"/>
      <c r="V69"/>
      <c r="W69"/>
      <c r="X69"/>
      <c r="Y69"/>
      <c r="Z69"/>
      <c r="AA69"/>
    </row>
    <row r="70" spans="4:27" ht="12.75">
      <c r="D70" s="45"/>
      <c r="E70" s="45"/>
      <c r="U70"/>
      <c r="V70"/>
      <c r="W70"/>
      <c r="X70"/>
      <c r="Y70"/>
      <c r="Z70"/>
      <c r="AA70"/>
    </row>
    <row r="71" spans="4:27" ht="12.75">
      <c r="D71" s="45"/>
      <c r="E71" s="45"/>
      <c r="U71"/>
      <c r="V71"/>
      <c r="W71"/>
      <c r="X71"/>
      <c r="Y71"/>
      <c r="Z71"/>
      <c r="AA71"/>
    </row>
    <row r="72" spans="4:27" ht="12.75">
      <c r="D72" s="45"/>
      <c r="E72" s="45"/>
      <c r="U72"/>
      <c r="V72"/>
      <c r="W72"/>
      <c r="X72"/>
      <c r="Y72"/>
      <c r="Z72"/>
      <c r="AA72"/>
    </row>
    <row r="73" spans="4:27" ht="12.75">
      <c r="D73" s="45"/>
      <c r="E73" s="45"/>
      <c r="U73"/>
      <c r="V73"/>
      <c r="W73"/>
      <c r="X73"/>
      <c r="Y73"/>
      <c r="Z73"/>
      <c r="AA73"/>
    </row>
    <row r="74" spans="4:27" ht="12.75">
      <c r="D74" s="45"/>
      <c r="E74" s="45"/>
      <c r="U74"/>
      <c r="V74"/>
      <c r="W74"/>
      <c r="X74"/>
      <c r="Y74"/>
      <c r="Z74"/>
      <c r="AA74"/>
    </row>
    <row r="75" spans="4:27" ht="12.75">
      <c r="D75" s="45"/>
      <c r="E75" s="45"/>
      <c r="U75"/>
      <c r="V75"/>
      <c r="W75"/>
      <c r="X75"/>
      <c r="Y75"/>
      <c r="Z75"/>
      <c r="AA75"/>
    </row>
    <row r="76" spans="4:27" ht="12.75">
      <c r="D76" s="45"/>
      <c r="E76" s="45"/>
      <c r="U76"/>
      <c r="V76"/>
      <c r="W76"/>
      <c r="X76"/>
      <c r="Y76"/>
      <c r="Z76"/>
      <c r="AA76"/>
    </row>
    <row r="77" spans="4:27" ht="12.75">
      <c r="D77" s="45"/>
      <c r="E77" s="45"/>
      <c r="U77"/>
      <c r="V77"/>
      <c r="W77"/>
      <c r="X77"/>
      <c r="Y77"/>
      <c r="Z77"/>
      <c r="AA77"/>
    </row>
    <row r="78" spans="4:27" ht="12.75">
      <c r="D78" s="45"/>
      <c r="E78" s="45"/>
      <c r="U78"/>
      <c r="V78"/>
      <c r="W78"/>
      <c r="X78"/>
      <c r="Y78"/>
      <c r="Z78"/>
      <c r="AA78"/>
    </row>
    <row r="79" spans="4:27" ht="12.75">
      <c r="D79" s="45"/>
      <c r="E79" s="45"/>
      <c r="U79"/>
      <c r="V79"/>
      <c r="W79"/>
      <c r="X79"/>
      <c r="Y79"/>
      <c r="Z79"/>
      <c r="AA79"/>
    </row>
    <row r="80" spans="4:27" ht="12.75">
      <c r="D80" s="45"/>
      <c r="E80" s="45"/>
      <c r="U80"/>
      <c r="V80"/>
      <c r="W80"/>
      <c r="X80"/>
      <c r="Y80"/>
      <c r="Z80"/>
      <c r="AA80"/>
    </row>
    <row r="81" spans="4:27" ht="12.75">
      <c r="D81" s="45"/>
      <c r="E81" s="45"/>
      <c r="U81"/>
      <c r="V81"/>
      <c r="W81"/>
      <c r="X81"/>
      <c r="Y81"/>
      <c r="Z81"/>
      <c r="AA81"/>
    </row>
    <row r="82" spans="4:27" ht="12.75">
      <c r="D82" s="45"/>
      <c r="E82" s="45"/>
      <c r="U82"/>
      <c r="V82"/>
      <c r="W82"/>
      <c r="X82"/>
      <c r="Y82"/>
      <c r="Z82"/>
      <c r="AA82"/>
    </row>
    <row r="83" spans="4:27" ht="12.75">
      <c r="D83" s="45"/>
      <c r="E83" s="45"/>
      <c r="U83"/>
      <c r="V83"/>
      <c r="W83"/>
      <c r="X83"/>
      <c r="Y83"/>
      <c r="Z83"/>
      <c r="AA83"/>
    </row>
    <row r="84" spans="4:27" ht="12.75">
      <c r="D84" s="45"/>
      <c r="E84" s="45"/>
      <c r="U84"/>
      <c r="V84"/>
      <c r="W84"/>
      <c r="X84"/>
      <c r="Y84"/>
      <c r="Z84"/>
      <c r="AA84"/>
    </row>
    <row r="85" spans="4:27" ht="12.75">
      <c r="D85" s="45"/>
      <c r="E85" s="45"/>
      <c r="U85"/>
      <c r="V85"/>
      <c r="W85"/>
      <c r="X85"/>
      <c r="Y85"/>
      <c r="Z85"/>
      <c r="AA85"/>
    </row>
    <row r="86" spans="4:27" ht="12.75">
      <c r="D86" s="45"/>
      <c r="E86" s="45"/>
      <c r="U86"/>
      <c r="V86"/>
      <c r="W86"/>
      <c r="X86"/>
      <c r="Y86"/>
      <c r="Z86"/>
      <c r="AA86"/>
    </row>
    <row r="87" spans="4:27" ht="12.75">
      <c r="D87" s="45"/>
      <c r="E87" s="45"/>
      <c r="U87"/>
      <c r="V87"/>
      <c r="W87"/>
      <c r="X87"/>
      <c r="Y87"/>
      <c r="Z87"/>
      <c r="AA87"/>
    </row>
    <row r="88" spans="4:27" ht="12.75">
      <c r="D88" s="45"/>
      <c r="E88" s="45"/>
      <c r="U88"/>
      <c r="V88"/>
      <c r="W88"/>
      <c r="X88"/>
      <c r="Y88"/>
      <c r="Z88"/>
      <c r="AA88"/>
    </row>
    <row r="89" spans="4:27" ht="12.75">
      <c r="D89" s="45"/>
      <c r="E89" s="45"/>
      <c r="U89"/>
      <c r="V89"/>
      <c r="W89"/>
      <c r="X89"/>
      <c r="Y89"/>
      <c r="Z89"/>
      <c r="AA89"/>
    </row>
    <row r="90" spans="4:27" ht="12.75">
      <c r="D90" s="45"/>
      <c r="E90" s="45"/>
      <c r="U90"/>
      <c r="V90"/>
      <c r="W90"/>
      <c r="X90"/>
      <c r="Y90"/>
      <c r="Z90"/>
      <c r="AA90"/>
    </row>
    <row r="91" spans="4:27" ht="12.75">
      <c r="D91" s="45"/>
      <c r="E91" s="45"/>
      <c r="U91"/>
      <c r="V91"/>
      <c r="W91"/>
      <c r="X91"/>
      <c r="Y91"/>
      <c r="Z91"/>
      <c r="AA91"/>
    </row>
    <row r="92" spans="4:27" ht="12.75">
      <c r="D92" s="45"/>
      <c r="E92" s="45"/>
      <c r="U92"/>
      <c r="V92"/>
      <c r="W92"/>
      <c r="X92"/>
      <c r="Y92"/>
      <c r="Z92"/>
      <c r="AA92"/>
    </row>
    <row r="93" spans="4:27" ht="12.75">
      <c r="D93" s="45"/>
      <c r="E93" s="45"/>
      <c r="U93"/>
      <c r="V93"/>
      <c r="W93"/>
      <c r="X93"/>
      <c r="Y93"/>
      <c r="Z93"/>
      <c r="AA93"/>
    </row>
    <row r="94" spans="4:27" ht="12.75">
      <c r="D94" s="45"/>
      <c r="E94" s="45"/>
      <c r="U94"/>
      <c r="V94"/>
      <c r="W94"/>
      <c r="X94"/>
      <c r="Y94"/>
      <c r="Z94"/>
      <c r="AA94"/>
    </row>
    <row r="95" spans="4:27" ht="12.75">
      <c r="D95" s="45"/>
      <c r="E95" s="45"/>
      <c r="U95"/>
      <c r="V95"/>
      <c r="W95"/>
      <c r="X95"/>
      <c r="Y95"/>
      <c r="Z95"/>
      <c r="AA95"/>
    </row>
    <row r="96" spans="4:27" ht="12.75">
      <c r="D96" s="45"/>
      <c r="E96" s="45"/>
      <c r="U96"/>
      <c r="V96"/>
      <c r="W96"/>
      <c r="X96"/>
      <c r="Y96"/>
      <c r="Z96"/>
      <c r="AA96"/>
    </row>
    <row r="97" spans="4:27" ht="12.75">
      <c r="D97" s="45"/>
      <c r="E97" s="45"/>
      <c r="U97"/>
      <c r="V97"/>
      <c r="W97"/>
      <c r="X97"/>
      <c r="Y97"/>
      <c r="Z97"/>
      <c r="AA97"/>
    </row>
    <row r="98" spans="4:27" ht="12.75">
      <c r="D98" s="45"/>
      <c r="E98" s="45"/>
      <c r="U98"/>
      <c r="V98"/>
      <c r="W98"/>
      <c r="X98"/>
      <c r="Y98"/>
      <c r="Z98"/>
      <c r="AA98"/>
    </row>
    <row r="99" spans="4:27" ht="12.75">
      <c r="D99" s="45"/>
      <c r="E99" s="45"/>
      <c r="U99"/>
      <c r="V99"/>
      <c r="W99"/>
      <c r="X99"/>
      <c r="Y99"/>
      <c r="Z99"/>
      <c r="AA99"/>
    </row>
    <row r="100" spans="4:27" ht="12.75">
      <c r="D100" s="45"/>
      <c r="E100" s="45"/>
      <c r="U100"/>
      <c r="V100"/>
      <c r="W100"/>
      <c r="X100"/>
      <c r="Y100"/>
      <c r="Z100"/>
      <c r="AA100"/>
    </row>
    <row r="101" spans="4:27" ht="12.75">
      <c r="D101" s="45"/>
      <c r="E101" s="45"/>
      <c r="U101"/>
      <c r="V101"/>
      <c r="W101"/>
      <c r="X101"/>
      <c r="Y101"/>
      <c r="Z101"/>
      <c r="AA101"/>
    </row>
    <row r="102" spans="4:27" ht="12.75">
      <c r="D102" s="45"/>
      <c r="E102" s="45"/>
      <c r="U102"/>
      <c r="V102"/>
      <c r="W102"/>
      <c r="X102"/>
      <c r="Y102"/>
      <c r="Z102"/>
      <c r="AA102"/>
    </row>
    <row r="103" spans="4:27" ht="12.75">
      <c r="D103" s="45"/>
      <c r="E103" s="45"/>
      <c r="U103"/>
      <c r="V103"/>
      <c r="W103"/>
      <c r="X103"/>
      <c r="Y103"/>
      <c r="Z103"/>
      <c r="AA103"/>
    </row>
    <row r="104" spans="4:27" ht="12.75">
      <c r="D104" s="45"/>
      <c r="E104" s="45"/>
      <c r="U104"/>
      <c r="V104"/>
      <c r="W104"/>
      <c r="X104"/>
      <c r="Y104"/>
      <c r="Z104"/>
      <c r="AA104"/>
    </row>
    <row r="105" spans="4:27" ht="12.75">
      <c r="D105" s="45"/>
      <c r="E105" s="45"/>
      <c r="U105"/>
      <c r="V105"/>
      <c r="W105"/>
      <c r="X105"/>
      <c r="Y105"/>
      <c r="Z105"/>
      <c r="AA105"/>
    </row>
    <row r="106" spans="4:27" ht="12.75">
      <c r="D106" s="45"/>
      <c r="E106" s="45"/>
      <c r="U106"/>
      <c r="V106"/>
      <c r="W106"/>
      <c r="X106"/>
      <c r="Y106"/>
      <c r="Z106"/>
      <c r="AA106"/>
    </row>
    <row r="107" spans="4:27" ht="12.75">
      <c r="D107" s="45"/>
      <c r="E107" s="45"/>
      <c r="U107"/>
      <c r="V107"/>
      <c r="W107"/>
      <c r="X107"/>
      <c r="Y107"/>
      <c r="Z107"/>
      <c r="AA107"/>
    </row>
    <row r="108" spans="4:27" ht="12.75">
      <c r="D108" s="45"/>
      <c r="E108" s="45"/>
      <c r="U108"/>
      <c r="V108"/>
      <c r="W108"/>
      <c r="X108"/>
      <c r="Y108"/>
      <c r="Z108"/>
      <c r="AA108"/>
    </row>
    <row r="109" spans="4:27" ht="12.75">
      <c r="D109" s="45"/>
      <c r="E109" s="45"/>
      <c r="U109"/>
      <c r="V109"/>
      <c r="W109"/>
      <c r="X109"/>
      <c r="Y109"/>
      <c r="Z109"/>
      <c r="AA109"/>
    </row>
    <row r="110" spans="4:27" ht="12.75">
      <c r="D110" s="45"/>
      <c r="E110" s="45"/>
      <c r="U110"/>
      <c r="V110"/>
      <c r="W110"/>
      <c r="X110"/>
      <c r="Y110"/>
      <c r="Z110"/>
      <c r="AA110"/>
    </row>
    <row r="111" spans="4:27" ht="12.75">
      <c r="D111" s="45"/>
      <c r="E111" s="45"/>
      <c r="U111"/>
      <c r="V111"/>
      <c r="W111"/>
      <c r="X111"/>
      <c r="Y111"/>
      <c r="Z111"/>
      <c r="AA111"/>
    </row>
    <row r="112" spans="4:27" ht="12.75">
      <c r="D112" s="45"/>
      <c r="E112" s="45"/>
      <c r="U112"/>
      <c r="V112"/>
      <c r="W112"/>
      <c r="X112"/>
      <c r="Y112"/>
      <c r="Z112"/>
      <c r="AA112"/>
    </row>
    <row r="113" spans="4:27" ht="12.75">
      <c r="D113" s="45"/>
      <c r="E113" s="45"/>
      <c r="U113"/>
      <c r="V113"/>
      <c r="W113"/>
      <c r="X113"/>
      <c r="Y113"/>
      <c r="Z113"/>
      <c r="AA113"/>
    </row>
    <row r="114" spans="4:27" ht="12.75">
      <c r="D114" s="45"/>
      <c r="E114" s="45"/>
      <c r="U114"/>
      <c r="V114"/>
      <c r="W114"/>
      <c r="X114"/>
      <c r="Y114"/>
      <c r="Z114"/>
      <c r="AA114"/>
    </row>
    <row r="115" spans="4:27" ht="12.75">
      <c r="D115" s="45"/>
      <c r="E115" s="45"/>
      <c r="U115"/>
      <c r="V115"/>
      <c r="W115"/>
      <c r="X115"/>
      <c r="Y115"/>
      <c r="Z115"/>
      <c r="AA115"/>
    </row>
    <row r="116" spans="4:27" ht="12.75">
      <c r="D116" s="45"/>
      <c r="E116" s="45"/>
      <c r="U116"/>
      <c r="V116"/>
      <c r="W116"/>
      <c r="X116"/>
      <c r="Y116"/>
      <c r="Z116"/>
      <c r="AA116"/>
    </row>
    <row r="117" spans="4:27" ht="12.75">
      <c r="D117" s="45"/>
      <c r="E117" s="45"/>
      <c r="U117"/>
      <c r="V117"/>
      <c r="W117"/>
      <c r="X117"/>
      <c r="Y117"/>
      <c r="Z117"/>
      <c r="AA117"/>
    </row>
    <row r="118" spans="4:27" ht="12.75">
      <c r="D118" s="45"/>
      <c r="E118" s="45"/>
      <c r="U118"/>
      <c r="V118"/>
      <c r="W118"/>
      <c r="X118"/>
      <c r="Y118"/>
      <c r="Z118"/>
      <c r="AA118"/>
    </row>
    <row r="119" spans="4:27" ht="12.75">
      <c r="D119" s="45"/>
      <c r="E119" s="45"/>
      <c r="U119"/>
      <c r="V119"/>
      <c r="W119"/>
      <c r="X119"/>
      <c r="Y119"/>
      <c r="Z119"/>
      <c r="AA119"/>
    </row>
    <row r="120" spans="4:27" ht="12.75">
      <c r="D120" s="45"/>
      <c r="E120" s="45"/>
      <c r="U120"/>
      <c r="V120"/>
      <c r="W120"/>
      <c r="X120"/>
      <c r="Y120"/>
      <c r="Z120"/>
      <c r="AA120"/>
    </row>
    <row r="121" spans="4:27" ht="12.75">
      <c r="D121" s="45"/>
      <c r="E121" s="45"/>
      <c r="U121"/>
      <c r="V121"/>
      <c r="W121"/>
      <c r="X121"/>
      <c r="Y121"/>
      <c r="Z121"/>
      <c r="AA121"/>
    </row>
    <row r="122" spans="4:27" ht="12.75">
      <c r="D122" s="45"/>
      <c r="E122" s="45"/>
      <c r="U122"/>
      <c r="V122"/>
      <c r="W122"/>
      <c r="X122"/>
      <c r="Y122"/>
      <c r="Z122"/>
      <c r="AA122"/>
    </row>
    <row r="123" spans="4:27" ht="12.75">
      <c r="D123" s="45"/>
      <c r="E123" s="45"/>
      <c r="U123"/>
      <c r="V123"/>
      <c r="W123"/>
      <c r="X123"/>
      <c r="Y123"/>
      <c r="Z123"/>
      <c r="AA123"/>
    </row>
    <row r="124" spans="4:27" ht="12.75">
      <c r="D124" s="45"/>
      <c r="E124" s="45"/>
      <c r="U124"/>
      <c r="V124"/>
      <c r="W124"/>
      <c r="X124"/>
      <c r="Y124"/>
      <c r="Z124"/>
      <c r="AA124"/>
    </row>
    <row r="125" spans="4:27" ht="12.75">
      <c r="D125" s="45"/>
      <c r="E125" s="45"/>
      <c r="U125"/>
      <c r="V125"/>
      <c r="W125"/>
      <c r="X125"/>
      <c r="Y125"/>
      <c r="Z125"/>
      <c r="AA125"/>
    </row>
    <row r="126" spans="4:27" ht="12.75">
      <c r="D126" s="45"/>
      <c r="E126" s="45"/>
      <c r="U126"/>
      <c r="V126"/>
      <c r="W126"/>
      <c r="X126"/>
      <c r="Y126"/>
      <c r="Z126"/>
      <c r="AA126"/>
    </row>
    <row r="127" spans="4:27" ht="12.75">
      <c r="D127" s="45"/>
      <c r="E127" s="45"/>
      <c r="U127"/>
      <c r="V127"/>
      <c r="W127"/>
      <c r="X127"/>
      <c r="Y127"/>
      <c r="Z127"/>
      <c r="AA127"/>
    </row>
    <row r="128" spans="4:27" ht="12.75">
      <c r="D128" s="45"/>
      <c r="E128" s="45"/>
      <c r="U128"/>
      <c r="V128"/>
      <c r="W128"/>
      <c r="X128"/>
      <c r="Y128"/>
      <c r="Z128"/>
      <c r="AA128"/>
    </row>
    <row r="129" spans="4:27" ht="12.75">
      <c r="D129" s="45"/>
      <c r="E129" s="45"/>
      <c r="U129"/>
      <c r="V129"/>
      <c r="W129"/>
      <c r="X129"/>
      <c r="Y129"/>
      <c r="Z129"/>
      <c r="AA129"/>
    </row>
    <row r="130" spans="4:27" ht="12.75">
      <c r="D130" s="45"/>
      <c r="E130" s="45"/>
      <c r="U130"/>
      <c r="V130"/>
      <c r="W130"/>
      <c r="X130"/>
      <c r="Y130"/>
      <c r="Z130"/>
      <c r="AA130"/>
    </row>
    <row r="131" spans="4:27" ht="12.75">
      <c r="D131" s="45"/>
      <c r="E131" s="45"/>
      <c r="U131"/>
      <c r="V131"/>
      <c r="W131"/>
      <c r="X131"/>
      <c r="Y131"/>
      <c r="Z131"/>
      <c r="AA131"/>
    </row>
    <row r="132" spans="4:27" ht="12.75">
      <c r="D132" s="45"/>
      <c r="E132" s="45"/>
      <c r="U132"/>
      <c r="V132"/>
      <c r="W132"/>
      <c r="X132"/>
      <c r="Y132"/>
      <c r="Z132"/>
      <c r="AA132"/>
    </row>
    <row r="133" spans="4:27" ht="12.75">
      <c r="D133" s="45"/>
      <c r="E133" s="45"/>
      <c r="U133"/>
      <c r="V133"/>
      <c r="W133"/>
      <c r="X133"/>
      <c r="Y133"/>
      <c r="Z133"/>
      <c r="AA133"/>
    </row>
    <row r="134" spans="4:27" ht="12.75">
      <c r="D134" s="45"/>
      <c r="E134" s="45"/>
      <c r="U134"/>
      <c r="V134"/>
      <c r="W134"/>
      <c r="X134"/>
      <c r="Y134"/>
      <c r="Z134"/>
      <c r="AA134"/>
    </row>
    <row r="135" spans="4:27" ht="12.75">
      <c r="D135" s="45"/>
      <c r="E135" s="45"/>
      <c r="U135"/>
      <c r="V135"/>
      <c r="W135"/>
      <c r="X135"/>
      <c r="Y135"/>
      <c r="Z135"/>
      <c r="AA135"/>
    </row>
    <row r="136" spans="4:27" ht="12.75">
      <c r="D136" s="45"/>
      <c r="E136" s="45"/>
      <c r="U136"/>
      <c r="V136"/>
      <c r="W136"/>
      <c r="X136"/>
      <c r="Y136"/>
      <c r="Z136"/>
      <c r="AA136"/>
    </row>
    <row r="137" spans="4:27" ht="12.75">
      <c r="D137" s="45"/>
      <c r="E137" s="45"/>
      <c r="U137"/>
      <c r="V137"/>
      <c r="W137"/>
      <c r="X137"/>
      <c r="Y137"/>
      <c r="Z137"/>
      <c r="AA137"/>
    </row>
    <row r="138" spans="4:27" ht="12.75">
      <c r="D138" s="45"/>
      <c r="E138" s="45"/>
      <c r="U138"/>
      <c r="V138"/>
      <c r="W138"/>
      <c r="X138"/>
      <c r="Y138"/>
      <c r="Z138"/>
      <c r="AA138"/>
    </row>
    <row r="139" spans="4:27" ht="12.75">
      <c r="D139" s="45"/>
      <c r="E139" s="45"/>
      <c r="U139"/>
      <c r="V139"/>
      <c r="W139"/>
      <c r="X139"/>
      <c r="Y139"/>
      <c r="Z139"/>
      <c r="AA139"/>
    </row>
    <row r="140" spans="4:27" ht="12.75">
      <c r="D140" s="45"/>
      <c r="E140" s="45"/>
      <c r="U140"/>
      <c r="V140"/>
      <c r="W140"/>
      <c r="X140"/>
      <c r="Y140"/>
      <c r="Z140"/>
      <c r="AA140"/>
    </row>
    <row r="141" spans="4:27" ht="12.75">
      <c r="D141" s="45"/>
      <c r="E141" s="45"/>
      <c r="U141"/>
      <c r="V141"/>
      <c r="W141"/>
      <c r="X141"/>
      <c r="Y141"/>
      <c r="Z141"/>
      <c r="AA141"/>
    </row>
    <row r="142" spans="4:27" ht="12.75">
      <c r="D142" s="45"/>
      <c r="E142" s="45"/>
      <c r="U142"/>
      <c r="V142"/>
      <c r="W142"/>
      <c r="X142"/>
      <c r="Y142"/>
      <c r="Z142"/>
      <c r="AA142"/>
    </row>
    <row r="143" spans="4:27" ht="12.75">
      <c r="D143" s="45"/>
      <c r="E143" s="45"/>
      <c r="U143"/>
      <c r="V143"/>
      <c r="W143"/>
      <c r="X143"/>
      <c r="Y143"/>
      <c r="Z143"/>
      <c r="AA143"/>
    </row>
    <row r="144" spans="4:27" ht="12.75">
      <c r="D144" s="45"/>
      <c r="E144" s="45"/>
      <c r="U144"/>
      <c r="V144"/>
      <c r="W144"/>
      <c r="X144"/>
      <c r="Y144"/>
      <c r="Z144"/>
      <c r="AA144"/>
    </row>
    <row r="145" spans="4:27" ht="12.75">
      <c r="D145" s="45"/>
      <c r="E145" s="45"/>
      <c r="U145"/>
      <c r="V145"/>
      <c r="W145"/>
      <c r="X145"/>
      <c r="Y145"/>
      <c r="Z145"/>
      <c r="AA145"/>
    </row>
    <row r="146" spans="4:27" ht="12.75">
      <c r="D146" s="45"/>
      <c r="E146" s="45"/>
      <c r="U146"/>
      <c r="V146"/>
      <c r="W146"/>
      <c r="X146"/>
      <c r="Y146"/>
      <c r="Z146"/>
      <c r="AA146"/>
    </row>
    <row r="147" spans="4:27" ht="12.75">
      <c r="D147" s="45"/>
      <c r="E147" s="45"/>
      <c r="U147"/>
      <c r="V147"/>
      <c r="W147"/>
      <c r="X147"/>
      <c r="Y147"/>
      <c r="Z147"/>
      <c r="AA147"/>
    </row>
    <row r="148" spans="4:27" ht="12.75">
      <c r="D148" s="45"/>
      <c r="E148" s="45"/>
      <c r="U148"/>
      <c r="V148"/>
      <c r="W148"/>
      <c r="X148"/>
      <c r="Y148"/>
      <c r="Z148"/>
      <c r="AA148"/>
    </row>
    <row r="149" spans="4:27" ht="12.75">
      <c r="D149" s="45"/>
      <c r="E149" s="45"/>
      <c r="U149"/>
      <c r="V149"/>
      <c r="W149"/>
      <c r="X149"/>
      <c r="Y149"/>
      <c r="Z149"/>
      <c r="AA149"/>
    </row>
    <row r="150" spans="4:27" ht="12.75">
      <c r="D150" s="45"/>
      <c r="E150" s="45"/>
      <c r="U150"/>
      <c r="V150"/>
      <c r="W150"/>
      <c r="X150"/>
      <c r="Y150"/>
      <c r="Z150"/>
      <c r="AA150"/>
    </row>
    <row r="151" spans="4:27" ht="12.75">
      <c r="D151" s="45"/>
      <c r="E151" s="45"/>
      <c r="U151"/>
      <c r="V151"/>
      <c r="W151"/>
      <c r="X151"/>
      <c r="Y151"/>
      <c r="Z151"/>
      <c r="AA151"/>
    </row>
    <row r="152" spans="4:27" ht="12.75">
      <c r="D152" s="45"/>
      <c r="E152" s="45"/>
      <c r="U152"/>
      <c r="V152"/>
      <c r="W152"/>
      <c r="X152"/>
      <c r="Y152"/>
      <c r="Z152"/>
      <c r="AA152"/>
    </row>
    <row r="153" spans="4:27" ht="12.75">
      <c r="D153" s="45"/>
      <c r="E153" s="45"/>
      <c r="U153"/>
      <c r="V153"/>
      <c r="W153"/>
      <c r="X153"/>
      <c r="Y153"/>
      <c r="Z153"/>
      <c r="AA153"/>
    </row>
    <row r="154" spans="4:27" ht="12.75">
      <c r="D154" s="45"/>
      <c r="E154" s="45"/>
      <c r="U154"/>
      <c r="V154"/>
      <c r="W154"/>
      <c r="X154"/>
      <c r="Y154"/>
      <c r="Z154"/>
      <c r="AA154"/>
    </row>
    <row r="155" spans="4:27" ht="12.75">
      <c r="D155" s="45"/>
      <c r="E155" s="45"/>
      <c r="U155"/>
      <c r="V155"/>
      <c r="W155"/>
      <c r="X155"/>
      <c r="Y155"/>
      <c r="Z155"/>
      <c r="AA155"/>
    </row>
    <row r="156" spans="4:27" ht="12.75">
      <c r="D156" s="45"/>
      <c r="E156" s="45"/>
      <c r="U156"/>
      <c r="V156"/>
      <c r="W156"/>
      <c r="X156"/>
      <c r="Y156"/>
      <c r="Z156"/>
      <c r="AA156"/>
    </row>
    <row r="157" spans="4:27" ht="12.75">
      <c r="D157" s="45"/>
      <c r="E157" s="45"/>
      <c r="U157"/>
      <c r="V157"/>
      <c r="W157"/>
      <c r="X157"/>
      <c r="Y157"/>
      <c r="Z157"/>
      <c r="AA157"/>
    </row>
    <row r="158" spans="4:27" ht="12.75">
      <c r="D158" s="45"/>
      <c r="E158" s="45"/>
      <c r="U158"/>
      <c r="V158"/>
      <c r="W158"/>
      <c r="X158"/>
      <c r="Y158"/>
      <c r="Z158"/>
      <c r="AA158"/>
    </row>
    <row r="159" spans="4:27" ht="12.75">
      <c r="D159" s="45"/>
      <c r="E159" s="45"/>
      <c r="U159"/>
      <c r="V159"/>
      <c r="W159"/>
      <c r="X159"/>
      <c r="Y159"/>
      <c r="Z159"/>
      <c r="AA159"/>
    </row>
    <row r="160" spans="4:27" ht="12.75">
      <c r="D160" s="45"/>
      <c r="E160" s="45"/>
      <c r="U160"/>
      <c r="V160"/>
      <c r="W160"/>
      <c r="X160"/>
      <c r="Y160"/>
      <c r="Z160"/>
      <c r="AA160"/>
    </row>
    <row r="161" spans="4:27" ht="12.75">
      <c r="D161" s="45"/>
      <c r="E161" s="45"/>
      <c r="U161"/>
      <c r="V161"/>
      <c r="W161"/>
      <c r="X161"/>
      <c r="Y161"/>
      <c r="Z161"/>
      <c r="AA161"/>
    </row>
    <row r="162" spans="4:27" ht="12.75">
      <c r="D162" s="45"/>
      <c r="E162" s="45"/>
      <c r="U162"/>
      <c r="V162"/>
      <c r="W162"/>
      <c r="X162"/>
      <c r="Y162"/>
      <c r="Z162"/>
      <c r="AA162"/>
    </row>
    <row r="163" spans="4:27" ht="12.75">
      <c r="D163" s="45"/>
      <c r="E163" s="45"/>
      <c r="U163"/>
      <c r="V163"/>
      <c r="W163"/>
      <c r="X163"/>
      <c r="Y163"/>
      <c r="Z163"/>
      <c r="AA163"/>
    </row>
    <row r="164" spans="4:27" ht="12.75">
      <c r="D164" s="45"/>
      <c r="E164" s="45"/>
      <c r="U164"/>
      <c r="V164"/>
      <c r="W164"/>
      <c r="X164"/>
      <c r="Y164"/>
      <c r="Z164"/>
      <c r="AA164"/>
    </row>
    <row r="165" spans="4:27" ht="12.75">
      <c r="D165" s="45"/>
      <c r="E165" s="45"/>
      <c r="U165"/>
      <c r="V165"/>
      <c r="W165"/>
      <c r="X165"/>
      <c r="Y165"/>
      <c r="Z165"/>
      <c r="AA165"/>
    </row>
    <row r="166" spans="4:5" ht="12.75">
      <c r="D166" s="45"/>
      <c r="E166" s="45"/>
    </row>
    <row r="167" spans="4:5" ht="12.75">
      <c r="D167" s="45"/>
      <c r="E167" s="45"/>
    </row>
    <row r="168" spans="4:5" ht="12.75">
      <c r="D168" s="45"/>
      <c r="E168" s="45"/>
    </row>
    <row r="169" spans="4:5" ht="12.75">
      <c r="D169" s="45"/>
      <c r="E169" s="45"/>
    </row>
    <row r="170" spans="4:5" ht="12.75">
      <c r="D170" s="45"/>
      <c r="E170" s="45"/>
    </row>
    <row r="171" spans="4:27" ht="12.75">
      <c r="D171" s="45"/>
      <c r="E171" s="45"/>
      <c r="U171"/>
      <c r="V171"/>
      <c r="W171"/>
      <c r="X171"/>
      <c r="Y171"/>
      <c r="Z171"/>
      <c r="AA171"/>
    </row>
    <row r="172" spans="4:27" ht="12.75">
      <c r="D172" s="45"/>
      <c r="E172" s="45"/>
      <c r="U172"/>
      <c r="V172"/>
      <c r="W172"/>
      <c r="X172"/>
      <c r="Y172"/>
      <c r="Z172"/>
      <c r="AA172"/>
    </row>
    <row r="173" spans="4:27" ht="12.75">
      <c r="D173" s="45"/>
      <c r="E173" s="45"/>
      <c r="U173"/>
      <c r="V173"/>
      <c r="W173"/>
      <c r="X173"/>
      <c r="Y173"/>
      <c r="Z173"/>
      <c r="AA173"/>
    </row>
    <row r="174" spans="4:27" ht="12.75">
      <c r="D174" s="45"/>
      <c r="E174" s="45"/>
      <c r="U174"/>
      <c r="V174"/>
      <c r="W174"/>
      <c r="X174"/>
      <c r="Y174"/>
      <c r="Z174"/>
      <c r="AA174"/>
    </row>
    <row r="175" spans="4:27" ht="12.75">
      <c r="D175" s="45"/>
      <c r="E175" s="45"/>
      <c r="U175"/>
      <c r="V175"/>
      <c r="W175"/>
      <c r="X175"/>
      <c r="Y175"/>
      <c r="Z175"/>
      <c r="AA175"/>
    </row>
    <row r="176" spans="4:27" ht="12.75">
      <c r="D176" s="45"/>
      <c r="E176" s="45"/>
      <c r="U176"/>
      <c r="V176"/>
      <c r="W176"/>
      <c r="X176"/>
      <c r="Y176"/>
      <c r="Z176"/>
      <c r="AA176"/>
    </row>
    <row r="177" spans="4:27" ht="12.75">
      <c r="D177" s="45"/>
      <c r="E177" s="45"/>
      <c r="U177"/>
      <c r="V177"/>
      <c r="W177"/>
      <c r="X177"/>
      <c r="Y177"/>
      <c r="Z177"/>
      <c r="AA177"/>
    </row>
    <row r="178" spans="4:27" ht="12.75">
      <c r="D178" s="45"/>
      <c r="E178" s="45"/>
      <c r="U178"/>
      <c r="V178"/>
      <c r="W178"/>
      <c r="X178"/>
      <c r="Y178"/>
      <c r="Z178"/>
      <c r="AA178"/>
    </row>
    <row r="179" spans="4:27" ht="12.75">
      <c r="D179" s="45"/>
      <c r="E179" s="45"/>
      <c r="U179"/>
      <c r="V179"/>
      <c r="W179"/>
      <c r="X179"/>
      <c r="Y179"/>
      <c r="Z179"/>
      <c r="AA179"/>
    </row>
    <row r="180" spans="4:27" ht="12.75">
      <c r="D180" s="45"/>
      <c r="E180" s="45"/>
      <c r="U180"/>
      <c r="V180"/>
      <c r="W180"/>
      <c r="X180"/>
      <c r="Y180"/>
      <c r="Z180"/>
      <c r="AA180"/>
    </row>
    <row r="181" spans="4:27" ht="12.75">
      <c r="D181" s="45"/>
      <c r="E181" s="45"/>
      <c r="U181"/>
      <c r="V181"/>
      <c r="W181"/>
      <c r="X181"/>
      <c r="Y181"/>
      <c r="Z181"/>
      <c r="AA181"/>
    </row>
    <row r="182" spans="4:27" ht="12.75">
      <c r="D182" s="45"/>
      <c r="E182" s="45"/>
      <c r="U182"/>
      <c r="V182"/>
      <c r="W182"/>
      <c r="X182"/>
      <c r="Y182"/>
      <c r="Z182"/>
      <c r="AA182"/>
    </row>
    <row r="183" spans="4:27" ht="12.75">
      <c r="D183" s="45"/>
      <c r="E183" s="45"/>
      <c r="U183"/>
      <c r="V183"/>
      <c r="W183"/>
      <c r="X183"/>
      <c r="Y183"/>
      <c r="Z183"/>
      <c r="AA183"/>
    </row>
    <row r="184" spans="4:27" ht="12.75">
      <c r="D184" s="45"/>
      <c r="E184" s="45"/>
      <c r="U184"/>
      <c r="V184"/>
      <c r="W184"/>
      <c r="X184"/>
      <c r="Y184"/>
      <c r="Z184"/>
      <c r="AA184"/>
    </row>
    <row r="185" spans="4:27" ht="12.75">
      <c r="D185" s="45"/>
      <c r="E185" s="45"/>
      <c r="U185"/>
      <c r="V185"/>
      <c r="W185"/>
      <c r="X185"/>
      <c r="Y185"/>
      <c r="Z185"/>
      <c r="AA185"/>
    </row>
    <row r="186" spans="4:27" ht="12.75">
      <c r="D186" s="45"/>
      <c r="E186" s="45"/>
      <c r="U186"/>
      <c r="V186"/>
      <c r="W186"/>
      <c r="X186"/>
      <c r="Y186"/>
      <c r="Z186"/>
      <c r="AA186"/>
    </row>
    <row r="187" spans="4:27" ht="12.75">
      <c r="D187" s="45"/>
      <c r="E187" s="45"/>
      <c r="U187"/>
      <c r="V187"/>
      <c r="W187"/>
      <c r="X187"/>
      <c r="Y187"/>
      <c r="Z187"/>
      <c r="AA187"/>
    </row>
    <row r="188" spans="4:27" ht="12.75">
      <c r="D188" s="45"/>
      <c r="E188" s="45"/>
      <c r="U188"/>
      <c r="V188"/>
      <c r="W188"/>
      <c r="X188"/>
      <c r="Y188"/>
      <c r="Z188"/>
      <c r="AA188"/>
    </row>
    <row r="199" spans="4:27" ht="12.75">
      <c r="D199" s="45"/>
      <c r="E199" s="45"/>
      <c r="F199" s="45"/>
      <c r="R199"/>
      <c r="U199"/>
      <c r="V199"/>
      <c r="W199"/>
      <c r="X199"/>
      <c r="Y199"/>
      <c r="Z199"/>
      <c r="AA199"/>
    </row>
    <row r="200" spans="4:27" ht="12.75">
      <c r="D200" s="45"/>
      <c r="E200" s="45"/>
      <c r="F200" s="45"/>
      <c r="R200"/>
      <c r="U200"/>
      <c r="V200"/>
      <c r="W200"/>
      <c r="X200"/>
      <c r="Y200"/>
      <c r="Z200"/>
      <c r="AA200"/>
    </row>
    <row r="201" spans="4:27" ht="12.75">
      <c r="D201" s="45"/>
      <c r="E201" s="45"/>
      <c r="F201" s="45"/>
      <c r="R201"/>
      <c r="U201"/>
      <c r="V201"/>
      <c r="W201"/>
      <c r="X201"/>
      <c r="Y201"/>
      <c r="Z201"/>
      <c r="AA201"/>
    </row>
    <row r="202" spans="4:27" ht="12.75">
      <c r="D202" s="45"/>
      <c r="E202" s="45"/>
      <c r="F202" s="45"/>
      <c r="R202"/>
      <c r="U202"/>
      <c r="V202"/>
      <c r="W202"/>
      <c r="X202"/>
      <c r="Y202"/>
      <c r="Z202"/>
      <c r="AA202"/>
    </row>
    <row r="203" spans="4:27" ht="12.75">
      <c r="D203" s="45"/>
      <c r="E203" s="45"/>
      <c r="F203" s="45"/>
      <c r="R203"/>
      <c r="U203"/>
      <c r="V203"/>
      <c r="W203"/>
      <c r="X203"/>
      <c r="Y203"/>
      <c r="Z203"/>
      <c r="AA203"/>
    </row>
    <row r="204" spans="4:27" ht="12.75">
      <c r="D204" s="45"/>
      <c r="E204" s="45"/>
      <c r="F204" s="45"/>
      <c r="R204"/>
      <c r="U204"/>
      <c r="V204"/>
      <c r="W204"/>
      <c r="X204"/>
      <c r="Y204"/>
      <c r="Z204"/>
      <c r="AA204"/>
    </row>
    <row r="205" spans="4:27" ht="12.75">
      <c r="D205" s="45"/>
      <c r="E205" s="45"/>
      <c r="F205" s="45"/>
      <c r="R205"/>
      <c r="U205"/>
      <c r="V205"/>
      <c r="W205"/>
      <c r="X205"/>
      <c r="Y205"/>
      <c r="Z205"/>
      <c r="AA205"/>
    </row>
    <row r="206" spans="4:27" ht="12.75">
      <c r="D206" s="45"/>
      <c r="E206" s="45"/>
      <c r="F206" s="45"/>
      <c r="R206"/>
      <c r="U206"/>
      <c r="V206"/>
      <c r="W206"/>
      <c r="X206"/>
      <c r="Y206"/>
      <c r="Z206"/>
      <c r="AA206"/>
    </row>
    <row r="207" spans="4:27" ht="12.75">
      <c r="D207" s="45"/>
      <c r="E207" s="45"/>
      <c r="F207" s="45"/>
      <c r="R207"/>
      <c r="U207"/>
      <c r="V207"/>
      <c r="W207"/>
      <c r="X207"/>
      <c r="Y207"/>
      <c r="Z207"/>
      <c r="AA207"/>
    </row>
    <row r="208" spans="4:27" ht="12.75">
      <c r="D208" s="45"/>
      <c r="E208" s="45"/>
      <c r="F208" s="45"/>
      <c r="R208"/>
      <c r="U208"/>
      <c r="V208"/>
      <c r="W208"/>
      <c r="X208"/>
      <c r="Y208"/>
      <c r="Z208"/>
      <c r="AA208"/>
    </row>
  </sheetData>
  <sheetProtection/>
  <mergeCells count="9">
    <mergeCell ref="AE3:AK3"/>
    <mergeCell ref="A56:D56"/>
    <mergeCell ref="A57:D57"/>
    <mergeCell ref="A2:D2"/>
    <mergeCell ref="F3:F4"/>
    <mergeCell ref="G3:Q3"/>
    <mergeCell ref="A3:D4"/>
    <mergeCell ref="S3:AB3"/>
    <mergeCell ref="A55:D55"/>
  </mergeCells>
  <printOptions/>
  <pageMargins left="0.17" right="0.19" top="1" bottom="1" header="0.5" footer="0.5"/>
  <pageSetup horizontalDpi="600" verticalDpi="600" orientation="landscape" paperSize="9" scale="48" r:id="rId1"/>
  <colBreaks count="1" manualBreakCount="1">
    <brk id="26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278"/>
  <sheetViews>
    <sheetView zoomScalePageLayoutView="0" workbookViewId="0" topLeftCell="A1">
      <pane ySplit="3150" topLeftCell="A21" activePane="bottomLeft" state="split"/>
      <selection pane="topLeft" activeCell="O4" sqref="O4"/>
      <selection pane="bottomLeft" activeCell="D16" sqref="D16"/>
    </sheetView>
  </sheetViews>
  <sheetFormatPr defaultColWidth="9.140625" defaultRowHeight="12.75"/>
  <cols>
    <col min="2" max="2" width="9.140625" style="45" hidden="1" customWidth="1"/>
    <col min="3" max="3" width="9.140625" style="45" customWidth="1"/>
    <col min="4" max="4" width="40.00390625" style="62" customWidth="1"/>
    <col min="5" max="5" width="6.28125" style="62" hidden="1" customWidth="1"/>
    <col min="6" max="6" width="9.00390625" style="71" customWidth="1"/>
    <col min="7" max="7" width="16.140625" style="45" bestFit="1" customWidth="1"/>
    <col min="8" max="8" width="13.140625" style="45" bestFit="1" customWidth="1"/>
    <col min="9" max="9" width="14.8515625" style="45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7" customWidth="1"/>
    <col min="18" max="18" width="4.140625" style="50" customWidth="1"/>
    <col min="19" max="19" width="16.57421875" style="0" customWidth="1"/>
    <col min="20" max="20" width="14.8515625" style="0" customWidth="1"/>
    <col min="21" max="27" width="14.8515625" style="45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7" customWidth="1"/>
    <col min="36" max="36" width="16.140625" style="0" customWidth="1"/>
    <col min="37" max="37" width="17.8515625" style="7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37" s="45" customFormat="1" ht="15.75" customHeight="1">
      <c r="D1" s="62"/>
      <c r="E1" s="62"/>
      <c r="F1" s="71"/>
      <c r="Q1" s="82"/>
      <c r="R1" s="50"/>
      <c r="AI1" s="82"/>
      <c r="AK1" s="82"/>
    </row>
    <row r="2" spans="1:37" s="32" customFormat="1" ht="15.75" customHeight="1">
      <c r="A2" s="178"/>
      <c r="B2" s="178"/>
      <c r="C2" s="178"/>
      <c r="D2" s="178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I2" s="59"/>
      <c r="AK2" s="59"/>
    </row>
    <row r="3" spans="1:143" s="4" customFormat="1" ht="28.5" customHeight="1">
      <c r="A3" s="185" t="s">
        <v>332</v>
      </c>
      <c r="B3" s="186"/>
      <c r="C3" s="186"/>
      <c r="D3" s="186"/>
      <c r="E3" s="91"/>
      <c r="F3" s="194" t="s">
        <v>306</v>
      </c>
      <c r="G3" s="180" t="s">
        <v>239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23"/>
      <c r="S3" s="180" t="s">
        <v>244</v>
      </c>
      <c r="T3" s="183"/>
      <c r="U3" s="183"/>
      <c r="V3" s="183"/>
      <c r="W3" s="183"/>
      <c r="X3" s="183"/>
      <c r="Y3" s="183"/>
      <c r="Z3" s="183"/>
      <c r="AA3" s="183"/>
      <c r="AB3" s="184"/>
      <c r="AC3" s="58"/>
      <c r="AD3" s="2"/>
      <c r="AE3" s="175" t="s">
        <v>255</v>
      </c>
      <c r="AF3" s="176"/>
      <c r="AG3" s="176"/>
      <c r="AH3" s="176"/>
      <c r="AI3" s="176"/>
      <c r="AJ3" s="176"/>
      <c r="AK3" s="17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85.5" customHeight="1">
      <c r="A4" s="187"/>
      <c r="B4" s="188"/>
      <c r="C4" s="188"/>
      <c r="D4" s="188"/>
      <c r="E4" s="87" t="str">
        <f aca="true" t="shared" si="0" ref="E4:E45">IF(F4="Y",1," ")</f>
        <v> </v>
      </c>
      <c r="F4" s="195"/>
      <c r="G4" s="105" t="s">
        <v>232</v>
      </c>
      <c r="H4" s="16" t="s">
        <v>233</v>
      </c>
      <c r="I4" s="16" t="s">
        <v>234</v>
      </c>
      <c r="J4" s="15" t="s">
        <v>235</v>
      </c>
      <c r="K4" s="42" t="s">
        <v>247</v>
      </c>
      <c r="L4" s="15" t="s">
        <v>236</v>
      </c>
      <c r="M4" s="15" t="s">
        <v>0</v>
      </c>
      <c r="N4" s="15" t="s">
        <v>237</v>
      </c>
      <c r="O4" s="15" t="s">
        <v>238</v>
      </c>
      <c r="P4" s="22" t="s">
        <v>270</v>
      </c>
      <c r="Q4" s="56" t="s">
        <v>1</v>
      </c>
      <c r="R4" s="24"/>
      <c r="S4" s="15" t="s">
        <v>240</v>
      </c>
      <c r="T4" s="33" t="s">
        <v>241</v>
      </c>
      <c r="U4" s="55" t="s">
        <v>288</v>
      </c>
      <c r="V4" s="55" t="s">
        <v>289</v>
      </c>
      <c r="W4" s="16" t="s">
        <v>2</v>
      </c>
      <c r="X4" s="16" t="s">
        <v>242</v>
      </c>
      <c r="Y4" s="16" t="s">
        <v>290</v>
      </c>
      <c r="Z4" s="55" t="s">
        <v>291</v>
      </c>
      <c r="AA4" s="16" t="s">
        <v>243</v>
      </c>
      <c r="AB4" s="56" t="s">
        <v>246</v>
      </c>
      <c r="AC4" s="57" t="s">
        <v>245</v>
      </c>
      <c r="AD4" s="2"/>
      <c r="AE4" s="15" t="s">
        <v>248</v>
      </c>
      <c r="AF4" s="15" t="s">
        <v>249</v>
      </c>
      <c r="AG4" s="15" t="s">
        <v>250</v>
      </c>
      <c r="AH4" s="15" t="s">
        <v>251</v>
      </c>
      <c r="AI4" s="57" t="s">
        <v>254</v>
      </c>
      <c r="AJ4" s="33" t="s">
        <v>252</v>
      </c>
      <c r="AK4" s="57" t="s">
        <v>253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144" s="4" customFormat="1" ht="15.75" customHeight="1">
      <c r="A5" s="41">
        <v>1</v>
      </c>
      <c r="B5" s="86" t="s">
        <v>295</v>
      </c>
      <c r="C5" s="86">
        <v>9659</v>
      </c>
      <c r="D5" s="87" t="s">
        <v>145</v>
      </c>
      <c r="E5" s="151">
        <f t="shared" si="0"/>
        <v>1</v>
      </c>
      <c r="F5" s="130" t="s">
        <v>307</v>
      </c>
      <c r="G5" s="93">
        <v>4870</v>
      </c>
      <c r="H5" s="94">
        <v>1275</v>
      </c>
      <c r="I5" s="94">
        <v>5295</v>
      </c>
      <c r="J5" s="64"/>
      <c r="K5" s="64">
        <v>0</v>
      </c>
      <c r="L5" s="64"/>
      <c r="M5" s="64">
        <v>32380</v>
      </c>
      <c r="N5" s="64">
        <v>8327</v>
      </c>
      <c r="O5" s="64"/>
      <c r="P5" s="64">
        <v>0</v>
      </c>
      <c r="Q5" s="51">
        <f aca="true" t="shared" si="1" ref="Q5:Q42">SUM(G5:P5)</f>
        <v>52147</v>
      </c>
      <c r="R5" s="6"/>
      <c r="S5" s="64">
        <v>4054</v>
      </c>
      <c r="T5" s="64">
        <v>0</v>
      </c>
      <c r="U5" s="64"/>
      <c r="V5" s="64"/>
      <c r="W5" s="64">
        <v>22020</v>
      </c>
      <c r="X5" s="64">
        <v>6138</v>
      </c>
      <c r="Y5" s="64">
        <v>933</v>
      </c>
      <c r="Z5" s="64">
        <v>5460</v>
      </c>
      <c r="AA5" s="64"/>
      <c r="AB5" s="83">
        <f aca="true" t="shared" si="2" ref="AB5:AB39">SUM(S5:AA5)</f>
        <v>38605</v>
      </c>
      <c r="AC5" s="51">
        <f aca="true" t="shared" si="3" ref="AC5:AC39">+Q5-AB5</f>
        <v>13542</v>
      </c>
      <c r="AD5" s="39"/>
      <c r="AE5" s="64">
        <v>971500</v>
      </c>
      <c r="AF5" s="64">
        <v>16000</v>
      </c>
      <c r="AG5" s="64">
        <v>220934</v>
      </c>
      <c r="AH5" s="64">
        <v>0</v>
      </c>
      <c r="AI5" s="51">
        <f aca="true" t="shared" si="4" ref="AI5:AI41">SUM(AE5:AH5)</f>
        <v>1208434</v>
      </c>
      <c r="AJ5" s="64">
        <v>0</v>
      </c>
      <c r="AK5" s="51">
        <f aca="true" t="shared" si="5" ref="AK5:AK41">+AI5-AJ5</f>
        <v>1208434</v>
      </c>
      <c r="AL5" s="39"/>
      <c r="AM5" s="84"/>
      <c r="AN5" s="39"/>
      <c r="AO5" s="2"/>
      <c r="AP5" s="2"/>
      <c r="AQ5" s="2"/>
      <c r="AR5" s="2"/>
      <c r="AS5" s="2"/>
      <c r="AT5" s="2"/>
      <c r="AU5" s="2"/>
      <c r="AV5" s="2"/>
      <c r="AW5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</row>
    <row r="6" spans="1:144" s="4" customFormat="1" ht="15.75" customHeight="1">
      <c r="A6" s="3">
        <f aca="true" t="shared" si="6" ref="A6:A40">+A5+1</f>
        <v>2</v>
      </c>
      <c r="B6" s="86" t="s">
        <v>295</v>
      </c>
      <c r="C6" s="86">
        <v>9739</v>
      </c>
      <c r="D6" s="87" t="s">
        <v>159</v>
      </c>
      <c r="E6" s="151">
        <f t="shared" si="0"/>
        <v>1</v>
      </c>
      <c r="F6" s="130" t="s">
        <v>307</v>
      </c>
      <c r="G6" s="93">
        <v>47037</v>
      </c>
      <c r="H6" s="94">
        <v>0</v>
      </c>
      <c r="I6" s="94">
        <v>0</v>
      </c>
      <c r="J6" s="64">
        <v>0</v>
      </c>
      <c r="K6" s="64">
        <v>0</v>
      </c>
      <c r="L6" s="64">
        <v>0</v>
      </c>
      <c r="M6" s="64">
        <v>5688</v>
      </c>
      <c r="N6" s="64">
        <v>7689</v>
      </c>
      <c r="O6" s="64">
        <v>6271</v>
      </c>
      <c r="P6" s="64"/>
      <c r="Q6" s="51">
        <f t="shared" si="1"/>
        <v>66685</v>
      </c>
      <c r="R6" s="6"/>
      <c r="S6" s="64">
        <v>48743</v>
      </c>
      <c r="T6" s="64">
        <v>0</v>
      </c>
      <c r="U6" s="64">
        <v>0</v>
      </c>
      <c r="V6" s="64">
        <v>0</v>
      </c>
      <c r="W6" s="64">
        <v>20039</v>
      </c>
      <c r="X6" s="64">
        <v>10714</v>
      </c>
      <c r="Y6" s="64">
        <v>0</v>
      </c>
      <c r="Z6" s="64">
        <v>0</v>
      </c>
      <c r="AA6" s="64">
        <v>0</v>
      </c>
      <c r="AB6" s="83">
        <f t="shared" si="2"/>
        <v>79496</v>
      </c>
      <c r="AC6" s="51">
        <f t="shared" si="3"/>
        <v>-12811</v>
      </c>
      <c r="AD6" s="39"/>
      <c r="AE6" s="64">
        <v>790000</v>
      </c>
      <c r="AF6" s="64">
        <v>0</v>
      </c>
      <c r="AG6" s="64">
        <v>29099</v>
      </c>
      <c r="AH6" s="64">
        <v>0</v>
      </c>
      <c r="AI6" s="51">
        <f t="shared" si="4"/>
        <v>819099</v>
      </c>
      <c r="AJ6" s="64">
        <v>0</v>
      </c>
      <c r="AK6" s="51">
        <f t="shared" si="5"/>
        <v>819099</v>
      </c>
      <c r="AL6" s="39"/>
      <c r="AM6" s="84"/>
      <c r="AN6" s="39"/>
      <c r="AO6" s="2"/>
      <c r="AP6" s="2"/>
      <c r="AQ6" s="2"/>
      <c r="AR6" s="2"/>
      <c r="AS6" s="2"/>
      <c r="AT6" s="2"/>
      <c r="AU6" s="2"/>
      <c r="AV6" s="2"/>
      <c r="AW6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</row>
    <row r="7" spans="1:144" s="4" customFormat="1" ht="15.75" customHeight="1">
      <c r="A7" s="3">
        <f t="shared" si="6"/>
        <v>3</v>
      </c>
      <c r="B7" s="86" t="s">
        <v>295</v>
      </c>
      <c r="C7" s="86">
        <v>9707</v>
      </c>
      <c r="D7" s="87" t="s">
        <v>156</v>
      </c>
      <c r="E7" s="151">
        <f t="shared" si="0"/>
        <v>1</v>
      </c>
      <c r="F7" s="130" t="s">
        <v>307</v>
      </c>
      <c r="G7" s="93">
        <v>85112</v>
      </c>
      <c r="H7" s="94">
        <v>0</v>
      </c>
      <c r="I7" s="94">
        <v>0</v>
      </c>
      <c r="J7" s="64">
        <v>0</v>
      </c>
      <c r="K7" s="64">
        <v>5000</v>
      </c>
      <c r="L7" s="64">
        <v>10000</v>
      </c>
      <c r="M7" s="64">
        <v>23613</v>
      </c>
      <c r="N7" s="64">
        <v>4928</v>
      </c>
      <c r="O7" s="64">
        <v>16133</v>
      </c>
      <c r="P7" s="64"/>
      <c r="Q7" s="51">
        <f t="shared" si="1"/>
        <v>144786</v>
      </c>
      <c r="R7" s="6"/>
      <c r="S7" s="64">
        <v>45342</v>
      </c>
      <c r="T7" s="64">
        <v>4646</v>
      </c>
      <c r="U7" s="64">
        <v>28695</v>
      </c>
      <c r="V7" s="64">
        <v>25315</v>
      </c>
      <c r="W7" s="64">
        <v>21486</v>
      </c>
      <c r="X7" s="64">
        <v>18658</v>
      </c>
      <c r="Y7" s="64">
        <v>0</v>
      </c>
      <c r="Z7" s="64">
        <v>0</v>
      </c>
      <c r="AA7" s="64">
        <v>965</v>
      </c>
      <c r="AB7" s="83">
        <f t="shared" si="2"/>
        <v>145107</v>
      </c>
      <c r="AC7" s="51">
        <f t="shared" si="3"/>
        <v>-321</v>
      </c>
      <c r="AD7" s="39"/>
      <c r="AE7" s="64">
        <v>1145000</v>
      </c>
      <c r="AF7" s="64">
        <v>4600</v>
      </c>
      <c r="AG7" s="64">
        <v>159188</v>
      </c>
      <c r="AH7" s="64">
        <v>5490</v>
      </c>
      <c r="AI7" s="51">
        <f t="shared" si="4"/>
        <v>1314278</v>
      </c>
      <c r="AJ7" s="64">
        <v>69994</v>
      </c>
      <c r="AK7" s="51">
        <f t="shared" si="5"/>
        <v>1244284</v>
      </c>
      <c r="AL7" s="39"/>
      <c r="AM7" s="84"/>
      <c r="AN7" s="39"/>
      <c r="AO7" s="2"/>
      <c r="AP7" s="2"/>
      <c r="AQ7" s="2"/>
      <c r="AR7" s="2"/>
      <c r="AS7" s="2"/>
      <c r="AT7" s="2"/>
      <c r="AU7" s="2"/>
      <c r="AV7" s="2"/>
      <c r="AW7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143" s="4" customFormat="1" ht="15.75" customHeight="1">
      <c r="A8" s="3">
        <f t="shared" si="6"/>
        <v>4</v>
      </c>
      <c r="B8" s="86" t="s">
        <v>295</v>
      </c>
      <c r="C8" s="86">
        <v>9710</v>
      </c>
      <c r="D8" s="87" t="s">
        <v>157</v>
      </c>
      <c r="E8" s="151" t="str">
        <f t="shared" si="0"/>
        <v> </v>
      </c>
      <c r="F8" s="130" t="s">
        <v>308</v>
      </c>
      <c r="G8" s="93">
        <v>21234</v>
      </c>
      <c r="H8" s="94">
        <v>54</v>
      </c>
      <c r="I8" s="94"/>
      <c r="J8" s="64">
        <v>0</v>
      </c>
      <c r="K8" s="64">
        <v>9243</v>
      </c>
      <c r="L8" s="64"/>
      <c r="M8" s="64">
        <v>4171</v>
      </c>
      <c r="N8" s="64">
        <v>12782</v>
      </c>
      <c r="O8" s="64">
        <v>359</v>
      </c>
      <c r="P8" s="64">
        <v>0</v>
      </c>
      <c r="Q8" s="51">
        <f t="shared" si="1"/>
        <v>47843</v>
      </c>
      <c r="R8" s="18"/>
      <c r="S8" s="64">
        <v>8333</v>
      </c>
      <c r="T8" s="64">
        <v>870</v>
      </c>
      <c r="U8" s="64">
        <v>5957</v>
      </c>
      <c r="V8" s="64"/>
      <c r="W8" s="64">
        <v>12499</v>
      </c>
      <c r="X8" s="64">
        <v>11092</v>
      </c>
      <c r="Y8" s="64">
        <v>2426</v>
      </c>
      <c r="Z8" s="64">
        <v>0</v>
      </c>
      <c r="AA8" s="64">
        <v>0</v>
      </c>
      <c r="AB8" s="83">
        <f t="shared" si="2"/>
        <v>41177</v>
      </c>
      <c r="AC8" s="51">
        <f t="shared" si="3"/>
        <v>6666</v>
      </c>
      <c r="AD8" s="39"/>
      <c r="AE8" s="64">
        <v>0</v>
      </c>
      <c r="AF8" s="64">
        <v>0</v>
      </c>
      <c r="AG8" s="64">
        <v>728415</v>
      </c>
      <c r="AH8" s="64">
        <v>0</v>
      </c>
      <c r="AI8" s="51">
        <f t="shared" si="4"/>
        <v>728415</v>
      </c>
      <c r="AJ8" s="64">
        <v>2222</v>
      </c>
      <c r="AK8" s="51">
        <f t="shared" si="5"/>
        <v>726193</v>
      </c>
      <c r="AL8" s="39"/>
      <c r="AM8" s="84"/>
      <c r="AN8" s="39"/>
      <c r="AO8" s="2"/>
      <c r="AP8" s="2"/>
      <c r="AQ8" s="2"/>
      <c r="AR8" s="2"/>
      <c r="AS8" s="2"/>
      <c r="AT8" s="2"/>
      <c r="AU8" s="2"/>
      <c r="AV8" s="2"/>
      <c r="AW8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</row>
    <row r="9" spans="1:40" ht="15.75" customHeight="1">
      <c r="A9" s="3">
        <f t="shared" si="6"/>
        <v>5</v>
      </c>
      <c r="B9" s="86" t="s">
        <v>295</v>
      </c>
      <c r="C9" s="86">
        <v>9709</v>
      </c>
      <c r="D9" s="87" t="s">
        <v>158</v>
      </c>
      <c r="E9" s="151">
        <f t="shared" si="0"/>
        <v>1</v>
      </c>
      <c r="F9" s="112" t="s">
        <v>307</v>
      </c>
      <c r="G9" s="93">
        <v>62000</v>
      </c>
      <c r="H9" s="94">
        <v>0</v>
      </c>
      <c r="I9" s="94"/>
      <c r="J9" s="64">
        <v>0</v>
      </c>
      <c r="K9" s="64">
        <v>379</v>
      </c>
      <c r="L9" s="64">
        <v>457</v>
      </c>
      <c r="M9" s="64">
        <v>6503</v>
      </c>
      <c r="N9" s="64">
        <v>2492</v>
      </c>
      <c r="O9" s="64">
        <v>8242</v>
      </c>
      <c r="P9" s="64">
        <v>5122</v>
      </c>
      <c r="Q9" s="51">
        <f t="shared" si="1"/>
        <v>85195</v>
      </c>
      <c r="R9" s="9"/>
      <c r="S9" s="64">
        <v>27907</v>
      </c>
      <c r="T9" s="64">
        <v>10260</v>
      </c>
      <c r="U9" s="64">
        <v>3675</v>
      </c>
      <c r="V9" s="64">
        <v>2990</v>
      </c>
      <c r="W9" s="64">
        <v>25266</v>
      </c>
      <c r="X9" s="64">
        <v>15661</v>
      </c>
      <c r="Y9" s="64">
        <v>1000</v>
      </c>
      <c r="Z9" s="64">
        <v>0</v>
      </c>
      <c r="AA9" s="64">
        <v>583</v>
      </c>
      <c r="AB9" s="83">
        <f t="shared" si="2"/>
        <v>87342</v>
      </c>
      <c r="AC9" s="51">
        <f t="shared" si="3"/>
        <v>-2147</v>
      </c>
      <c r="AD9" s="39"/>
      <c r="AE9" s="64">
        <v>880000</v>
      </c>
      <c r="AF9" s="64">
        <v>0</v>
      </c>
      <c r="AG9" s="64">
        <v>168459</v>
      </c>
      <c r="AH9" s="64">
        <v>0</v>
      </c>
      <c r="AI9" s="51">
        <f t="shared" si="4"/>
        <v>1048459</v>
      </c>
      <c r="AJ9" s="64">
        <v>0</v>
      </c>
      <c r="AK9" s="51">
        <f t="shared" si="5"/>
        <v>1048459</v>
      </c>
      <c r="AL9" s="39"/>
      <c r="AM9" s="84"/>
      <c r="AN9" s="39"/>
    </row>
    <row r="10" spans="1:40" ht="15.75" customHeight="1">
      <c r="A10" s="3">
        <f t="shared" si="6"/>
        <v>6</v>
      </c>
      <c r="B10" s="86" t="s">
        <v>295</v>
      </c>
      <c r="C10" s="86">
        <v>9695</v>
      </c>
      <c r="D10" s="87" t="s">
        <v>146</v>
      </c>
      <c r="E10" s="151">
        <f t="shared" si="0"/>
        <v>1</v>
      </c>
      <c r="F10" s="130" t="s">
        <v>307</v>
      </c>
      <c r="G10" s="93">
        <v>132408</v>
      </c>
      <c r="H10" s="94">
        <v>702.5</v>
      </c>
      <c r="I10" s="94">
        <v>0</v>
      </c>
      <c r="J10" s="64">
        <v>4008</v>
      </c>
      <c r="K10" s="64">
        <v>1800</v>
      </c>
      <c r="L10" s="64"/>
      <c r="M10" s="64">
        <v>80819</v>
      </c>
      <c r="N10" s="64">
        <v>22844</v>
      </c>
      <c r="O10" s="64">
        <v>27635</v>
      </c>
      <c r="P10" s="64">
        <v>403</v>
      </c>
      <c r="Q10" s="51">
        <f t="shared" si="1"/>
        <v>270619.5</v>
      </c>
      <c r="R10" s="9"/>
      <c r="S10" s="64">
        <v>102431</v>
      </c>
      <c r="T10" s="64">
        <v>16466</v>
      </c>
      <c r="U10" s="64">
        <v>15847</v>
      </c>
      <c r="V10" s="64">
        <v>50947</v>
      </c>
      <c r="W10" s="64">
        <v>55046</v>
      </c>
      <c r="X10" s="64">
        <v>35892</v>
      </c>
      <c r="Y10" s="64">
        <v>12550</v>
      </c>
      <c r="Z10" s="64">
        <v>658</v>
      </c>
      <c r="AA10" s="64">
        <v>0</v>
      </c>
      <c r="AB10" s="83">
        <f t="shared" si="2"/>
        <v>289837</v>
      </c>
      <c r="AC10" s="51">
        <f t="shared" si="3"/>
        <v>-19217.5</v>
      </c>
      <c r="AD10" s="39"/>
      <c r="AE10" s="64">
        <v>5853000</v>
      </c>
      <c r="AF10" s="64">
        <v>600000</v>
      </c>
      <c r="AG10" s="64">
        <v>519602</v>
      </c>
      <c r="AH10" s="64">
        <v>4731</v>
      </c>
      <c r="AI10" s="51">
        <f t="shared" si="4"/>
        <v>6977333</v>
      </c>
      <c r="AJ10" s="64">
        <v>5128</v>
      </c>
      <c r="AK10" s="51">
        <f t="shared" si="5"/>
        <v>6972205</v>
      </c>
      <c r="AL10" s="39"/>
      <c r="AM10" s="84"/>
      <c r="AN10" s="39"/>
    </row>
    <row r="11" spans="1:40" ht="15.75" customHeight="1">
      <c r="A11" s="3">
        <f t="shared" si="6"/>
        <v>7</v>
      </c>
      <c r="B11" s="86" t="s">
        <v>295</v>
      </c>
      <c r="C11" s="86">
        <v>9660</v>
      </c>
      <c r="D11" s="87" t="s">
        <v>147</v>
      </c>
      <c r="E11" s="151">
        <f t="shared" si="0"/>
        <v>1</v>
      </c>
      <c r="F11" s="130" t="s">
        <v>307</v>
      </c>
      <c r="G11" s="93">
        <v>101979</v>
      </c>
      <c r="H11" s="94">
        <v>3296</v>
      </c>
      <c r="I11" s="94"/>
      <c r="J11" s="64">
        <v>0</v>
      </c>
      <c r="K11" s="64"/>
      <c r="L11" s="64"/>
      <c r="M11" s="64">
        <v>50004</v>
      </c>
      <c r="N11" s="64">
        <v>8273</v>
      </c>
      <c r="O11" s="64">
        <v>18062</v>
      </c>
      <c r="P11" s="64"/>
      <c r="Q11" s="51">
        <f t="shared" si="1"/>
        <v>181614</v>
      </c>
      <c r="R11" s="9"/>
      <c r="S11" s="64">
        <v>57596</v>
      </c>
      <c r="T11" s="64">
        <v>26004</v>
      </c>
      <c r="U11" s="64"/>
      <c r="V11" s="64">
        <v>24957</v>
      </c>
      <c r="W11" s="64">
        <v>61930</v>
      </c>
      <c r="X11" s="64">
        <v>22499</v>
      </c>
      <c r="Y11" s="64">
        <v>781</v>
      </c>
      <c r="Z11" s="64">
        <v>1195</v>
      </c>
      <c r="AA11" s="64"/>
      <c r="AB11" s="83">
        <f t="shared" si="2"/>
        <v>194962</v>
      </c>
      <c r="AC11" s="51">
        <f t="shared" si="3"/>
        <v>-13348</v>
      </c>
      <c r="AD11" s="39"/>
      <c r="AE11" s="64">
        <v>1937897</v>
      </c>
      <c r="AF11" s="64">
        <v>151397</v>
      </c>
      <c r="AG11" s="64">
        <v>280127</v>
      </c>
      <c r="AH11" s="64">
        <v>1706</v>
      </c>
      <c r="AI11" s="51">
        <f t="shared" si="4"/>
        <v>2371127</v>
      </c>
      <c r="AJ11" s="64">
        <v>561</v>
      </c>
      <c r="AK11" s="51">
        <f t="shared" si="5"/>
        <v>2370566</v>
      </c>
      <c r="AL11" s="39"/>
      <c r="AM11" s="84"/>
      <c r="AN11" s="39"/>
    </row>
    <row r="12" spans="1:40" ht="15.75" customHeight="1">
      <c r="A12" s="3">
        <f t="shared" si="6"/>
        <v>8</v>
      </c>
      <c r="B12" s="86" t="s">
        <v>295</v>
      </c>
      <c r="C12" s="86">
        <v>9638</v>
      </c>
      <c r="D12" s="87" t="s">
        <v>136</v>
      </c>
      <c r="E12" s="151" t="str">
        <f t="shared" si="0"/>
        <v> </v>
      </c>
      <c r="F12" s="130" t="s">
        <v>308</v>
      </c>
      <c r="G12" s="93">
        <v>81358</v>
      </c>
      <c r="H12" s="94"/>
      <c r="I12" s="94">
        <v>2716</v>
      </c>
      <c r="J12" s="64">
        <v>46685</v>
      </c>
      <c r="K12" s="64">
        <v>5000</v>
      </c>
      <c r="L12" s="64">
        <v>411</v>
      </c>
      <c r="M12" s="64">
        <v>5997</v>
      </c>
      <c r="N12" s="64">
        <v>8060</v>
      </c>
      <c r="O12" s="64">
        <v>1400</v>
      </c>
      <c r="P12" s="64"/>
      <c r="Q12" s="51">
        <f t="shared" si="1"/>
        <v>151627</v>
      </c>
      <c r="R12" s="9"/>
      <c r="S12" s="64">
        <v>60276</v>
      </c>
      <c r="T12" s="64">
        <v>9360</v>
      </c>
      <c r="U12" s="64">
        <v>1224</v>
      </c>
      <c r="V12" s="64">
        <v>16460</v>
      </c>
      <c r="W12" s="64">
        <v>276294</v>
      </c>
      <c r="X12" s="64">
        <v>21419</v>
      </c>
      <c r="Y12" s="64">
        <v>1609</v>
      </c>
      <c r="Z12" s="64">
        <v>1261</v>
      </c>
      <c r="AA12" s="64">
        <v>1108</v>
      </c>
      <c r="AB12" s="83">
        <f t="shared" si="2"/>
        <v>389011</v>
      </c>
      <c r="AC12" s="51">
        <f t="shared" si="3"/>
        <v>-237384</v>
      </c>
      <c r="AD12" s="39"/>
      <c r="AE12" s="64">
        <v>1771561</v>
      </c>
      <c r="AF12" s="64">
        <v>486063</v>
      </c>
      <c r="AG12" s="64">
        <v>170777</v>
      </c>
      <c r="AH12" s="64">
        <v>0</v>
      </c>
      <c r="AI12" s="51">
        <f t="shared" si="4"/>
        <v>2428401</v>
      </c>
      <c r="AJ12" s="64">
        <v>130770</v>
      </c>
      <c r="AK12" s="51">
        <f t="shared" si="5"/>
        <v>2297631</v>
      </c>
      <c r="AL12" s="39"/>
      <c r="AM12" s="84"/>
      <c r="AN12" s="39"/>
    </row>
    <row r="13" spans="1:40" ht="15.75" customHeight="1">
      <c r="A13" s="3">
        <f t="shared" si="6"/>
        <v>9</v>
      </c>
      <c r="B13" s="86" t="s">
        <v>295</v>
      </c>
      <c r="C13" s="86">
        <v>9639</v>
      </c>
      <c r="D13" s="87" t="s">
        <v>137</v>
      </c>
      <c r="E13" s="151" t="str">
        <f t="shared" si="0"/>
        <v> </v>
      </c>
      <c r="F13" s="130" t="s">
        <v>308</v>
      </c>
      <c r="G13" s="93">
        <v>107592</v>
      </c>
      <c r="H13" s="94">
        <v>2234</v>
      </c>
      <c r="I13" s="94">
        <v>0</v>
      </c>
      <c r="J13" s="64">
        <v>0</v>
      </c>
      <c r="K13" s="64">
        <v>4210</v>
      </c>
      <c r="L13" s="64">
        <v>10400</v>
      </c>
      <c r="M13" s="64">
        <v>10834</v>
      </c>
      <c r="N13" s="64">
        <v>0</v>
      </c>
      <c r="O13" s="64">
        <v>10285</v>
      </c>
      <c r="P13" s="64">
        <v>4675</v>
      </c>
      <c r="Q13" s="51">
        <f t="shared" si="1"/>
        <v>150230</v>
      </c>
      <c r="R13" s="9"/>
      <c r="S13" s="64">
        <v>55633</v>
      </c>
      <c r="T13" s="64">
        <v>0</v>
      </c>
      <c r="U13" s="64">
        <v>12331</v>
      </c>
      <c r="V13" s="64">
        <v>24766</v>
      </c>
      <c r="W13" s="64">
        <v>21421</v>
      </c>
      <c r="X13" s="64">
        <v>9698</v>
      </c>
      <c r="Y13" s="64">
        <v>15589</v>
      </c>
      <c r="Z13" s="64">
        <v>4700</v>
      </c>
      <c r="AA13" s="64">
        <v>13461</v>
      </c>
      <c r="AB13" s="83">
        <f t="shared" si="2"/>
        <v>157599</v>
      </c>
      <c r="AC13" s="51">
        <f t="shared" si="3"/>
        <v>-7369</v>
      </c>
      <c r="AD13" s="39"/>
      <c r="AE13" s="64">
        <v>1845000</v>
      </c>
      <c r="AF13" s="64">
        <v>0</v>
      </c>
      <c r="AG13" s="64">
        <v>82809</v>
      </c>
      <c r="AH13" s="64">
        <v>0</v>
      </c>
      <c r="AI13" s="51">
        <f t="shared" si="4"/>
        <v>1927809</v>
      </c>
      <c r="AJ13" s="64">
        <v>997</v>
      </c>
      <c r="AK13" s="51">
        <f t="shared" si="5"/>
        <v>1926812</v>
      </c>
      <c r="AL13" s="39"/>
      <c r="AM13" s="84"/>
      <c r="AN13" s="39"/>
    </row>
    <row r="14" spans="1:40" ht="15.75" customHeight="1">
      <c r="A14" s="3">
        <f t="shared" si="6"/>
        <v>10</v>
      </c>
      <c r="B14" s="86" t="s">
        <v>295</v>
      </c>
      <c r="C14" s="86">
        <v>9662</v>
      </c>
      <c r="D14" s="87" t="s">
        <v>148</v>
      </c>
      <c r="E14" s="151">
        <f t="shared" si="0"/>
        <v>1</v>
      </c>
      <c r="F14" s="130" t="s">
        <v>307</v>
      </c>
      <c r="G14" s="93">
        <v>25265</v>
      </c>
      <c r="H14" s="94">
        <v>0</v>
      </c>
      <c r="I14" s="94"/>
      <c r="J14" s="64">
        <v>0</v>
      </c>
      <c r="K14" s="64">
        <v>0</v>
      </c>
      <c r="L14" s="64">
        <v>0</v>
      </c>
      <c r="M14" s="64">
        <v>1886</v>
      </c>
      <c r="N14" s="64">
        <v>35137</v>
      </c>
      <c r="O14" s="64"/>
      <c r="P14" s="64">
        <v>78</v>
      </c>
      <c r="Q14" s="51">
        <f t="shared" si="1"/>
        <v>62366</v>
      </c>
      <c r="R14" s="9"/>
      <c r="S14" s="64">
        <v>27326</v>
      </c>
      <c r="T14" s="64">
        <v>0</v>
      </c>
      <c r="U14" s="64"/>
      <c r="V14" s="64">
        <v>102</v>
      </c>
      <c r="W14" s="64">
        <v>6057</v>
      </c>
      <c r="X14" s="64">
        <v>1020</v>
      </c>
      <c r="Y14" s="64">
        <v>8094</v>
      </c>
      <c r="Z14" s="64"/>
      <c r="AA14" s="64">
        <v>1050</v>
      </c>
      <c r="AB14" s="83">
        <f t="shared" si="2"/>
        <v>43649</v>
      </c>
      <c r="AC14" s="51">
        <f t="shared" si="3"/>
        <v>18717</v>
      </c>
      <c r="AD14" s="39"/>
      <c r="AE14" s="64">
        <v>475815</v>
      </c>
      <c r="AF14" s="64">
        <v>1665</v>
      </c>
      <c r="AG14" s="64">
        <v>1119664</v>
      </c>
      <c r="AH14" s="64">
        <v>92</v>
      </c>
      <c r="AI14" s="51">
        <f t="shared" si="4"/>
        <v>1597236</v>
      </c>
      <c r="AJ14" s="64">
        <v>171795</v>
      </c>
      <c r="AK14" s="51">
        <f t="shared" si="5"/>
        <v>1425441</v>
      </c>
      <c r="AL14" s="39"/>
      <c r="AM14" s="84"/>
      <c r="AN14" s="39"/>
    </row>
    <row r="15" spans="1:40" ht="15.75" customHeight="1">
      <c r="A15" s="3">
        <f t="shared" si="6"/>
        <v>11</v>
      </c>
      <c r="B15" s="86" t="s">
        <v>295</v>
      </c>
      <c r="C15" s="86">
        <v>9663</v>
      </c>
      <c r="D15" s="87" t="s">
        <v>318</v>
      </c>
      <c r="E15" s="151">
        <f t="shared" si="0"/>
        <v>1</v>
      </c>
      <c r="F15" s="130" t="s">
        <v>307</v>
      </c>
      <c r="G15" s="93">
        <v>67769</v>
      </c>
      <c r="H15" s="94">
        <v>0</v>
      </c>
      <c r="I15" s="94">
        <v>0</v>
      </c>
      <c r="J15" s="64"/>
      <c r="K15" s="64"/>
      <c r="L15" s="64">
        <v>5500</v>
      </c>
      <c r="M15" s="64">
        <v>46543</v>
      </c>
      <c r="N15" s="64">
        <v>14279</v>
      </c>
      <c r="O15" s="64">
        <v>19667</v>
      </c>
      <c r="P15" s="64">
        <v>0</v>
      </c>
      <c r="Q15" s="51">
        <f t="shared" si="1"/>
        <v>153758</v>
      </c>
      <c r="R15" s="9"/>
      <c r="S15" s="64">
        <v>29917</v>
      </c>
      <c r="T15" s="64">
        <v>11377</v>
      </c>
      <c r="U15" s="64">
        <v>0</v>
      </c>
      <c r="V15" s="64">
        <v>25933</v>
      </c>
      <c r="W15" s="64">
        <v>15788</v>
      </c>
      <c r="X15" s="64">
        <v>53212</v>
      </c>
      <c r="Y15" s="64">
        <v>0</v>
      </c>
      <c r="Z15" s="64">
        <v>0</v>
      </c>
      <c r="AA15" s="64">
        <v>3742</v>
      </c>
      <c r="AB15" s="83">
        <f t="shared" si="2"/>
        <v>139969</v>
      </c>
      <c r="AC15" s="51">
        <f t="shared" si="3"/>
        <v>13789</v>
      </c>
      <c r="AD15" s="39"/>
      <c r="AE15" s="64">
        <v>1526003</v>
      </c>
      <c r="AF15" s="64">
        <v>30923</v>
      </c>
      <c r="AG15" s="64">
        <v>386735</v>
      </c>
      <c r="AH15" s="64">
        <v>0</v>
      </c>
      <c r="AI15" s="51">
        <f t="shared" si="4"/>
        <v>1943661</v>
      </c>
      <c r="AJ15" s="64">
        <v>377099</v>
      </c>
      <c r="AK15" s="51">
        <f t="shared" si="5"/>
        <v>1566562</v>
      </c>
      <c r="AL15" s="39"/>
      <c r="AM15" s="84"/>
      <c r="AN15" s="39"/>
    </row>
    <row r="16" spans="1:40" ht="15.75" customHeight="1">
      <c r="A16" s="3">
        <f t="shared" si="6"/>
        <v>12</v>
      </c>
      <c r="B16" s="86" t="s">
        <v>295</v>
      </c>
      <c r="C16" s="86">
        <v>9665</v>
      </c>
      <c r="D16" s="87" t="s">
        <v>149</v>
      </c>
      <c r="E16" s="151">
        <f t="shared" si="0"/>
        <v>1</v>
      </c>
      <c r="F16" s="130" t="s">
        <v>307</v>
      </c>
      <c r="G16" s="93">
        <v>126505</v>
      </c>
      <c r="H16" s="94">
        <v>331</v>
      </c>
      <c r="I16" s="94">
        <v>0</v>
      </c>
      <c r="J16" s="64"/>
      <c r="K16" s="64">
        <v>6000</v>
      </c>
      <c r="L16" s="64">
        <v>80435</v>
      </c>
      <c r="M16" s="64">
        <v>133400</v>
      </c>
      <c r="N16" s="64">
        <v>37961</v>
      </c>
      <c r="O16" s="64">
        <v>2345</v>
      </c>
      <c r="P16" s="64"/>
      <c r="Q16" s="51">
        <f t="shared" si="1"/>
        <v>386977</v>
      </c>
      <c r="R16" s="9"/>
      <c r="S16" s="64">
        <v>65240</v>
      </c>
      <c r="T16" s="64">
        <v>26654</v>
      </c>
      <c r="U16" s="64">
        <v>2194</v>
      </c>
      <c r="V16" s="64">
        <v>34898</v>
      </c>
      <c r="W16" s="64">
        <v>124891</v>
      </c>
      <c r="X16" s="64">
        <v>61226</v>
      </c>
      <c r="Y16" s="64"/>
      <c r="Z16" s="64">
        <v>0</v>
      </c>
      <c r="AA16" s="64"/>
      <c r="AB16" s="83">
        <f t="shared" si="2"/>
        <v>315103</v>
      </c>
      <c r="AC16" s="51">
        <f t="shared" si="3"/>
        <v>71874</v>
      </c>
      <c r="AD16" s="39"/>
      <c r="AE16" s="64">
        <v>6891471</v>
      </c>
      <c r="AF16" s="64">
        <v>804109</v>
      </c>
      <c r="AG16" s="64">
        <v>1106432</v>
      </c>
      <c r="AH16" s="64">
        <v>13110</v>
      </c>
      <c r="AI16" s="51">
        <f t="shared" si="4"/>
        <v>8815122</v>
      </c>
      <c r="AJ16" s="64">
        <v>2577288</v>
      </c>
      <c r="AK16" s="51">
        <f t="shared" si="5"/>
        <v>6237834</v>
      </c>
      <c r="AL16" s="39"/>
      <c r="AM16" s="84"/>
      <c r="AN16" s="39"/>
    </row>
    <row r="17" spans="1:40" ht="15.75" customHeight="1">
      <c r="A17" s="3">
        <f t="shared" si="6"/>
        <v>13</v>
      </c>
      <c r="B17" s="86" t="s">
        <v>295</v>
      </c>
      <c r="C17" s="86">
        <v>9752</v>
      </c>
      <c r="D17" s="87" t="s">
        <v>152</v>
      </c>
      <c r="E17" s="151" t="str">
        <f t="shared" si="0"/>
        <v> </v>
      </c>
      <c r="F17" s="130" t="s">
        <v>308</v>
      </c>
      <c r="G17" s="93">
        <v>450817</v>
      </c>
      <c r="H17" s="94">
        <v>0</v>
      </c>
      <c r="I17" s="94">
        <v>0</v>
      </c>
      <c r="J17" s="64">
        <v>0</v>
      </c>
      <c r="K17" s="64">
        <v>0</v>
      </c>
      <c r="L17" s="64">
        <v>0</v>
      </c>
      <c r="M17" s="64">
        <v>134825</v>
      </c>
      <c r="N17" s="64">
        <v>32750</v>
      </c>
      <c r="O17" s="64">
        <v>1214</v>
      </c>
      <c r="P17" s="64"/>
      <c r="Q17" s="51">
        <f t="shared" si="1"/>
        <v>619606</v>
      </c>
      <c r="R17" s="9"/>
      <c r="S17" s="64">
        <v>105712</v>
      </c>
      <c r="T17" s="64">
        <v>23360</v>
      </c>
      <c r="U17" s="64">
        <v>2284</v>
      </c>
      <c r="V17" s="64">
        <v>36451</v>
      </c>
      <c r="W17" s="64">
        <v>114675</v>
      </c>
      <c r="X17" s="64">
        <v>94984</v>
      </c>
      <c r="Y17" s="64">
        <v>103017</v>
      </c>
      <c r="Z17" s="64">
        <v>8470</v>
      </c>
      <c r="AA17" s="64">
        <v>0</v>
      </c>
      <c r="AB17" s="83">
        <f t="shared" si="2"/>
        <v>488953</v>
      </c>
      <c r="AC17" s="51">
        <f t="shared" si="3"/>
        <v>130653</v>
      </c>
      <c r="AD17" s="39"/>
      <c r="AE17" s="64">
        <v>2845384</v>
      </c>
      <c r="AF17" s="64">
        <v>209661</v>
      </c>
      <c r="AG17" s="64">
        <v>786597</v>
      </c>
      <c r="AH17" s="64"/>
      <c r="AI17" s="51">
        <f t="shared" si="4"/>
        <v>3841642</v>
      </c>
      <c r="AJ17" s="64">
        <v>1450517</v>
      </c>
      <c r="AK17" s="51">
        <f t="shared" si="5"/>
        <v>2391125</v>
      </c>
      <c r="AL17" s="39"/>
      <c r="AM17" s="84"/>
      <c r="AN17" s="39"/>
    </row>
    <row r="18" spans="1:40" ht="15.75" customHeight="1">
      <c r="A18" s="3">
        <f t="shared" si="6"/>
        <v>14</v>
      </c>
      <c r="B18" s="86" t="s">
        <v>295</v>
      </c>
      <c r="C18" s="86">
        <v>9668</v>
      </c>
      <c r="D18" s="87" t="s">
        <v>140</v>
      </c>
      <c r="E18" s="151" t="str">
        <f t="shared" si="0"/>
        <v> </v>
      </c>
      <c r="F18" s="130" t="s">
        <v>308</v>
      </c>
      <c r="G18" s="93">
        <v>20754</v>
      </c>
      <c r="H18" s="94">
        <v>0</v>
      </c>
      <c r="I18" s="94">
        <v>0</v>
      </c>
      <c r="J18" s="64">
        <v>0</v>
      </c>
      <c r="K18" s="64">
        <v>1921</v>
      </c>
      <c r="L18" s="64">
        <v>0</v>
      </c>
      <c r="M18" s="64">
        <v>31559</v>
      </c>
      <c r="N18" s="64">
        <v>19731</v>
      </c>
      <c r="O18" s="64">
        <v>0</v>
      </c>
      <c r="P18" s="64"/>
      <c r="Q18" s="51">
        <f t="shared" si="1"/>
        <v>73965</v>
      </c>
      <c r="R18" s="9"/>
      <c r="S18" s="64">
        <v>19002</v>
      </c>
      <c r="T18" s="64">
        <v>0</v>
      </c>
      <c r="U18" s="64">
        <v>636</v>
      </c>
      <c r="V18" s="64">
        <v>2084</v>
      </c>
      <c r="W18" s="64">
        <v>5967</v>
      </c>
      <c r="X18" s="64"/>
      <c r="Y18" s="64"/>
      <c r="Z18" s="64">
        <v>0</v>
      </c>
      <c r="AA18" s="64">
        <v>0</v>
      </c>
      <c r="AB18" s="83">
        <f t="shared" si="2"/>
        <v>27689</v>
      </c>
      <c r="AC18" s="51">
        <f t="shared" si="3"/>
        <v>46276</v>
      </c>
      <c r="AD18" s="39"/>
      <c r="AE18" s="64">
        <v>1220000</v>
      </c>
      <c r="AF18" s="64"/>
      <c r="AG18" s="64">
        <v>380499</v>
      </c>
      <c r="AH18" s="64">
        <v>0</v>
      </c>
      <c r="AI18" s="51">
        <f t="shared" si="4"/>
        <v>1600499</v>
      </c>
      <c r="AJ18" s="64">
        <v>0</v>
      </c>
      <c r="AK18" s="51">
        <f t="shared" si="5"/>
        <v>1600499</v>
      </c>
      <c r="AL18" s="39"/>
      <c r="AM18" s="84"/>
      <c r="AN18" s="39"/>
    </row>
    <row r="19" spans="1:40" ht="15.75" customHeight="1">
      <c r="A19" s="3">
        <f t="shared" si="6"/>
        <v>15</v>
      </c>
      <c r="B19" s="86" t="s">
        <v>295</v>
      </c>
      <c r="C19" s="86">
        <v>9667</v>
      </c>
      <c r="D19" s="87" t="s">
        <v>150</v>
      </c>
      <c r="E19" s="151" t="str">
        <f t="shared" si="0"/>
        <v> </v>
      </c>
      <c r="F19" s="130" t="s">
        <v>308</v>
      </c>
      <c r="G19" s="93">
        <v>189779</v>
      </c>
      <c r="H19" s="94">
        <v>1200</v>
      </c>
      <c r="I19" s="94">
        <v>32510</v>
      </c>
      <c r="J19" s="64">
        <v>61516</v>
      </c>
      <c r="K19" s="64"/>
      <c r="L19" s="64">
        <v>3365</v>
      </c>
      <c r="M19" s="64">
        <v>424</v>
      </c>
      <c r="N19" s="64">
        <v>355734</v>
      </c>
      <c r="O19" s="64"/>
      <c r="P19" s="64">
        <v>3593</v>
      </c>
      <c r="Q19" s="51">
        <f t="shared" si="1"/>
        <v>648121</v>
      </c>
      <c r="R19" s="9"/>
      <c r="S19" s="64">
        <v>121159</v>
      </c>
      <c r="T19" s="64">
        <v>4645</v>
      </c>
      <c r="U19" s="64">
        <v>47986</v>
      </c>
      <c r="V19" s="64">
        <v>18830</v>
      </c>
      <c r="W19" s="64">
        <v>34816</v>
      </c>
      <c r="X19" s="64">
        <v>23855</v>
      </c>
      <c r="Y19" s="64">
        <v>14499</v>
      </c>
      <c r="Z19" s="64">
        <v>0</v>
      </c>
      <c r="AA19" s="64">
        <v>31920</v>
      </c>
      <c r="AB19" s="83">
        <f t="shared" si="2"/>
        <v>297710</v>
      </c>
      <c r="AC19" s="51">
        <f t="shared" si="3"/>
        <v>350411</v>
      </c>
      <c r="AD19" s="39"/>
      <c r="AE19" s="64">
        <v>9505609</v>
      </c>
      <c r="AF19" s="64"/>
      <c r="AG19" s="64">
        <v>827263</v>
      </c>
      <c r="AH19" s="64"/>
      <c r="AI19" s="51">
        <f t="shared" si="4"/>
        <v>10332872</v>
      </c>
      <c r="AJ19" s="64">
        <v>10117767</v>
      </c>
      <c r="AK19" s="51">
        <f t="shared" si="5"/>
        <v>215105</v>
      </c>
      <c r="AL19" s="39"/>
      <c r="AM19" s="84"/>
      <c r="AN19" s="39"/>
    </row>
    <row r="20" spans="1:40" ht="15.75" customHeight="1">
      <c r="A20" s="3">
        <f t="shared" si="6"/>
        <v>16</v>
      </c>
      <c r="B20" s="86" t="s">
        <v>295</v>
      </c>
      <c r="C20" s="86">
        <v>16476</v>
      </c>
      <c r="D20" s="87" t="s">
        <v>276</v>
      </c>
      <c r="E20" s="151">
        <f t="shared" si="0"/>
        <v>1</v>
      </c>
      <c r="F20" s="130" t="s">
        <v>307</v>
      </c>
      <c r="G20" s="93">
        <v>145378</v>
      </c>
      <c r="H20" s="94">
        <v>1106</v>
      </c>
      <c r="I20" s="94">
        <v>39090</v>
      </c>
      <c r="J20" s="64"/>
      <c r="K20" s="64">
        <v>13800</v>
      </c>
      <c r="L20" s="64">
        <v>60670</v>
      </c>
      <c r="M20" s="64">
        <v>21122</v>
      </c>
      <c r="N20" s="64">
        <v>1720</v>
      </c>
      <c r="O20" s="64">
        <v>16853</v>
      </c>
      <c r="P20" s="64">
        <v>14666</v>
      </c>
      <c r="Q20" s="51">
        <f t="shared" si="1"/>
        <v>314405</v>
      </c>
      <c r="R20" s="9"/>
      <c r="S20" s="64">
        <v>62865</v>
      </c>
      <c r="T20" s="64"/>
      <c r="U20" s="64">
        <v>1340</v>
      </c>
      <c r="V20" s="64">
        <v>51453</v>
      </c>
      <c r="W20" s="64">
        <v>42945</v>
      </c>
      <c r="X20" s="64">
        <v>36944</v>
      </c>
      <c r="Y20" s="64">
        <v>16803</v>
      </c>
      <c r="Z20" s="64">
        <v>6300</v>
      </c>
      <c r="AA20" s="64"/>
      <c r="AB20" s="83">
        <f t="shared" si="2"/>
        <v>218650</v>
      </c>
      <c r="AC20" s="51">
        <f t="shared" si="3"/>
        <v>95755</v>
      </c>
      <c r="AD20" s="39"/>
      <c r="AE20" s="64">
        <v>1245000</v>
      </c>
      <c r="AF20" s="64">
        <v>31673</v>
      </c>
      <c r="AG20" s="64">
        <v>178126</v>
      </c>
      <c r="AH20" s="64">
        <v>0</v>
      </c>
      <c r="AI20" s="51">
        <f t="shared" si="4"/>
        <v>1454799</v>
      </c>
      <c r="AJ20" s="64">
        <v>1629</v>
      </c>
      <c r="AK20" s="51">
        <f t="shared" si="5"/>
        <v>1453170</v>
      </c>
      <c r="AL20" s="39"/>
      <c r="AM20" s="84"/>
      <c r="AN20" s="39"/>
    </row>
    <row r="21" spans="1:40" ht="15.75" customHeight="1">
      <c r="A21" s="3">
        <f t="shared" si="6"/>
        <v>17</v>
      </c>
      <c r="B21" s="86" t="s">
        <v>295</v>
      </c>
      <c r="C21" s="86">
        <v>9672</v>
      </c>
      <c r="D21" s="87" t="s">
        <v>285</v>
      </c>
      <c r="E21" s="151" t="str">
        <f t="shared" si="0"/>
        <v> </v>
      </c>
      <c r="F21" s="130" t="s">
        <v>308</v>
      </c>
      <c r="G21" s="93">
        <v>68208</v>
      </c>
      <c r="H21" s="94">
        <v>0</v>
      </c>
      <c r="I21" s="94">
        <v>5549</v>
      </c>
      <c r="J21" s="64"/>
      <c r="K21" s="64">
        <v>0</v>
      </c>
      <c r="L21" s="64">
        <v>0</v>
      </c>
      <c r="M21" s="64">
        <v>5306</v>
      </c>
      <c r="N21" s="64">
        <v>2887</v>
      </c>
      <c r="O21" s="64">
        <v>1276</v>
      </c>
      <c r="P21" s="64">
        <v>1698</v>
      </c>
      <c r="Q21" s="51">
        <f t="shared" si="1"/>
        <v>84924</v>
      </c>
      <c r="R21" s="9"/>
      <c r="S21" s="64">
        <v>46445</v>
      </c>
      <c r="T21" s="64">
        <v>3821</v>
      </c>
      <c r="U21" s="64">
        <v>1508</v>
      </c>
      <c r="V21" s="64">
        <v>12428</v>
      </c>
      <c r="W21" s="64">
        <v>9023</v>
      </c>
      <c r="X21" s="64">
        <v>21458</v>
      </c>
      <c r="Y21" s="64">
        <v>4670</v>
      </c>
      <c r="Z21" s="64">
        <v>480</v>
      </c>
      <c r="AA21" s="64">
        <v>243</v>
      </c>
      <c r="AB21" s="83">
        <f t="shared" si="2"/>
        <v>100076</v>
      </c>
      <c r="AC21" s="51">
        <f t="shared" si="3"/>
        <v>-15152</v>
      </c>
      <c r="AD21" s="39"/>
      <c r="AE21" s="64">
        <v>815000</v>
      </c>
      <c r="AF21" s="64">
        <v>16225</v>
      </c>
      <c r="AG21" s="64">
        <v>23255</v>
      </c>
      <c r="AH21" s="64">
        <v>10586</v>
      </c>
      <c r="AI21" s="51">
        <f t="shared" si="4"/>
        <v>865066</v>
      </c>
      <c r="AJ21" s="64">
        <v>3541</v>
      </c>
      <c r="AK21" s="51">
        <f t="shared" si="5"/>
        <v>861525</v>
      </c>
      <c r="AL21" s="39"/>
      <c r="AM21" s="84"/>
      <c r="AN21" s="39"/>
    </row>
    <row r="22" spans="1:40" ht="15.75" customHeight="1">
      <c r="A22" s="3">
        <f t="shared" si="6"/>
        <v>18</v>
      </c>
      <c r="B22" s="86" t="s">
        <v>295</v>
      </c>
      <c r="C22" s="86">
        <v>9673</v>
      </c>
      <c r="D22" s="87" t="s">
        <v>286</v>
      </c>
      <c r="E22" s="151">
        <f t="shared" si="0"/>
        <v>1</v>
      </c>
      <c r="F22" s="130" t="s">
        <v>307</v>
      </c>
      <c r="G22" s="93">
        <v>1232272</v>
      </c>
      <c r="H22" s="94">
        <v>0</v>
      </c>
      <c r="I22" s="94">
        <v>297573</v>
      </c>
      <c r="J22" s="64">
        <v>25639</v>
      </c>
      <c r="K22" s="64">
        <v>86442</v>
      </c>
      <c r="L22" s="64">
        <v>0</v>
      </c>
      <c r="M22" s="64">
        <v>47410</v>
      </c>
      <c r="N22" s="64">
        <v>18577</v>
      </c>
      <c r="O22" s="64">
        <v>23449</v>
      </c>
      <c r="P22" s="64"/>
      <c r="Q22" s="51">
        <f t="shared" si="1"/>
        <v>1731362</v>
      </c>
      <c r="R22" s="9"/>
      <c r="S22" s="64">
        <v>141320</v>
      </c>
      <c r="T22" s="64">
        <v>76168</v>
      </c>
      <c r="U22" s="64">
        <v>4003</v>
      </c>
      <c r="V22" s="64">
        <v>635681</v>
      </c>
      <c r="W22" s="64">
        <v>102121</v>
      </c>
      <c r="X22" s="64">
        <v>42712</v>
      </c>
      <c r="Y22" s="64">
        <v>333437</v>
      </c>
      <c r="Z22" s="64">
        <v>107874</v>
      </c>
      <c r="AA22" s="64">
        <v>193213</v>
      </c>
      <c r="AB22" s="83">
        <f t="shared" si="2"/>
        <v>1636529</v>
      </c>
      <c r="AC22" s="51">
        <f t="shared" si="3"/>
        <v>94833</v>
      </c>
      <c r="AD22" s="39"/>
      <c r="AE22" s="64">
        <v>1988999</v>
      </c>
      <c r="AF22" s="64">
        <v>71939</v>
      </c>
      <c r="AG22" s="64">
        <v>986889</v>
      </c>
      <c r="AH22" s="64">
        <v>204768</v>
      </c>
      <c r="AI22" s="51">
        <f t="shared" si="4"/>
        <v>3252595</v>
      </c>
      <c r="AJ22" s="64">
        <v>324726</v>
      </c>
      <c r="AK22" s="51">
        <f t="shared" si="5"/>
        <v>2927869</v>
      </c>
      <c r="AL22" s="39"/>
      <c r="AM22" s="84"/>
      <c r="AN22" s="39"/>
    </row>
    <row r="23" spans="1:40" ht="15.75" customHeight="1">
      <c r="A23" s="3">
        <f t="shared" si="6"/>
        <v>19</v>
      </c>
      <c r="B23" s="86" t="s">
        <v>295</v>
      </c>
      <c r="C23" s="86">
        <v>9640</v>
      </c>
      <c r="D23" s="87" t="s">
        <v>138</v>
      </c>
      <c r="E23" s="151">
        <f t="shared" si="0"/>
        <v>1</v>
      </c>
      <c r="F23" s="130" t="s">
        <v>307</v>
      </c>
      <c r="G23" s="93">
        <v>17430</v>
      </c>
      <c r="H23" s="94">
        <v>332</v>
      </c>
      <c r="I23" s="94"/>
      <c r="J23" s="64">
        <v>1000</v>
      </c>
      <c r="K23" s="64">
        <v>0</v>
      </c>
      <c r="L23" s="64">
        <v>0</v>
      </c>
      <c r="M23" s="64">
        <v>100014</v>
      </c>
      <c r="N23" s="64">
        <v>100504</v>
      </c>
      <c r="O23" s="64"/>
      <c r="P23" s="64"/>
      <c r="Q23" s="51">
        <f t="shared" si="1"/>
        <v>219280</v>
      </c>
      <c r="R23" s="9"/>
      <c r="S23" s="64">
        <v>55321</v>
      </c>
      <c r="T23" s="64">
        <v>4400</v>
      </c>
      <c r="U23" s="64">
        <v>230</v>
      </c>
      <c r="V23" s="64">
        <v>56982</v>
      </c>
      <c r="W23" s="64">
        <v>17001</v>
      </c>
      <c r="X23" s="64">
        <v>42103</v>
      </c>
      <c r="Y23" s="64"/>
      <c r="Z23" s="64">
        <v>3200</v>
      </c>
      <c r="AA23" s="64"/>
      <c r="AB23" s="83">
        <f t="shared" si="2"/>
        <v>179237</v>
      </c>
      <c r="AC23" s="51">
        <f t="shared" si="3"/>
        <v>40043</v>
      </c>
      <c r="AD23" s="39"/>
      <c r="AE23" s="64">
        <v>3976500</v>
      </c>
      <c r="AF23" s="64">
        <v>412000</v>
      </c>
      <c r="AG23" s="64">
        <v>2806421</v>
      </c>
      <c r="AH23" s="64">
        <v>0</v>
      </c>
      <c r="AI23" s="51">
        <f t="shared" si="4"/>
        <v>7194921</v>
      </c>
      <c r="AJ23" s="64"/>
      <c r="AK23" s="51">
        <f t="shared" si="5"/>
        <v>7194921</v>
      </c>
      <c r="AL23" s="39"/>
      <c r="AM23" s="84"/>
      <c r="AN23" s="39"/>
    </row>
    <row r="24" spans="1:40" ht="15.75" customHeight="1">
      <c r="A24" s="3">
        <f t="shared" si="6"/>
        <v>20</v>
      </c>
      <c r="B24" s="86"/>
      <c r="C24" s="86">
        <v>18938</v>
      </c>
      <c r="D24" s="87" t="s">
        <v>321</v>
      </c>
      <c r="E24" s="151" t="str">
        <f t="shared" si="0"/>
        <v> </v>
      </c>
      <c r="F24" s="130" t="s">
        <v>308</v>
      </c>
      <c r="G24" s="93">
        <v>21272</v>
      </c>
      <c r="H24" s="94"/>
      <c r="I24" s="94"/>
      <c r="J24" s="64"/>
      <c r="K24" s="64">
        <v>31060</v>
      </c>
      <c r="L24" s="64"/>
      <c r="M24" s="64"/>
      <c r="N24" s="64">
        <v>21</v>
      </c>
      <c r="O24" s="64">
        <v>1382</v>
      </c>
      <c r="P24" s="64"/>
      <c r="Q24" s="51">
        <f t="shared" si="1"/>
        <v>53735</v>
      </c>
      <c r="R24" s="9"/>
      <c r="S24" s="64">
        <v>40456</v>
      </c>
      <c r="T24" s="64"/>
      <c r="U24" s="64">
        <v>9107</v>
      </c>
      <c r="V24" s="64">
        <v>3006</v>
      </c>
      <c r="W24" s="64"/>
      <c r="X24" s="64">
        <v>1127</v>
      </c>
      <c r="Y24" s="64">
        <v>3510</v>
      </c>
      <c r="Z24" s="64"/>
      <c r="AA24" s="64"/>
      <c r="AB24" s="83">
        <f t="shared" si="2"/>
        <v>57206</v>
      </c>
      <c r="AC24" s="51">
        <f t="shared" si="3"/>
        <v>-3471</v>
      </c>
      <c r="AD24" s="39"/>
      <c r="AE24" s="64"/>
      <c r="AF24" s="64"/>
      <c r="AG24" s="64">
        <v>36148</v>
      </c>
      <c r="AH24" s="64"/>
      <c r="AI24" s="51">
        <f t="shared" si="4"/>
        <v>36148</v>
      </c>
      <c r="AJ24" s="64"/>
      <c r="AK24" s="51">
        <f t="shared" si="5"/>
        <v>36148</v>
      </c>
      <c r="AL24" s="39"/>
      <c r="AM24" s="84"/>
      <c r="AN24" s="39"/>
    </row>
    <row r="25" spans="1:40" ht="15.75" customHeight="1">
      <c r="A25" s="3">
        <f t="shared" si="6"/>
        <v>21</v>
      </c>
      <c r="B25" s="86" t="s">
        <v>295</v>
      </c>
      <c r="C25" s="86">
        <v>9964</v>
      </c>
      <c r="D25" s="87" t="s">
        <v>141</v>
      </c>
      <c r="E25" s="151">
        <f t="shared" si="0"/>
        <v>1</v>
      </c>
      <c r="F25" s="130" t="s">
        <v>307</v>
      </c>
      <c r="G25" s="93">
        <v>35489</v>
      </c>
      <c r="H25" s="94">
        <v>443</v>
      </c>
      <c r="I25" s="94"/>
      <c r="J25" s="64">
        <v>0</v>
      </c>
      <c r="K25" s="64">
        <v>0</v>
      </c>
      <c r="L25" s="64">
        <v>5000</v>
      </c>
      <c r="M25" s="64">
        <v>445</v>
      </c>
      <c r="N25" s="64">
        <v>9322</v>
      </c>
      <c r="O25" s="64"/>
      <c r="P25" s="64">
        <v>2142</v>
      </c>
      <c r="Q25" s="51">
        <f t="shared" si="1"/>
        <v>52841</v>
      </c>
      <c r="R25" s="9"/>
      <c r="S25" s="64">
        <v>35196</v>
      </c>
      <c r="T25" s="64">
        <v>0</v>
      </c>
      <c r="U25" s="64">
        <v>300</v>
      </c>
      <c r="V25" s="64"/>
      <c r="W25" s="64">
        <v>13813</v>
      </c>
      <c r="X25" s="64">
        <v>6161</v>
      </c>
      <c r="Y25" s="64">
        <v>640</v>
      </c>
      <c r="Z25" s="64">
        <v>443</v>
      </c>
      <c r="AA25" s="64">
        <v>0</v>
      </c>
      <c r="AB25" s="83">
        <f t="shared" si="2"/>
        <v>56553</v>
      </c>
      <c r="AC25" s="51">
        <f t="shared" si="3"/>
        <v>-3712</v>
      </c>
      <c r="AD25" s="39"/>
      <c r="AE25" s="64">
        <v>1050880</v>
      </c>
      <c r="AF25" s="64">
        <v>64347</v>
      </c>
      <c r="AG25" s="64">
        <v>260584</v>
      </c>
      <c r="AH25" s="64">
        <v>0</v>
      </c>
      <c r="AI25" s="51">
        <f t="shared" si="4"/>
        <v>1375811</v>
      </c>
      <c r="AJ25" s="64">
        <v>7403</v>
      </c>
      <c r="AK25" s="51">
        <f t="shared" si="5"/>
        <v>1368408</v>
      </c>
      <c r="AL25" s="39"/>
      <c r="AM25" s="84"/>
      <c r="AN25" s="39"/>
    </row>
    <row r="26" spans="1:40" ht="15.75" customHeight="1">
      <c r="A26" s="3">
        <f t="shared" si="6"/>
        <v>22</v>
      </c>
      <c r="B26" s="86" t="s">
        <v>295</v>
      </c>
      <c r="C26" s="86">
        <v>9677</v>
      </c>
      <c r="D26" s="87" t="s">
        <v>153</v>
      </c>
      <c r="E26" s="151" t="str">
        <f t="shared" si="0"/>
        <v> </v>
      </c>
      <c r="F26" s="130" t="s">
        <v>308</v>
      </c>
      <c r="G26" s="93">
        <v>93581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64">
        <v>0</v>
      </c>
      <c r="N26" s="64">
        <v>0</v>
      </c>
      <c r="O26" s="64">
        <v>0</v>
      </c>
      <c r="P26" s="64">
        <v>0</v>
      </c>
      <c r="Q26" s="51">
        <f t="shared" si="1"/>
        <v>93581</v>
      </c>
      <c r="R26" s="9"/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83">
        <f t="shared" si="2"/>
        <v>0</v>
      </c>
      <c r="AC26" s="51">
        <f t="shared" si="3"/>
        <v>93581</v>
      </c>
      <c r="AD26" s="39"/>
      <c r="AE26" s="64">
        <v>0</v>
      </c>
      <c r="AF26" s="64">
        <v>0</v>
      </c>
      <c r="AG26" s="64">
        <v>0</v>
      </c>
      <c r="AH26" s="64">
        <v>0</v>
      </c>
      <c r="AI26" s="51">
        <f t="shared" si="4"/>
        <v>0</v>
      </c>
      <c r="AJ26" s="64">
        <v>0</v>
      </c>
      <c r="AK26" s="51">
        <f t="shared" si="5"/>
        <v>0</v>
      </c>
      <c r="AL26" s="39"/>
      <c r="AM26" s="84"/>
      <c r="AN26" s="39"/>
    </row>
    <row r="27" spans="1:40" ht="15.75" customHeight="1">
      <c r="A27" s="3">
        <f t="shared" si="6"/>
        <v>23</v>
      </c>
      <c r="B27" s="86"/>
      <c r="C27" s="86">
        <v>19096</v>
      </c>
      <c r="D27" s="87" t="s">
        <v>323</v>
      </c>
      <c r="E27" s="151">
        <f t="shared" si="0"/>
        <v>1</v>
      </c>
      <c r="F27" s="130" t="s">
        <v>307</v>
      </c>
      <c r="G27" s="93">
        <v>85295</v>
      </c>
      <c r="H27" s="93">
        <v>0</v>
      </c>
      <c r="I27" s="93">
        <v>3003</v>
      </c>
      <c r="J27" s="93">
        <v>0</v>
      </c>
      <c r="K27" s="93">
        <v>18536</v>
      </c>
      <c r="L27" s="93">
        <v>0</v>
      </c>
      <c r="M27" s="93">
        <v>44234</v>
      </c>
      <c r="N27" s="93">
        <v>57452</v>
      </c>
      <c r="O27" s="93"/>
      <c r="P27" s="93">
        <v>417</v>
      </c>
      <c r="Q27" s="51">
        <f t="shared" si="1"/>
        <v>208937</v>
      </c>
      <c r="R27" s="9"/>
      <c r="S27" s="94">
        <v>59465</v>
      </c>
      <c r="T27" s="93">
        <v>18200</v>
      </c>
      <c r="U27" s="93">
        <v>4448</v>
      </c>
      <c r="V27" s="93">
        <v>7895</v>
      </c>
      <c r="W27" s="93">
        <v>62847</v>
      </c>
      <c r="X27" s="93">
        <v>42198</v>
      </c>
      <c r="Y27" s="93">
        <v>3916</v>
      </c>
      <c r="Z27" s="93">
        <v>1351</v>
      </c>
      <c r="AA27" s="93"/>
      <c r="AB27" s="83">
        <f t="shared" si="2"/>
        <v>200320</v>
      </c>
      <c r="AC27" s="51">
        <f t="shared" si="3"/>
        <v>8617</v>
      </c>
      <c r="AD27" s="39"/>
      <c r="AE27" s="94">
        <v>2631668</v>
      </c>
      <c r="AF27" s="93"/>
      <c r="AG27" s="93">
        <v>1379377</v>
      </c>
      <c r="AH27" s="93">
        <v>8224</v>
      </c>
      <c r="AI27" s="51">
        <f t="shared" si="4"/>
        <v>4019269</v>
      </c>
      <c r="AJ27" s="93">
        <v>2336</v>
      </c>
      <c r="AK27" s="51">
        <f t="shared" si="5"/>
        <v>4016933</v>
      </c>
      <c r="AL27" s="39"/>
      <c r="AM27" s="84"/>
      <c r="AN27" s="39"/>
    </row>
    <row r="28" spans="1:40" ht="15.75" customHeight="1">
      <c r="A28" s="3">
        <f t="shared" si="6"/>
        <v>24</v>
      </c>
      <c r="B28" s="86" t="s">
        <v>295</v>
      </c>
      <c r="C28" s="86">
        <v>9679</v>
      </c>
      <c r="D28" s="87" t="s">
        <v>142</v>
      </c>
      <c r="E28" s="151">
        <f t="shared" si="0"/>
        <v>1</v>
      </c>
      <c r="F28" s="130" t="s">
        <v>307</v>
      </c>
      <c r="G28" s="93">
        <v>28142</v>
      </c>
      <c r="H28" s="94">
        <v>0</v>
      </c>
      <c r="I28" s="94"/>
      <c r="J28" s="64">
        <v>0</v>
      </c>
      <c r="K28" s="64"/>
      <c r="L28" s="64"/>
      <c r="M28" s="64">
        <v>0</v>
      </c>
      <c r="N28" s="64">
        <v>7000</v>
      </c>
      <c r="O28" s="64"/>
      <c r="P28" s="64">
        <v>5</v>
      </c>
      <c r="Q28" s="51">
        <f t="shared" si="1"/>
        <v>35147</v>
      </c>
      <c r="R28" s="9"/>
      <c r="S28" s="64">
        <v>30000</v>
      </c>
      <c r="T28" s="64">
        <v>0</v>
      </c>
      <c r="U28" s="64">
        <v>0</v>
      </c>
      <c r="V28" s="64">
        <v>715</v>
      </c>
      <c r="W28" s="64">
        <v>2415</v>
      </c>
      <c r="X28" s="64"/>
      <c r="Y28" s="64">
        <v>2108</v>
      </c>
      <c r="Z28" s="64">
        <v>0</v>
      </c>
      <c r="AA28" s="64">
        <v>2530</v>
      </c>
      <c r="AB28" s="83">
        <f t="shared" si="2"/>
        <v>37768</v>
      </c>
      <c r="AC28" s="51">
        <f t="shared" si="3"/>
        <v>-2621</v>
      </c>
      <c r="AD28" s="39"/>
      <c r="AE28" s="64">
        <v>370000</v>
      </c>
      <c r="AF28" s="64">
        <v>50550</v>
      </c>
      <c r="AG28" s="64">
        <v>282048</v>
      </c>
      <c r="AH28" s="64">
        <v>1464794</v>
      </c>
      <c r="AI28" s="51">
        <f t="shared" si="4"/>
        <v>2167392</v>
      </c>
      <c r="AJ28" s="64">
        <v>0</v>
      </c>
      <c r="AK28" s="51">
        <f t="shared" si="5"/>
        <v>2167392</v>
      </c>
      <c r="AL28" s="39"/>
      <c r="AM28" s="84"/>
      <c r="AN28" s="39"/>
    </row>
    <row r="29" spans="1:40" ht="15.75" customHeight="1">
      <c r="A29" s="3">
        <f t="shared" si="6"/>
        <v>25</v>
      </c>
      <c r="B29" s="86" t="s">
        <v>295</v>
      </c>
      <c r="C29" s="86">
        <v>9686</v>
      </c>
      <c r="D29" s="87" t="s">
        <v>278</v>
      </c>
      <c r="E29" s="151">
        <f t="shared" si="0"/>
        <v>1</v>
      </c>
      <c r="F29" s="130" t="s">
        <v>307</v>
      </c>
      <c r="G29" s="93">
        <v>97429</v>
      </c>
      <c r="H29" s="93">
        <v>0</v>
      </c>
      <c r="I29" s="93">
        <v>17424</v>
      </c>
      <c r="J29" s="72">
        <v>0</v>
      </c>
      <c r="K29" s="72">
        <v>0</v>
      </c>
      <c r="L29" s="72">
        <v>960</v>
      </c>
      <c r="M29" s="72">
        <v>20683</v>
      </c>
      <c r="N29" s="72">
        <v>19235</v>
      </c>
      <c r="O29" s="72">
        <v>5287</v>
      </c>
      <c r="P29" s="72">
        <v>25245</v>
      </c>
      <c r="Q29" s="51">
        <f t="shared" si="1"/>
        <v>186263</v>
      </c>
      <c r="R29" s="9"/>
      <c r="S29" s="64">
        <v>59126</v>
      </c>
      <c r="T29" s="64">
        <v>18200</v>
      </c>
      <c r="U29" s="64">
        <v>3725</v>
      </c>
      <c r="V29" s="64">
        <v>22547</v>
      </c>
      <c r="W29" s="64">
        <v>19705</v>
      </c>
      <c r="X29" s="64">
        <v>22041</v>
      </c>
      <c r="Y29" s="64">
        <v>3700</v>
      </c>
      <c r="Z29" s="64">
        <v>5394</v>
      </c>
      <c r="AA29" s="64">
        <v>1067</v>
      </c>
      <c r="AB29" s="83">
        <f t="shared" si="2"/>
        <v>155505</v>
      </c>
      <c r="AC29" s="51">
        <f t="shared" si="3"/>
        <v>30758</v>
      </c>
      <c r="AD29" s="39"/>
      <c r="AE29" s="64">
        <v>1110000</v>
      </c>
      <c r="AF29" s="64">
        <v>0</v>
      </c>
      <c r="AG29" s="64">
        <v>557970</v>
      </c>
      <c r="AH29" s="64">
        <v>0</v>
      </c>
      <c r="AI29" s="51">
        <f t="shared" si="4"/>
        <v>1667970</v>
      </c>
      <c r="AJ29" s="64">
        <v>57</v>
      </c>
      <c r="AK29" s="51">
        <f t="shared" si="5"/>
        <v>1667913</v>
      </c>
      <c r="AL29" s="39"/>
      <c r="AM29" s="84"/>
      <c r="AN29" s="39"/>
    </row>
    <row r="30" spans="1:40" ht="15.75" customHeight="1">
      <c r="A30" s="3">
        <f t="shared" si="6"/>
        <v>26</v>
      </c>
      <c r="B30" s="86" t="s">
        <v>295</v>
      </c>
      <c r="C30" s="86">
        <v>9687</v>
      </c>
      <c r="D30" s="87" t="s">
        <v>151</v>
      </c>
      <c r="E30" s="151" t="str">
        <f t="shared" si="0"/>
        <v> </v>
      </c>
      <c r="F30" s="130" t="s">
        <v>308</v>
      </c>
      <c r="G30" s="93">
        <v>56718</v>
      </c>
      <c r="H30" s="94">
        <v>0</v>
      </c>
      <c r="I30" s="94">
        <v>0</v>
      </c>
      <c r="J30" s="64">
        <v>72851</v>
      </c>
      <c r="K30" s="64">
        <v>0</v>
      </c>
      <c r="L30" s="64">
        <v>2000</v>
      </c>
      <c r="M30" s="64">
        <v>64622</v>
      </c>
      <c r="N30" s="64">
        <v>6857</v>
      </c>
      <c r="O30" s="64">
        <v>0</v>
      </c>
      <c r="P30" s="64">
        <v>1050</v>
      </c>
      <c r="Q30" s="51">
        <f t="shared" si="1"/>
        <v>204098</v>
      </c>
      <c r="R30" s="9"/>
      <c r="S30" s="64">
        <v>66860</v>
      </c>
      <c r="T30" s="64">
        <v>0</v>
      </c>
      <c r="U30" s="64">
        <v>0</v>
      </c>
      <c r="V30" s="64">
        <v>15991</v>
      </c>
      <c r="W30" s="64">
        <v>23154</v>
      </c>
      <c r="X30" s="64">
        <v>11073</v>
      </c>
      <c r="Y30" s="64">
        <v>1200</v>
      </c>
      <c r="Z30" s="64">
        <v>0</v>
      </c>
      <c r="AA30" s="64">
        <v>6238</v>
      </c>
      <c r="AB30" s="83">
        <f t="shared" si="2"/>
        <v>124516</v>
      </c>
      <c r="AC30" s="51">
        <f t="shared" si="3"/>
        <v>79582</v>
      </c>
      <c r="AD30" s="39"/>
      <c r="AE30" s="64">
        <v>0</v>
      </c>
      <c r="AF30" s="64">
        <v>0</v>
      </c>
      <c r="AG30" s="64">
        <v>0</v>
      </c>
      <c r="AH30" s="64">
        <v>0</v>
      </c>
      <c r="AI30" s="51">
        <f t="shared" si="4"/>
        <v>0</v>
      </c>
      <c r="AJ30" s="64">
        <v>0</v>
      </c>
      <c r="AK30" s="51">
        <f t="shared" si="5"/>
        <v>0</v>
      </c>
      <c r="AL30" s="39"/>
      <c r="AM30" s="84"/>
      <c r="AN30" s="39"/>
    </row>
    <row r="31" spans="1:40" s="169" customFormat="1" ht="15.75" customHeight="1">
      <c r="A31" s="157">
        <f t="shared" si="6"/>
        <v>27</v>
      </c>
      <c r="B31" s="158" t="s">
        <v>295</v>
      </c>
      <c r="C31" s="158">
        <v>9690</v>
      </c>
      <c r="D31" s="159" t="s">
        <v>154</v>
      </c>
      <c r="E31" s="160">
        <f t="shared" si="0"/>
        <v>1</v>
      </c>
      <c r="F31" s="161" t="s">
        <v>307</v>
      </c>
      <c r="G31" s="162">
        <v>25863</v>
      </c>
      <c r="H31" s="163"/>
      <c r="I31" s="163">
        <v>930</v>
      </c>
      <c r="J31" s="163"/>
      <c r="K31" s="163"/>
      <c r="L31" s="163"/>
      <c r="M31" s="163">
        <v>16597</v>
      </c>
      <c r="N31" s="163">
        <v>17025</v>
      </c>
      <c r="O31" s="163">
        <v>3602</v>
      </c>
      <c r="P31" s="163">
        <v>4841</v>
      </c>
      <c r="Q31" s="164">
        <f t="shared" si="1"/>
        <v>68858</v>
      </c>
      <c r="R31" s="165"/>
      <c r="S31" s="163"/>
      <c r="T31" s="163"/>
      <c r="U31" s="163">
        <v>9782</v>
      </c>
      <c r="V31" s="163">
        <v>4842</v>
      </c>
      <c r="W31" s="163">
        <v>41981</v>
      </c>
      <c r="X31" s="163">
        <v>8552</v>
      </c>
      <c r="Y31" s="163">
        <v>19748</v>
      </c>
      <c r="Z31" s="163">
        <v>6045</v>
      </c>
      <c r="AA31" s="163">
        <v>529</v>
      </c>
      <c r="AB31" s="166">
        <f t="shared" si="2"/>
        <v>91479</v>
      </c>
      <c r="AC31" s="164">
        <f t="shared" si="3"/>
        <v>-22621</v>
      </c>
      <c r="AD31" s="167"/>
      <c r="AE31" s="163">
        <v>1140000</v>
      </c>
      <c r="AF31" s="163">
        <v>125000</v>
      </c>
      <c r="AG31" s="163">
        <v>405090</v>
      </c>
      <c r="AH31" s="163">
        <v>0</v>
      </c>
      <c r="AI31" s="164">
        <f t="shared" si="4"/>
        <v>1670090</v>
      </c>
      <c r="AJ31" s="163">
        <v>0</v>
      </c>
      <c r="AK31" s="164">
        <f t="shared" si="5"/>
        <v>1670090</v>
      </c>
      <c r="AL31" s="170" t="s">
        <v>340</v>
      </c>
      <c r="AM31" s="168"/>
      <c r="AN31" s="167"/>
    </row>
    <row r="32" spans="1:40" ht="15.75" customHeight="1">
      <c r="A32" s="3">
        <f t="shared" si="6"/>
        <v>28</v>
      </c>
      <c r="B32" s="86" t="s">
        <v>295</v>
      </c>
      <c r="C32" s="86">
        <v>9666</v>
      </c>
      <c r="D32" s="87" t="s">
        <v>155</v>
      </c>
      <c r="E32" s="151" t="str">
        <f t="shared" si="0"/>
        <v> </v>
      </c>
      <c r="F32" s="130" t="s">
        <v>308</v>
      </c>
      <c r="G32" s="93">
        <v>14401</v>
      </c>
      <c r="H32" s="94">
        <v>49506</v>
      </c>
      <c r="I32" s="94">
        <v>0</v>
      </c>
      <c r="J32" s="64">
        <v>0</v>
      </c>
      <c r="K32" s="64">
        <v>-20000</v>
      </c>
      <c r="L32" s="64">
        <v>0</v>
      </c>
      <c r="M32" s="64">
        <v>83577</v>
      </c>
      <c r="N32" s="64">
        <v>1534</v>
      </c>
      <c r="O32" s="64">
        <v>0</v>
      </c>
      <c r="P32" s="64">
        <v>0</v>
      </c>
      <c r="Q32" s="51">
        <f t="shared" si="1"/>
        <v>129018</v>
      </c>
      <c r="R32" s="9"/>
      <c r="S32" s="64">
        <v>24336</v>
      </c>
      <c r="T32" s="64">
        <v>0</v>
      </c>
      <c r="U32" s="64">
        <v>0</v>
      </c>
      <c r="V32" s="64">
        <v>35614</v>
      </c>
      <c r="W32" s="64">
        <v>27035</v>
      </c>
      <c r="X32" s="64">
        <v>37435</v>
      </c>
      <c r="Y32" s="64">
        <v>33601</v>
      </c>
      <c r="Z32" s="64">
        <v>0</v>
      </c>
      <c r="AA32" s="64">
        <v>0</v>
      </c>
      <c r="AB32" s="83">
        <f t="shared" si="2"/>
        <v>158021</v>
      </c>
      <c r="AC32" s="51">
        <f t="shared" si="3"/>
        <v>-29003</v>
      </c>
      <c r="AD32" s="39"/>
      <c r="AE32" s="64">
        <v>0</v>
      </c>
      <c r="AF32" s="64">
        <v>23065</v>
      </c>
      <c r="AG32" s="64">
        <v>5662426</v>
      </c>
      <c r="AH32" s="64">
        <v>20078</v>
      </c>
      <c r="AI32" s="51">
        <f t="shared" si="4"/>
        <v>5705569</v>
      </c>
      <c r="AJ32" s="64">
        <v>8387</v>
      </c>
      <c r="AK32" s="51">
        <f t="shared" si="5"/>
        <v>5697182</v>
      </c>
      <c r="AL32" s="39"/>
      <c r="AM32" s="84"/>
      <c r="AN32" s="39"/>
    </row>
    <row r="33" spans="1:40" ht="15.75" customHeight="1">
      <c r="A33" s="3">
        <f t="shared" si="6"/>
        <v>29</v>
      </c>
      <c r="B33" s="86" t="s">
        <v>295</v>
      </c>
      <c r="C33" s="86">
        <v>9692</v>
      </c>
      <c r="D33" s="87" t="s">
        <v>143</v>
      </c>
      <c r="E33" s="151">
        <f t="shared" si="0"/>
        <v>1</v>
      </c>
      <c r="F33" s="130" t="s">
        <v>307</v>
      </c>
      <c r="G33" s="93">
        <v>52170</v>
      </c>
      <c r="H33" s="94">
        <v>9306</v>
      </c>
      <c r="I33" s="94">
        <v>7117</v>
      </c>
      <c r="J33" s="64">
        <v>12732</v>
      </c>
      <c r="K33" s="64"/>
      <c r="L33" s="64"/>
      <c r="M33" s="64">
        <v>16085</v>
      </c>
      <c r="N33" s="64">
        <v>31650</v>
      </c>
      <c r="O33" s="64"/>
      <c r="P33" s="64"/>
      <c r="Q33" s="51">
        <f t="shared" si="1"/>
        <v>129060</v>
      </c>
      <c r="R33" s="9"/>
      <c r="S33" s="64">
        <v>5399</v>
      </c>
      <c r="T33" s="64"/>
      <c r="U33" s="64">
        <v>5368</v>
      </c>
      <c r="V33" s="64">
        <v>7280</v>
      </c>
      <c r="W33" s="64">
        <v>20530</v>
      </c>
      <c r="X33" s="64">
        <v>12175</v>
      </c>
      <c r="Y33" s="64">
        <v>11737</v>
      </c>
      <c r="Z33" s="64"/>
      <c r="AA33" s="64">
        <v>0</v>
      </c>
      <c r="AB33" s="83">
        <f t="shared" si="2"/>
        <v>62489</v>
      </c>
      <c r="AC33" s="51">
        <f t="shared" si="3"/>
        <v>66571</v>
      </c>
      <c r="AD33" s="39"/>
      <c r="AE33" s="64">
        <v>1440000</v>
      </c>
      <c r="AF33" s="64">
        <v>92478</v>
      </c>
      <c r="AG33" s="64">
        <v>521551</v>
      </c>
      <c r="AH33" s="64">
        <v>432</v>
      </c>
      <c r="AI33" s="51">
        <f t="shared" si="4"/>
        <v>2054461</v>
      </c>
      <c r="AJ33" s="64">
        <v>-770</v>
      </c>
      <c r="AK33" s="51">
        <f t="shared" si="5"/>
        <v>2055231</v>
      </c>
      <c r="AL33" s="39"/>
      <c r="AM33" s="84"/>
      <c r="AN33" s="39"/>
    </row>
    <row r="34" spans="1:40" ht="15.75" customHeight="1">
      <c r="A34" s="3">
        <f t="shared" si="6"/>
        <v>30</v>
      </c>
      <c r="B34" s="86" t="s">
        <v>295</v>
      </c>
      <c r="C34" s="86">
        <v>9648</v>
      </c>
      <c r="D34" s="87" t="s">
        <v>139</v>
      </c>
      <c r="E34" s="151" t="str">
        <f t="shared" si="0"/>
        <v> </v>
      </c>
      <c r="F34" s="130" t="s">
        <v>308</v>
      </c>
      <c r="G34" s="93">
        <v>26161</v>
      </c>
      <c r="H34" s="94">
        <v>0</v>
      </c>
      <c r="I34" s="94">
        <v>0</v>
      </c>
      <c r="J34" s="64">
        <v>0</v>
      </c>
      <c r="K34" s="64">
        <v>0</v>
      </c>
      <c r="L34" s="64">
        <v>0</v>
      </c>
      <c r="M34" s="64">
        <v>13250</v>
      </c>
      <c r="N34" s="64">
        <v>3380</v>
      </c>
      <c r="O34" s="64">
        <v>587</v>
      </c>
      <c r="P34" s="64">
        <v>3566</v>
      </c>
      <c r="Q34" s="51">
        <f t="shared" si="1"/>
        <v>46944</v>
      </c>
      <c r="R34" s="78"/>
      <c r="S34" s="64">
        <v>22974</v>
      </c>
      <c r="T34" s="64">
        <v>0</v>
      </c>
      <c r="U34" s="64">
        <v>0</v>
      </c>
      <c r="V34" s="64">
        <v>900</v>
      </c>
      <c r="W34" s="64">
        <v>10161</v>
      </c>
      <c r="X34" s="64">
        <v>3998</v>
      </c>
      <c r="Y34" s="64">
        <v>0</v>
      </c>
      <c r="Z34" s="64">
        <v>0</v>
      </c>
      <c r="AA34" s="64">
        <v>10320</v>
      </c>
      <c r="AB34" s="83">
        <f t="shared" si="2"/>
        <v>48353</v>
      </c>
      <c r="AC34" s="51">
        <f t="shared" si="3"/>
        <v>-1409</v>
      </c>
      <c r="AD34" s="39"/>
      <c r="AE34" s="64">
        <v>877187</v>
      </c>
      <c r="AF34" s="64">
        <v>0</v>
      </c>
      <c r="AG34" s="64">
        <v>77580</v>
      </c>
      <c r="AH34" s="64">
        <v>0</v>
      </c>
      <c r="AI34" s="51">
        <f t="shared" si="4"/>
        <v>954767</v>
      </c>
      <c r="AJ34" s="64">
        <v>0</v>
      </c>
      <c r="AK34" s="51">
        <f t="shared" si="5"/>
        <v>954767</v>
      </c>
      <c r="AL34" s="39"/>
      <c r="AM34" s="84"/>
      <c r="AN34" s="39"/>
    </row>
    <row r="35" spans="1:40" ht="15.75" customHeight="1">
      <c r="A35" s="3">
        <f t="shared" si="6"/>
        <v>31</v>
      </c>
      <c r="B35" s="86" t="s">
        <v>295</v>
      </c>
      <c r="C35" s="86">
        <v>9743</v>
      </c>
      <c r="D35" s="87" t="s">
        <v>160</v>
      </c>
      <c r="E35" s="151">
        <f t="shared" si="0"/>
        <v>1</v>
      </c>
      <c r="F35" s="130" t="s">
        <v>307</v>
      </c>
      <c r="G35" s="93">
        <v>59113</v>
      </c>
      <c r="H35" s="94">
        <v>40</v>
      </c>
      <c r="I35" s="94">
        <v>1259</v>
      </c>
      <c r="J35" s="64"/>
      <c r="K35" s="64">
        <v>0</v>
      </c>
      <c r="L35" s="64"/>
      <c r="M35" s="64">
        <v>2934</v>
      </c>
      <c r="N35" s="64">
        <v>13260</v>
      </c>
      <c r="O35" s="64">
        <v>7753</v>
      </c>
      <c r="P35" s="64">
        <v>163</v>
      </c>
      <c r="Q35" s="51">
        <f t="shared" si="1"/>
        <v>84522</v>
      </c>
      <c r="R35" s="9"/>
      <c r="S35" s="64"/>
      <c r="T35" s="64"/>
      <c r="U35" s="64">
        <v>28226</v>
      </c>
      <c r="V35" s="64">
        <v>1816</v>
      </c>
      <c r="W35" s="64">
        <v>7204</v>
      </c>
      <c r="X35" s="64">
        <v>16355</v>
      </c>
      <c r="Y35" s="64">
        <v>113</v>
      </c>
      <c r="Z35" s="64">
        <v>1259</v>
      </c>
      <c r="AA35" s="64">
        <v>1216</v>
      </c>
      <c r="AB35" s="83">
        <f t="shared" si="2"/>
        <v>56189</v>
      </c>
      <c r="AC35" s="51">
        <f t="shared" si="3"/>
        <v>28333</v>
      </c>
      <c r="AD35" s="39"/>
      <c r="AE35" s="64">
        <v>1205000</v>
      </c>
      <c r="AF35" s="64">
        <v>63400</v>
      </c>
      <c r="AG35" s="64">
        <v>365002</v>
      </c>
      <c r="AH35" s="64">
        <v>0</v>
      </c>
      <c r="AI35" s="51">
        <f t="shared" si="4"/>
        <v>1633402</v>
      </c>
      <c r="AJ35" s="64">
        <v>0</v>
      </c>
      <c r="AK35" s="51">
        <f t="shared" si="5"/>
        <v>1633402</v>
      </c>
      <c r="AL35" s="39"/>
      <c r="AM35" s="84"/>
      <c r="AN35" s="39"/>
    </row>
    <row r="36" spans="1:40" ht="15.75" customHeight="1">
      <c r="A36" s="3">
        <f t="shared" si="6"/>
        <v>32</v>
      </c>
      <c r="B36" s="86" t="s">
        <v>295</v>
      </c>
      <c r="C36" s="86">
        <v>9714</v>
      </c>
      <c r="D36" s="87" t="s">
        <v>322</v>
      </c>
      <c r="E36" s="151" t="str">
        <f t="shared" si="0"/>
        <v> </v>
      </c>
      <c r="F36" s="130" t="s">
        <v>308</v>
      </c>
      <c r="G36" s="93">
        <v>85156</v>
      </c>
      <c r="H36" s="94">
        <v>10677</v>
      </c>
      <c r="I36" s="94">
        <v>0</v>
      </c>
      <c r="J36" s="94">
        <v>0</v>
      </c>
      <c r="K36" s="94">
        <v>0</v>
      </c>
      <c r="L36" s="94">
        <v>0</v>
      </c>
      <c r="M36" s="94">
        <v>24761</v>
      </c>
      <c r="N36" s="94">
        <v>14064</v>
      </c>
      <c r="O36" s="94">
        <v>8311</v>
      </c>
      <c r="P36" s="94">
        <v>2965</v>
      </c>
      <c r="Q36" s="51">
        <f t="shared" si="1"/>
        <v>145934</v>
      </c>
      <c r="R36" s="9"/>
      <c r="S36" s="64">
        <v>46077</v>
      </c>
      <c r="T36" s="64">
        <v>3647</v>
      </c>
      <c r="U36" s="64">
        <v>18445</v>
      </c>
      <c r="V36" s="64">
        <v>3232</v>
      </c>
      <c r="W36" s="64">
        <v>32367</v>
      </c>
      <c r="X36" s="64">
        <v>14353</v>
      </c>
      <c r="Y36" s="64">
        <v>3317</v>
      </c>
      <c r="Z36" s="64">
        <v>0</v>
      </c>
      <c r="AA36" s="64">
        <v>16758</v>
      </c>
      <c r="AB36" s="83">
        <f t="shared" si="2"/>
        <v>138196</v>
      </c>
      <c r="AC36" s="51">
        <f t="shared" si="3"/>
        <v>7738</v>
      </c>
      <c r="AD36" s="39"/>
      <c r="AE36" s="64">
        <v>2988000</v>
      </c>
      <c r="AF36" s="64">
        <v>0</v>
      </c>
      <c r="AG36" s="64">
        <v>280060</v>
      </c>
      <c r="AH36" s="64">
        <v>0</v>
      </c>
      <c r="AI36" s="51">
        <f t="shared" si="4"/>
        <v>3268060</v>
      </c>
      <c r="AJ36" s="64">
        <v>933</v>
      </c>
      <c r="AK36" s="51">
        <f t="shared" si="5"/>
        <v>3267127</v>
      </c>
      <c r="AL36" s="39"/>
      <c r="AM36" s="84"/>
      <c r="AN36" s="39"/>
    </row>
    <row r="37" spans="1:40" ht="15.75" customHeight="1">
      <c r="A37" s="3">
        <f t="shared" si="6"/>
        <v>33</v>
      </c>
      <c r="B37" s="86" t="s">
        <v>295</v>
      </c>
      <c r="C37" s="86">
        <v>18929</v>
      </c>
      <c r="D37" s="87" t="s">
        <v>310</v>
      </c>
      <c r="E37" s="151">
        <f t="shared" si="0"/>
        <v>1</v>
      </c>
      <c r="F37" s="130" t="s">
        <v>307</v>
      </c>
      <c r="G37" s="93">
        <v>171697</v>
      </c>
      <c r="H37" s="94"/>
      <c r="I37" s="94"/>
      <c r="J37" s="64"/>
      <c r="K37" s="64">
        <v>30000</v>
      </c>
      <c r="L37" s="64"/>
      <c r="M37" s="64">
        <v>16837</v>
      </c>
      <c r="N37" s="64">
        <v>290</v>
      </c>
      <c r="O37" s="64">
        <v>55960</v>
      </c>
      <c r="P37" s="64">
        <v>4741</v>
      </c>
      <c r="Q37" s="51">
        <f t="shared" si="1"/>
        <v>279525</v>
      </c>
      <c r="R37" s="9"/>
      <c r="S37" s="64">
        <v>148388</v>
      </c>
      <c r="T37" s="64">
        <v>29978</v>
      </c>
      <c r="U37" s="64">
        <v>15440</v>
      </c>
      <c r="V37" s="64">
        <v>22053</v>
      </c>
      <c r="W37" s="64">
        <v>53769</v>
      </c>
      <c r="X37" s="64">
        <v>38094</v>
      </c>
      <c r="Y37" s="64">
        <v>909</v>
      </c>
      <c r="Z37" s="64"/>
      <c r="AA37" s="64"/>
      <c r="AB37" s="83">
        <f t="shared" si="2"/>
        <v>308631</v>
      </c>
      <c r="AC37" s="51">
        <f t="shared" si="3"/>
        <v>-29106</v>
      </c>
      <c r="AD37" s="39"/>
      <c r="AE37" s="64">
        <v>3582621</v>
      </c>
      <c r="AF37" s="64"/>
      <c r="AG37" s="64">
        <v>3387067</v>
      </c>
      <c r="AH37" s="64">
        <v>59206</v>
      </c>
      <c r="AI37" s="51">
        <f t="shared" si="4"/>
        <v>7028894</v>
      </c>
      <c r="AJ37" s="64">
        <v>3311931</v>
      </c>
      <c r="AK37" s="51">
        <f t="shared" si="5"/>
        <v>3716963</v>
      </c>
      <c r="AL37" s="39"/>
      <c r="AM37" s="84"/>
      <c r="AN37" s="39"/>
    </row>
    <row r="38" spans="1:40" ht="16.5" customHeight="1">
      <c r="A38" s="3">
        <f t="shared" si="6"/>
        <v>34</v>
      </c>
      <c r="B38" s="86" t="s">
        <v>295</v>
      </c>
      <c r="C38" s="86">
        <v>16724</v>
      </c>
      <c r="D38" s="87" t="s">
        <v>279</v>
      </c>
      <c r="E38" s="151" t="str">
        <f t="shared" si="0"/>
        <v> </v>
      </c>
      <c r="F38" s="130" t="s">
        <v>308</v>
      </c>
      <c r="G38" s="93">
        <v>182474</v>
      </c>
      <c r="H38" s="94">
        <v>1338</v>
      </c>
      <c r="I38" s="94">
        <v>10664</v>
      </c>
      <c r="J38" s="64">
        <v>0</v>
      </c>
      <c r="K38" s="64">
        <v>2547</v>
      </c>
      <c r="L38" s="64">
        <v>7867</v>
      </c>
      <c r="M38" s="64">
        <v>15313</v>
      </c>
      <c r="N38" s="64">
        <v>154914</v>
      </c>
      <c r="O38" s="64">
        <v>8829</v>
      </c>
      <c r="P38" s="64">
        <v>10732</v>
      </c>
      <c r="Q38" s="51">
        <f t="shared" si="1"/>
        <v>394678</v>
      </c>
      <c r="R38" s="9"/>
      <c r="S38" s="64">
        <v>168246</v>
      </c>
      <c r="T38" s="64">
        <v>24339</v>
      </c>
      <c r="U38" s="64">
        <v>5885</v>
      </c>
      <c r="V38" s="64">
        <v>43406</v>
      </c>
      <c r="W38" s="64">
        <v>70765</v>
      </c>
      <c r="X38" s="64">
        <v>68713</v>
      </c>
      <c r="Y38" s="64">
        <v>1968</v>
      </c>
      <c r="Z38" s="64">
        <v>1978</v>
      </c>
      <c r="AA38" s="64">
        <v>3348</v>
      </c>
      <c r="AB38" s="83">
        <f t="shared" si="2"/>
        <v>388648</v>
      </c>
      <c r="AC38" s="51">
        <f t="shared" si="3"/>
        <v>6030</v>
      </c>
      <c r="AD38" s="39"/>
      <c r="AE38" s="64">
        <v>2674635</v>
      </c>
      <c r="AF38" s="64">
        <v>2540</v>
      </c>
      <c r="AG38" s="64">
        <v>3261741</v>
      </c>
      <c r="AH38" s="64">
        <v>6413</v>
      </c>
      <c r="AI38" s="51">
        <f t="shared" si="4"/>
        <v>5945329</v>
      </c>
      <c r="AJ38" s="64">
        <v>6376</v>
      </c>
      <c r="AK38" s="51">
        <f t="shared" si="5"/>
        <v>5938953</v>
      </c>
      <c r="AL38" s="39"/>
      <c r="AM38" s="84"/>
      <c r="AN38" s="39"/>
    </row>
    <row r="39" spans="1:40" ht="16.5" customHeight="1">
      <c r="A39" s="3">
        <f t="shared" si="6"/>
        <v>35</v>
      </c>
      <c r="B39" s="86" t="s">
        <v>295</v>
      </c>
      <c r="C39" s="86">
        <v>9696</v>
      </c>
      <c r="D39" s="87" t="s">
        <v>144</v>
      </c>
      <c r="E39" s="151">
        <f t="shared" si="0"/>
        <v>1</v>
      </c>
      <c r="F39" s="130" t="s">
        <v>307</v>
      </c>
      <c r="G39" s="93">
        <v>7153</v>
      </c>
      <c r="H39" s="94"/>
      <c r="I39" s="94"/>
      <c r="J39" s="64">
        <v>0</v>
      </c>
      <c r="K39" s="64">
        <v>0</v>
      </c>
      <c r="L39" s="64">
        <v>0</v>
      </c>
      <c r="M39" s="64">
        <v>20</v>
      </c>
      <c r="N39" s="64">
        <v>10672</v>
      </c>
      <c r="O39" s="64"/>
      <c r="P39" s="64">
        <v>1598</v>
      </c>
      <c r="Q39" s="51">
        <f t="shared" si="1"/>
        <v>19443</v>
      </c>
      <c r="R39" s="9"/>
      <c r="S39" s="64">
        <v>19200</v>
      </c>
      <c r="T39" s="64">
        <v>0</v>
      </c>
      <c r="U39" s="64">
        <v>300</v>
      </c>
      <c r="V39" s="64">
        <v>0</v>
      </c>
      <c r="W39" s="64">
        <v>4233</v>
      </c>
      <c r="X39" s="64">
        <v>2445</v>
      </c>
      <c r="Y39" s="64">
        <v>0</v>
      </c>
      <c r="Z39" s="64">
        <v>100</v>
      </c>
      <c r="AA39" s="64"/>
      <c r="AB39" s="83">
        <f t="shared" si="2"/>
        <v>26278</v>
      </c>
      <c r="AC39" s="51">
        <f t="shared" si="3"/>
        <v>-6835</v>
      </c>
      <c r="AD39" s="39"/>
      <c r="AE39" s="64">
        <v>205000</v>
      </c>
      <c r="AF39" s="64">
        <v>6000</v>
      </c>
      <c r="AG39" s="64">
        <v>459774</v>
      </c>
      <c r="AH39" s="64">
        <v>0</v>
      </c>
      <c r="AI39" s="51">
        <f t="shared" si="4"/>
        <v>670774</v>
      </c>
      <c r="AJ39" s="64">
        <v>0</v>
      </c>
      <c r="AK39" s="51">
        <f t="shared" si="5"/>
        <v>670774</v>
      </c>
      <c r="AL39" s="39"/>
      <c r="AM39" s="84"/>
      <c r="AN39" s="39"/>
    </row>
    <row r="40" spans="1:40" ht="16.5" customHeight="1">
      <c r="A40" s="3">
        <f t="shared" si="6"/>
        <v>36</v>
      </c>
      <c r="B40" s="86"/>
      <c r="C40" s="86">
        <v>9750</v>
      </c>
      <c r="D40" s="87" t="s">
        <v>161</v>
      </c>
      <c r="E40" s="151" t="str">
        <f t="shared" si="0"/>
        <v> </v>
      </c>
      <c r="F40" s="130" t="s">
        <v>308</v>
      </c>
      <c r="G40" s="93">
        <v>50539</v>
      </c>
      <c r="H40" s="94">
        <v>0</v>
      </c>
      <c r="I40" s="94">
        <v>697</v>
      </c>
      <c r="J40" s="64">
        <v>0</v>
      </c>
      <c r="K40" s="64"/>
      <c r="L40" s="64"/>
      <c r="M40" s="64">
        <v>1913</v>
      </c>
      <c r="N40" s="64">
        <v>19704</v>
      </c>
      <c r="O40" s="64">
        <v>3475</v>
      </c>
      <c r="P40" s="64">
        <v>10503</v>
      </c>
      <c r="Q40" s="51">
        <f t="shared" si="1"/>
        <v>86831</v>
      </c>
      <c r="R40" s="9"/>
      <c r="S40" s="64"/>
      <c r="T40" s="64"/>
      <c r="U40" s="64">
        <v>7043</v>
      </c>
      <c r="V40" s="64">
        <v>10571</v>
      </c>
      <c r="W40" s="64">
        <v>30945</v>
      </c>
      <c r="X40" s="64">
        <v>16808</v>
      </c>
      <c r="Y40" s="64">
        <v>100</v>
      </c>
      <c r="Z40" s="64">
        <v>772</v>
      </c>
      <c r="AA40" s="64">
        <v>1634</v>
      </c>
      <c r="AB40" s="83">
        <f>SUM(S40:AA40)</f>
        <v>67873</v>
      </c>
      <c r="AC40" s="51">
        <f>+Q40-AB40</f>
        <v>18958</v>
      </c>
      <c r="AD40" s="39"/>
      <c r="AE40" s="64">
        <v>610000</v>
      </c>
      <c r="AF40" s="64">
        <v>0</v>
      </c>
      <c r="AG40" s="64">
        <v>441738</v>
      </c>
      <c r="AH40" s="64"/>
      <c r="AI40" s="51">
        <f t="shared" si="4"/>
        <v>1051738</v>
      </c>
      <c r="AJ40" s="64">
        <v>6346</v>
      </c>
      <c r="AK40" s="51">
        <f t="shared" si="5"/>
        <v>1045392</v>
      </c>
      <c r="AL40" s="39"/>
      <c r="AM40" s="84"/>
      <c r="AN40" s="39"/>
    </row>
    <row r="41" spans="1:39" s="7" customFormat="1" ht="16.5" customHeight="1">
      <c r="A41" s="190" t="s">
        <v>329</v>
      </c>
      <c r="B41" s="191"/>
      <c r="C41" s="191"/>
      <c r="D41" s="191"/>
      <c r="E41" s="151" t="str">
        <f t="shared" si="0"/>
        <v> </v>
      </c>
      <c r="F41" s="131"/>
      <c r="G41" s="107">
        <f aca="true" t="shared" si="7" ref="G41:P41">SUM(G5:G40)</f>
        <v>4080420</v>
      </c>
      <c r="H41" s="107">
        <f t="shared" si="7"/>
        <v>81840.5</v>
      </c>
      <c r="I41" s="107">
        <f t="shared" si="7"/>
        <v>423827</v>
      </c>
      <c r="J41" s="107">
        <f t="shared" si="7"/>
        <v>224431</v>
      </c>
      <c r="K41" s="107">
        <f t="shared" si="7"/>
        <v>195938</v>
      </c>
      <c r="L41" s="107">
        <f t="shared" si="7"/>
        <v>187065</v>
      </c>
      <c r="M41" s="107">
        <f t="shared" si="7"/>
        <v>1063769</v>
      </c>
      <c r="N41" s="107">
        <f t="shared" si="7"/>
        <v>1061055</v>
      </c>
      <c r="O41" s="107">
        <f t="shared" si="7"/>
        <v>248377</v>
      </c>
      <c r="P41" s="107">
        <f t="shared" si="7"/>
        <v>98203</v>
      </c>
      <c r="Q41" s="51">
        <f t="shared" si="1"/>
        <v>7664925.5</v>
      </c>
      <c r="R41" s="31"/>
      <c r="S41" s="108">
        <f aca="true" t="shared" si="8" ref="S41:AA41">SUM(S5:S40)</f>
        <v>1810345</v>
      </c>
      <c r="T41" s="107">
        <f t="shared" si="8"/>
        <v>312395</v>
      </c>
      <c r="U41" s="107">
        <f t="shared" si="8"/>
        <v>235979</v>
      </c>
      <c r="V41" s="107">
        <f t="shared" si="8"/>
        <v>1200145</v>
      </c>
      <c r="W41" s="107">
        <f t="shared" si="8"/>
        <v>1410209</v>
      </c>
      <c r="X41" s="107">
        <f t="shared" si="8"/>
        <v>830813</v>
      </c>
      <c r="Y41" s="107">
        <f t="shared" si="8"/>
        <v>601975</v>
      </c>
      <c r="Z41" s="107">
        <f t="shared" si="8"/>
        <v>156940</v>
      </c>
      <c r="AA41" s="107">
        <f t="shared" si="8"/>
        <v>289925</v>
      </c>
      <c r="AB41" s="83">
        <f>SUM(S41:AA41)</f>
        <v>6848726</v>
      </c>
      <c r="AC41" s="51">
        <f>+Q41-AB41</f>
        <v>816199.5</v>
      </c>
      <c r="AD41" s="35"/>
      <c r="AE41" s="107">
        <f>SUM(AE5:AE40)</f>
        <v>65568730</v>
      </c>
      <c r="AF41" s="107">
        <f>SUM(AF5:AF40)</f>
        <v>3263635</v>
      </c>
      <c r="AG41" s="107">
        <f>SUM(AG5:AG40)</f>
        <v>28339447</v>
      </c>
      <c r="AH41" s="107">
        <f>SUM(AH5:AH40)</f>
        <v>1799630</v>
      </c>
      <c r="AI41" s="51">
        <f t="shared" si="4"/>
        <v>98971442</v>
      </c>
      <c r="AJ41" s="107">
        <f>SUM(AJ5:AJ40)</f>
        <v>18577033</v>
      </c>
      <c r="AK41" s="51">
        <f t="shared" si="5"/>
        <v>80394409</v>
      </c>
      <c r="AL41" s="77"/>
      <c r="AM41" s="85"/>
    </row>
    <row r="42" spans="1:40" s="7" customFormat="1" ht="16.5" customHeight="1">
      <c r="A42" s="190" t="s">
        <v>319</v>
      </c>
      <c r="B42" s="191"/>
      <c r="C42" s="191"/>
      <c r="D42" s="191"/>
      <c r="E42" s="151" t="str">
        <f t="shared" si="0"/>
        <v> </v>
      </c>
      <c r="F42" s="117"/>
      <c r="G42" s="111">
        <v>3959254.6</v>
      </c>
      <c r="H42" s="111">
        <v>69652</v>
      </c>
      <c r="I42" s="111">
        <v>305746</v>
      </c>
      <c r="J42" s="111">
        <v>806538</v>
      </c>
      <c r="K42" s="111">
        <v>157630</v>
      </c>
      <c r="L42" s="111">
        <v>127680</v>
      </c>
      <c r="M42" s="111">
        <v>1055420</v>
      </c>
      <c r="N42" s="111">
        <v>1144045</v>
      </c>
      <c r="O42" s="111">
        <v>227384</v>
      </c>
      <c r="P42" s="111">
        <v>737771</v>
      </c>
      <c r="Q42" s="51">
        <f t="shared" si="1"/>
        <v>8591120.6</v>
      </c>
      <c r="R42" s="92"/>
      <c r="S42" s="112">
        <v>1971959</v>
      </c>
      <c r="T42" s="111">
        <v>317602</v>
      </c>
      <c r="U42" s="111">
        <v>449880</v>
      </c>
      <c r="V42" s="111">
        <v>572437</v>
      </c>
      <c r="W42" s="111">
        <v>1471275</v>
      </c>
      <c r="X42" s="111">
        <v>1207966</v>
      </c>
      <c r="Y42" s="111">
        <v>458449</v>
      </c>
      <c r="Z42" s="111">
        <v>132767</v>
      </c>
      <c r="AA42" s="111">
        <v>191339</v>
      </c>
      <c r="AB42" s="83">
        <f>SUM(S42:AA42)</f>
        <v>6773674</v>
      </c>
      <c r="AC42" s="51">
        <f>+Q42-AB42</f>
        <v>1817446.5999999996</v>
      </c>
      <c r="AD42" s="97"/>
      <c r="AE42" s="112">
        <v>68203157</v>
      </c>
      <c r="AF42" s="112">
        <v>3327245</v>
      </c>
      <c r="AG42" s="112">
        <v>27658793</v>
      </c>
      <c r="AH42" s="112">
        <v>1654082</v>
      </c>
      <c r="AI42" s="83">
        <v>100843277</v>
      </c>
      <c r="AJ42" s="111">
        <v>15000239</v>
      </c>
      <c r="AK42" s="83">
        <v>85843038</v>
      </c>
      <c r="AL42" s="77"/>
      <c r="AM42" s="97"/>
      <c r="AN42" s="97"/>
    </row>
    <row r="43" spans="1:38" s="7" customFormat="1" ht="16.5" customHeight="1">
      <c r="A43" s="192" t="s">
        <v>330</v>
      </c>
      <c r="B43" s="193"/>
      <c r="C43" s="193"/>
      <c r="D43" s="193"/>
      <c r="E43" s="151" t="str">
        <f t="shared" si="0"/>
        <v> </v>
      </c>
      <c r="F43" s="73"/>
      <c r="G43" s="109">
        <f aca="true" t="shared" si="9" ref="G43:AJ43">+G41/G42</f>
        <v>1.0306030837218703</v>
      </c>
      <c r="H43" s="110">
        <f t="shared" si="9"/>
        <v>1.1749913857462815</v>
      </c>
      <c r="I43" s="110">
        <f t="shared" si="9"/>
        <v>1.3862061973010276</v>
      </c>
      <c r="J43" s="40">
        <f t="shared" si="9"/>
        <v>0.2782646322925888</v>
      </c>
      <c r="K43" s="40">
        <f t="shared" si="9"/>
        <v>1.2430248049229207</v>
      </c>
      <c r="L43" s="40">
        <f t="shared" si="9"/>
        <v>1.4651080827067668</v>
      </c>
      <c r="M43" s="40">
        <f t="shared" si="9"/>
        <v>1.007910594834284</v>
      </c>
      <c r="N43" s="40">
        <f t="shared" si="9"/>
        <v>0.9274591471489321</v>
      </c>
      <c r="O43" s="40">
        <f t="shared" si="9"/>
        <v>1.0923239981704957</v>
      </c>
      <c r="P43" s="40">
        <f t="shared" si="9"/>
        <v>0.13310769873036485</v>
      </c>
      <c r="Q43" s="52">
        <f t="shared" si="9"/>
        <v>0.8921915844133302</v>
      </c>
      <c r="R43" s="79"/>
      <c r="S43" s="40">
        <f t="shared" si="9"/>
        <v>0.9180439349905348</v>
      </c>
      <c r="T43" s="40">
        <f t="shared" si="9"/>
        <v>0.9836052669693516</v>
      </c>
      <c r="U43" s="40"/>
      <c r="V43" s="40">
        <f t="shared" si="9"/>
        <v>2.0965538565815978</v>
      </c>
      <c r="W43" s="40">
        <f t="shared" si="9"/>
        <v>0.9584945030670676</v>
      </c>
      <c r="X43" s="40">
        <f t="shared" si="9"/>
        <v>0.6877784639633897</v>
      </c>
      <c r="Y43" s="40">
        <f t="shared" si="9"/>
        <v>1.3130686292259335</v>
      </c>
      <c r="Z43" s="40">
        <v>0</v>
      </c>
      <c r="AA43" s="40">
        <f t="shared" si="9"/>
        <v>1.5152425799235911</v>
      </c>
      <c r="AB43" s="147">
        <f>+AB41/AB42</f>
        <v>1.0110799545416564</v>
      </c>
      <c r="AC43" s="147">
        <f>+AC41/AC42*-1</f>
        <v>-0.4490913240587097</v>
      </c>
      <c r="AD43" s="37"/>
      <c r="AE43" s="40">
        <f t="shared" si="9"/>
        <v>0.9613738261412151</v>
      </c>
      <c r="AF43" s="66">
        <f t="shared" si="9"/>
        <v>0.9808820811211678</v>
      </c>
      <c r="AG43" s="40">
        <f t="shared" si="9"/>
        <v>1.0246089552787065</v>
      </c>
      <c r="AH43" s="40">
        <f t="shared" si="9"/>
        <v>1.0879932191995318</v>
      </c>
      <c r="AI43" s="52">
        <f>+AI41/AI42</f>
        <v>0.981438177579255</v>
      </c>
      <c r="AJ43" s="40">
        <f t="shared" si="9"/>
        <v>1.2384491340437975</v>
      </c>
      <c r="AK43" s="52">
        <f>+AK41/AK42</f>
        <v>0.9365280035871983</v>
      </c>
      <c r="AL43" s="77"/>
    </row>
    <row r="44" spans="2:30" ht="16.5" customHeight="1">
      <c r="B44" s="86"/>
      <c r="C44" s="86"/>
      <c r="D44" s="87"/>
      <c r="E44" s="87" t="str">
        <f t="shared" si="0"/>
        <v> </v>
      </c>
      <c r="F44" s="86"/>
      <c r="G44" s="88"/>
      <c r="U44"/>
      <c r="V44"/>
      <c r="W44"/>
      <c r="X44"/>
      <c r="Y44"/>
      <c r="Z44"/>
      <c r="AA44"/>
      <c r="AD44" s="47"/>
    </row>
    <row r="45" spans="2:37" ht="16.5" customHeight="1">
      <c r="B45" s="86"/>
      <c r="C45" s="86"/>
      <c r="D45" s="87"/>
      <c r="E45" s="87" t="str">
        <f t="shared" si="0"/>
        <v> </v>
      </c>
      <c r="F45" s="86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</row>
    <row r="46" spans="2:27" ht="16.5" customHeight="1">
      <c r="B46" s="86"/>
      <c r="C46" s="86"/>
      <c r="D46" s="149" t="s">
        <v>338</v>
      </c>
      <c r="E46" s="149"/>
      <c r="F46" s="35">
        <f>SUM(E5:E40)</f>
        <v>21</v>
      </c>
      <c r="G46" s="88"/>
      <c r="U46"/>
      <c r="V46" s="95"/>
      <c r="W46"/>
      <c r="X46"/>
      <c r="Y46"/>
      <c r="Z46"/>
      <c r="AA46"/>
    </row>
    <row r="47" spans="2:27" ht="12.75">
      <c r="B47" s="86"/>
      <c r="C47" s="86"/>
      <c r="D47" s="149" t="s">
        <v>339</v>
      </c>
      <c r="E47" s="149"/>
      <c r="F47" s="150">
        <f>+F46/A40</f>
        <v>0.5833333333333334</v>
      </c>
      <c r="G47" s="88"/>
      <c r="U47"/>
      <c r="V47" s="95"/>
      <c r="W47"/>
      <c r="X47"/>
      <c r="Y47"/>
      <c r="Z47"/>
      <c r="AA47"/>
    </row>
    <row r="48" spans="2:27" ht="12.75">
      <c r="B48" s="86"/>
      <c r="C48" s="86"/>
      <c r="D48" s="87"/>
      <c r="E48" s="87" t="str">
        <f aca="true" t="shared" si="10" ref="E48:E66">IF(F48="Y",1," ")</f>
        <v> </v>
      </c>
      <c r="F48" s="86"/>
      <c r="G48" s="88"/>
      <c r="U48"/>
      <c r="V48" s="95"/>
      <c r="W48"/>
      <c r="X48"/>
      <c r="Y48"/>
      <c r="Z48"/>
      <c r="AA48"/>
    </row>
    <row r="49" spans="2:27" ht="12.75">
      <c r="B49" s="86"/>
      <c r="C49" s="86"/>
      <c r="D49" s="87"/>
      <c r="E49" s="87" t="str">
        <f t="shared" si="10"/>
        <v> </v>
      </c>
      <c r="F49" s="86"/>
      <c r="G49" s="88"/>
      <c r="U49"/>
      <c r="V49"/>
      <c r="W49"/>
      <c r="X49"/>
      <c r="Y49"/>
      <c r="Z49"/>
      <c r="AA49"/>
    </row>
    <row r="50" spans="2:27" ht="12.75">
      <c r="B50" s="86"/>
      <c r="C50" s="86"/>
      <c r="D50" s="87"/>
      <c r="E50" s="87" t="str">
        <f t="shared" si="10"/>
        <v> </v>
      </c>
      <c r="F50" s="86"/>
      <c r="G50" s="88"/>
      <c r="U50"/>
      <c r="V50"/>
      <c r="W50"/>
      <c r="X50"/>
      <c r="Y50"/>
      <c r="Z50"/>
      <c r="AA50"/>
    </row>
    <row r="51" spans="2:27" ht="12.75">
      <c r="B51" s="86"/>
      <c r="C51" s="86"/>
      <c r="D51" s="87"/>
      <c r="E51" s="87" t="str">
        <f t="shared" si="10"/>
        <v> </v>
      </c>
      <c r="F51" s="86"/>
      <c r="G51" s="88"/>
      <c r="U51"/>
      <c r="V51"/>
      <c r="W51"/>
      <c r="X51"/>
      <c r="Y51"/>
      <c r="Z51"/>
      <c r="AA51"/>
    </row>
    <row r="52" spans="2:27" ht="12.75">
      <c r="B52" s="86"/>
      <c r="C52" s="86"/>
      <c r="D52" s="87"/>
      <c r="E52" s="87" t="str">
        <f t="shared" si="10"/>
        <v> </v>
      </c>
      <c r="F52" s="86"/>
      <c r="G52" s="88"/>
      <c r="U52"/>
      <c r="V52"/>
      <c r="W52"/>
      <c r="X52"/>
      <c r="Y52"/>
      <c r="Z52"/>
      <c r="AA52"/>
    </row>
    <row r="53" spans="2:27" ht="12.75">
      <c r="B53" s="86"/>
      <c r="C53" s="86"/>
      <c r="D53" s="87"/>
      <c r="E53" s="87" t="str">
        <f t="shared" si="10"/>
        <v> </v>
      </c>
      <c r="F53" s="86"/>
      <c r="G53" s="88"/>
      <c r="U53"/>
      <c r="V53"/>
      <c r="W53"/>
      <c r="X53"/>
      <c r="Y53"/>
      <c r="Z53"/>
      <c r="AA53"/>
    </row>
    <row r="54" spans="2:27" ht="12.75">
      <c r="B54" s="86"/>
      <c r="C54" s="86"/>
      <c r="D54" s="87"/>
      <c r="E54" s="87" t="str">
        <f t="shared" si="10"/>
        <v> </v>
      </c>
      <c r="F54" s="86"/>
      <c r="G54" s="88"/>
      <c r="U54"/>
      <c r="V54"/>
      <c r="W54"/>
      <c r="X54"/>
      <c r="Y54"/>
      <c r="Z54"/>
      <c r="AA54"/>
    </row>
    <row r="55" spans="2:27" ht="12.75">
      <c r="B55" s="86"/>
      <c r="C55" s="86"/>
      <c r="D55" s="87"/>
      <c r="E55" s="87" t="str">
        <f t="shared" si="10"/>
        <v> </v>
      </c>
      <c r="F55" s="86"/>
      <c r="G55" s="88"/>
      <c r="U55"/>
      <c r="V55"/>
      <c r="W55"/>
      <c r="X55"/>
      <c r="Y55"/>
      <c r="Z55"/>
      <c r="AA55"/>
    </row>
    <row r="56" spans="2:27" ht="12.75">
      <c r="B56" s="86"/>
      <c r="C56" s="86"/>
      <c r="D56" s="87"/>
      <c r="E56" s="87" t="str">
        <f t="shared" si="10"/>
        <v> </v>
      </c>
      <c r="F56" s="86"/>
      <c r="G56" s="88"/>
      <c r="U56"/>
      <c r="V56"/>
      <c r="W56"/>
      <c r="X56"/>
      <c r="Y56"/>
      <c r="Z56"/>
      <c r="AA56"/>
    </row>
    <row r="57" spans="2:27" ht="12.75">
      <c r="B57" s="86"/>
      <c r="C57" s="86"/>
      <c r="D57" s="87"/>
      <c r="E57" s="87" t="str">
        <f t="shared" si="10"/>
        <v> </v>
      </c>
      <c r="F57" s="86"/>
      <c r="G57" s="88"/>
      <c r="U57"/>
      <c r="V57"/>
      <c r="W57"/>
      <c r="X57"/>
      <c r="Y57"/>
      <c r="Z57"/>
      <c r="AA57"/>
    </row>
    <row r="58" spans="2:27" ht="12.75">
      <c r="B58" s="86"/>
      <c r="C58" s="86"/>
      <c r="D58" s="87"/>
      <c r="E58" s="87" t="str">
        <f t="shared" si="10"/>
        <v> </v>
      </c>
      <c r="F58" s="86"/>
      <c r="G58" s="88"/>
      <c r="U58"/>
      <c r="V58"/>
      <c r="W58"/>
      <c r="X58"/>
      <c r="Y58"/>
      <c r="Z58"/>
      <c r="AA58"/>
    </row>
    <row r="59" spans="2:27" ht="12.75">
      <c r="B59" s="86"/>
      <c r="C59" s="86"/>
      <c r="D59" s="87"/>
      <c r="E59" s="87" t="str">
        <f t="shared" si="10"/>
        <v> </v>
      </c>
      <c r="F59" s="86"/>
      <c r="G59" s="88"/>
      <c r="U59"/>
      <c r="V59"/>
      <c r="W59"/>
      <c r="X59"/>
      <c r="Y59"/>
      <c r="Z59"/>
      <c r="AA59"/>
    </row>
    <row r="60" spans="2:27" ht="12.75">
      <c r="B60" s="86"/>
      <c r="C60" s="86"/>
      <c r="D60" s="87"/>
      <c r="E60" s="87" t="str">
        <f t="shared" si="10"/>
        <v> </v>
      </c>
      <c r="F60" s="86"/>
      <c r="G60" s="88"/>
      <c r="U60"/>
      <c r="V60"/>
      <c r="W60"/>
      <c r="X60"/>
      <c r="Y60"/>
      <c r="Z60"/>
      <c r="AA60"/>
    </row>
    <row r="61" spans="2:27" ht="12.75">
      <c r="B61" s="86"/>
      <c r="C61" s="86"/>
      <c r="D61" s="87"/>
      <c r="E61" s="87" t="str">
        <f t="shared" si="10"/>
        <v> </v>
      </c>
      <c r="F61" s="86"/>
      <c r="G61" s="88"/>
      <c r="U61"/>
      <c r="V61"/>
      <c r="W61"/>
      <c r="X61"/>
      <c r="Y61"/>
      <c r="Z61"/>
      <c r="AA61"/>
    </row>
    <row r="62" spans="2:27" ht="12.75">
      <c r="B62" s="86"/>
      <c r="C62" s="86"/>
      <c r="D62" s="87"/>
      <c r="E62" s="87" t="str">
        <f t="shared" si="10"/>
        <v> </v>
      </c>
      <c r="F62" s="86"/>
      <c r="G62" s="88"/>
      <c r="U62"/>
      <c r="V62"/>
      <c r="W62"/>
      <c r="X62"/>
      <c r="Y62"/>
      <c r="Z62"/>
      <c r="AA62"/>
    </row>
    <row r="63" spans="2:27" ht="12.75">
      <c r="B63" s="86"/>
      <c r="C63" s="86"/>
      <c r="D63" s="87"/>
      <c r="E63" s="87" t="str">
        <f t="shared" si="10"/>
        <v> </v>
      </c>
      <c r="F63" s="86"/>
      <c r="G63" s="88"/>
      <c r="U63"/>
      <c r="V63"/>
      <c r="W63"/>
      <c r="X63"/>
      <c r="Y63"/>
      <c r="Z63"/>
      <c r="AA63"/>
    </row>
    <row r="64" spans="2:27" ht="12.75">
      <c r="B64" s="86"/>
      <c r="C64" s="86"/>
      <c r="D64" s="87"/>
      <c r="E64" s="87" t="str">
        <f t="shared" si="10"/>
        <v> </v>
      </c>
      <c r="F64" s="86"/>
      <c r="G64" s="88"/>
      <c r="U64"/>
      <c r="V64"/>
      <c r="W64"/>
      <c r="X64"/>
      <c r="Y64"/>
      <c r="Z64"/>
      <c r="AA64"/>
    </row>
    <row r="65" spans="2:27" ht="12.75">
      <c r="B65" s="86"/>
      <c r="C65" s="86"/>
      <c r="D65" s="87"/>
      <c r="E65" s="87" t="str">
        <f t="shared" si="10"/>
        <v> </v>
      </c>
      <c r="F65" s="86"/>
      <c r="G65" s="88"/>
      <c r="U65"/>
      <c r="V65"/>
      <c r="W65"/>
      <c r="X65"/>
      <c r="Y65"/>
      <c r="Z65"/>
      <c r="AA65"/>
    </row>
    <row r="66" spans="2:27" ht="12.75">
      <c r="B66" s="86"/>
      <c r="C66" s="86"/>
      <c r="D66" s="87"/>
      <c r="E66" s="87" t="str">
        <f t="shared" si="10"/>
        <v> </v>
      </c>
      <c r="F66" s="86"/>
      <c r="G66" s="88"/>
      <c r="U66"/>
      <c r="V66"/>
      <c r="W66"/>
      <c r="X66"/>
      <c r="Y66"/>
      <c r="Z66"/>
      <c r="AA66"/>
    </row>
    <row r="67" spans="2:27" ht="12.75">
      <c r="B67" s="86"/>
      <c r="C67" s="86"/>
      <c r="D67" s="87"/>
      <c r="E67" s="87" t="str">
        <f>IF(F67="Y",1," ")</f>
        <v> </v>
      </c>
      <c r="F67" s="86"/>
      <c r="G67" s="88"/>
      <c r="U67"/>
      <c r="V67"/>
      <c r="W67"/>
      <c r="X67"/>
      <c r="Y67"/>
      <c r="Z67"/>
      <c r="AA67"/>
    </row>
    <row r="68" spans="2:27" ht="12.75">
      <c r="B68" s="86"/>
      <c r="C68" s="86"/>
      <c r="D68" s="87"/>
      <c r="E68" s="87" t="str">
        <f>IF(F68="Y",1," ")</f>
        <v> </v>
      </c>
      <c r="F68" s="86"/>
      <c r="G68" s="88"/>
      <c r="U68"/>
      <c r="V68"/>
      <c r="W68"/>
      <c r="X68"/>
      <c r="Y68"/>
      <c r="Z68"/>
      <c r="AA68"/>
    </row>
    <row r="69" spans="2:27" ht="12.75">
      <c r="B69" s="86"/>
      <c r="C69" s="86"/>
      <c r="D69" s="87"/>
      <c r="E69" s="87">
        <f aca="true" t="shared" si="11" ref="E69:E74">IF(F69="y",1,"")</f>
      </c>
      <c r="F69" s="86"/>
      <c r="G69" s="88"/>
      <c r="U69"/>
      <c r="V69"/>
      <c r="W69"/>
      <c r="X69"/>
      <c r="Y69"/>
      <c r="Z69"/>
      <c r="AA69"/>
    </row>
    <row r="70" spans="2:27" ht="12.75">
      <c r="B70" s="86"/>
      <c r="C70" s="86"/>
      <c r="D70" s="87"/>
      <c r="E70" s="87">
        <f t="shared" si="11"/>
      </c>
      <c r="F70" s="86"/>
      <c r="G70" s="88"/>
      <c r="U70"/>
      <c r="V70"/>
      <c r="W70"/>
      <c r="X70"/>
      <c r="Y70"/>
      <c r="Z70"/>
      <c r="AA70"/>
    </row>
    <row r="71" spans="2:27" ht="12.75">
      <c r="B71" s="86"/>
      <c r="C71" s="86"/>
      <c r="D71" s="87"/>
      <c r="E71" s="87">
        <f t="shared" si="11"/>
      </c>
      <c r="F71" s="86"/>
      <c r="G71" s="88"/>
      <c r="U71"/>
      <c r="V71"/>
      <c r="W71"/>
      <c r="X71"/>
      <c r="Y71"/>
      <c r="Z71"/>
      <c r="AA71"/>
    </row>
    <row r="72" spans="2:27" ht="12.75">
      <c r="B72" s="86"/>
      <c r="C72" s="86"/>
      <c r="D72" s="87"/>
      <c r="E72" s="87">
        <f t="shared" si="11"/>
      </c>
      <c r="F72" s="86"/>
      <c r="G72" s="88"/>
      <c r="U72"/>
      <c r="V72"/>
      <c r="W72"/>
      <c r="X72"/>
      <c r="Y72"/>
      <c r="Z72"/>
      <c r="AA72"/>
    </row>
    <row r="73" spans="2:27" ht="12.75">
      <c r="B73" s="86"/>
      <c r="C73" s="86"/>
      <c r="D73" s="87"/>
      <c r="E73" s="87">
        <f t="shared" si="11"/>
      </c>
      <c r="F73" s="86"/>
      <c r="G73" s="88"/>
      <c r="U73"/>
      <c r="V73"/>
      <c r="W73"/>
      <c r="X73"/>
      <c r="Y73"/>
      <c r="Z73"/>
      <c r="AA73"/>
    </row>
    <row r="74" spans="2:27" ht="12.75">
      <c r="B74" s="86"/>
      <c r="C74" s="86"/>
      <c r="D74" s="87"/>
      <c r="E74" s="87">
        <f t="shared" si="11"/>
      </c>
      <c r="F74" s="86"/>
      <c r="G74" s="88"/>
      <c r="U74"/>
      <c r="V74"/>
      <c r="W74"/>
      <c r="X74"/>
      <c r="Y74"/>
      <c r="Z74"/>
      <c r="AA74"/>
    </row>
    <row r="75" spans="2:27" ht="12.75">
      <c r="B75" s="86"/>
      <c r="C75" s="86"/>
      <c r="D75" s="87"/>
      <c r="E75" s="87"/>
      <c r="F75" s="86"/>
      <c r="G75" s="88"/>
      <c r="U75"/>
      <c r="V75"/>
      <c r="W75"/>
      <c r="X75"/>
      <c r="Y75"/>
      <c r="Z75"/>
      <c r="AA75"/>
    </row>
    <row r="76" spans="2:27" ht="12.75">
      <c r="B76" s="86"/>
      <c r="C76" s="86"/>
      <c r="D76" s="87"/>
      <c r="E76" s="87"/>
      <c r="F76" s="86"/>
      <c r="G76" s="88"/>
      <c r="U76"/>
      <c r="V76"/>
      <c r="W76"/>
      <c r="X76"/>
      <c r="Y76"/>
      <c r="Z76"/>
      <c r="AA76"/>
    </row>
    <row r="77" spans="2:27" ht="12.75">
      <c r="B77" s="86"/>
      <c r="C77" s="86"/>
      <c r="D77" s="87"/>
      <c r="E77" s="87"/>
      <c r="F77" s="86"/>
      <c r="G77" s="88"/>
      <c r="U77"/>
      <c r="V77"/>
      <c r="W77"/>
      <c r="X77"/>
      <c r="Y77"/>
      <c r="Z77"/>
      <c r="AA77"/>
    </row>
    <row r="78" spans="2:27" ht="12.75">
      <c r="B78" s="86"/>
      <c r="C78" s="86"/>
      <c r="D78" s="87"/>
      <c r="E78" s="87"/>
      <c r="F78" s="86"/>
      <c r="G78" s="88"/>
      <c r="U78"/>
      <c r="V78"/>
      <c r="W78"/>
      <c r="X78"/>
      <c r="Y78"/>
      <c r="Z78"/>
      <c r="AA78"/>
    </row>
    <row r="79" spans="2:27" ht="12.75">
      <c r="B79" s="86"/>
      <c r="C79" s="86"/>
      <c r="D79" s="87"/>
      <c r="E79" s="87"/>
      <c r="F79" s="86"/>
      <c r="G79" s="88"/>
      <c r="U79"/>
      <c r="V79"/>
      <c r="W79"/>
      <c r="X79"/>
      <c r="Y79"/>
      <c r="Z79"/>
      <c r="AA79"/>
    </row>
    <row r="80" spans="2:27" ht="12.75">
      <c r="B80" s="86"/>
      <c r="C80" s="86"/>
      <c r="D80" s="87"/>
      <c r="E80" s="87"/>
      <c r="F80" s="86"/>
      <c r="G80" s="88"/>
      <c r="U80"/>
      <c r="V80"/>
      <c r="W80"/>
      <c r="X80"/>
      <c r="Y80"/>
      <c r="Z80"/>
      <c r="AA80"/>
    </row>
    <row r="81" spans="2:27" ht="12.75">
      <c r="B81" s="86"/>
      <c r="C81" s="86"/>
      <c r="D81" s="87"/>
      <c r="E81" s="87"/>
      <c r="F81" s="86"/>
      <c r="G81" s="88"/>
      <c r="U81"/>
      <c r="V81"/>
      <c r="W81"/>
      <c r="X81"/>
      <c r="Y81"/>
      <c r="Z81"/>
      <c r="AA81"/>
    </row>
    <row r="82" spans="2:27" ht="12.75">
      <c r="B82" s="86"/>
      <c r="C82" s="86"/>
      <c r="D82" s="87"/>
      <c r="E82" s="87"/>
      <c r="F82" s="86"/>
      <c r="G82" s="88"/>
      <c r="U82"/>
      <c r="V82"/>
      <c r="W82"/>
      <c r="X82"/>
      <c r="Y82"/>
      <c r="Z82"/>
      <c r="AA82"/>
    </row>
    <row r="83" spans="2:27" ht="12.75">
      <c r="B83" s="86"/>
      <c r="C83" s="86"/>
      <c r="D83" s="87"/>
      <c r="E83" s="87"/>
      <c r="F83" s="86"/>
      <c r="G83" s="88"/>
      <c r="U83"/>
      <c r="V83"/>
      <c r="W83"/>
      <c r="X83"/>
      <c r="Y83"/>
      <c r="Z83"/>
      <c r="AA83"/>
    </row>
    <row r="84" spans="2:27" ht="12.75">
      <c r="B84" s="86"/>
      <c r="C84" s="86"/>
      <c r="D84" s="87"/>
      <c r="E84" s="87"/>
      <c r="F84" s="86"/>
      <c r="G84" s="88"/>
      <c r="U84"/>
      <c r="V84"/>
      <c r="W84"/>
      <c r="X84"/>
      <c r="Y84"/>
      <c r="Z84"/>
      <c r="AA84"/>
    </row>
    <row r="85" spans="2:27" ht="12.75">
      <c r="B85" s="86"/>
      <c r="C85" s="86"/>
      <c r="D85" s="87"/>
      <c r="E85" s="87"/>
      <c r="F85" s="86"/>
      <c r="G85" s="88"/>
      <c r="U85"/>
      <c r="V85"/>
      <c r="W85"/>
      <c r="X85"/>
      <c r="Y85"/>
      <c r="Z85"/>
      <c r="AA85"/>
    </row>
    <row r="86" spans="2:27" ht="12.75">
      <c r="B86" s="86"/>
      <c r="C86" s="86"/>
      <c r="D86" s="87"/>
      <c r="E86" s="87"/>
      <c r="F86" s="86"/>
      <c r="G86" s="88"/>
      <c r="U86"/>
      <c r="V86"/>
      <c r="W86"/>
      <c r="X86"/>
      <c r="Y86"/>
      <c r="Z86"/>
      <c r="AA86"/>
    </row>
    <row r="87" spans="2:27" ht="12.75">
      <c r="B87" s="86"/>
      <c r="C87" s="86"/>
      <c r="D87" s="87"/>
      <c r="E87" s="87"/>
      <c r="F87" s="86"/>
      <c r="G87" s="88"/>
      <c r="U87"/>
      <c r="V87"/>
      <c r="W87"/>
      <c r="X87"/>
      <c r="Y87"/>
      <c r="Z87"/>
      <c r="AA87"/>
    </row>
    <row r="88" spans="2:27" ht="12.75">
      <c r="B88" s="86"/>
      <c r="C88" s="86"/>
      <c r="D88" s="87"/>
      <c r="E88" s="87"/>
      <c r="F88" s="86"/>
      <c r="G88" s="88"/>
      <c r="U88"/>
      <c r="V88"/>
      <c r="W88"/>
      <c r="X88"/>
      <c r="Y88"/>
      <c r="Z88"/>
      <c r="AA88"/>
    </row>
    <row r="89" spans="2:27" ht="12.75">
      <c r="B89" s="86"/>
      <c r="C89" s="86"/>
      <c r="D89" s="87"/>
      <c r="E89" s="87"/>
      <c r="F89" s="86"/>
      <c r="G89" s="88"/>
      <c r="U89"/>
      <c r="V89"/>
      <c r="W89"/>
      <c r="X89"/>
      <c r="Y89"/>
      <c r="Z89"/>
      <c r="AA89"/>
    </row>
    <row r="90" spans="2:27" ht="12.75">
      <c r="B90" s="86"/>
      <c r="C90" s="86"/>
      <c r="D90" s="87"/>
      <c r="E90" s="87"/>
      <c r="F90" s="86"/>
      <c r="G90" s="88"/>
      <c r="U90"/>
      <c r="V90"/>
      <c r="W90"/>
      <c r="X90"/>
      <c r="Y90"/>
      <c r="Z90"/>
      <c r="AA90"/>
    </row>
    <row r="91" spans="2:27" ht="12.75">
      <c r="B91" s="86"/>
      <c r="C91" s="86"/>
      <c r="D91" s="87"/>
      <c r="E91" s="87"/>
      <c r="F91" s="86"/>
      <c r="G91" s="88"/>
      <c r="U91"/>
      <c r="V91"/>
      <c r="W91"/>
      <c r="X91"/>
      <c r="Y91"/>
      <c r="Z91"/>
      <c r="AA91"/>
    </row>
    <row r="92" spans="2:27" ht="12.75">
      <c r="B92" s="86"/>
      <c r="C92" s="86"/>
      <c r="D92" s="87"/>
      <c r="E92" s="87"/>
      <c r="F92" s="86"/>
      <c r="G92" s="88"/>
      <c r="U92"/>
      <c r="V92"/>
      <c r="W92"/>
      <c r="X92"/>
      <c r="Y92"/>
      <c r="Z92"/>
      <c r="AA92"/>
    </row>
    <row r="93" spans="2:27" ht="12.75">
      <c r="B93" s="86"/>
      <c r="C93" s="86"/>
      <c r="D93" s="87"/>
      <c r="E93" s="87"/>
      <c r="F93" s="86"/>
      <c r="G93" s="88"/>
      <c r="U93"/>
      <c r="V93"/>
      <c r="W93"/>
      <c r="X93"/>
      <c r="Y93"/>
      <c r="Z93"/>
      <c r="AA93"/>
    </row>
    <row r="94" spans="2:27" ht="12.75">
      <c r="B94" s="86"/>
      <c r="C94" s="86"/>
      <c r="D94" s="87"/>
      <c r="E94" s="87"/>
      <c r="F94" s="86"/>
      <c r="G94" s="88"/>
      <c r="U94"/>
      <c r="V94"/>
      <c r="W94"/>
      <c r="X94"/>
      <c r="Y94"/>
      <c r="Z94"/>
      <c r="AA94"/>
    </row>
    <row r="95" spans="2:27" ht="12.75">
      <c r="B95" s="86"/>
      <c r="C95" s="86"/>
      <c r="D95" s="87"/>
      <c r="E95" s="87"/>
      <c r="F95" s="86"/>
      <c r="G95" s="88"/>
      <c r="U95"/>
      <c r="V95"/>
      <c r="W95"/>
      <c r="X95"/>
      <c r="Y95"/>
      <c r="Z95"/>
      <c r="AA95"/>
    </row>
    <row r="96" spans="2:27" ht="12.75">
      <c r="B96" s="86"/>
      <c r="C96" s="86"/>
      <c r="D96" s="87"/>
      <c r="E96" s="87"/>
      <c r="F96" s="86"/>
      <c r="G96" s="88"/>
      <c r="U96"/>
      <c r="V96"/>
      <c r="W96"/>
      <c r="X96"/>
      <c r="Y96"/>
      <c r="Z96"/>
      <c r="AA96"/>
    </row>
    <row r="97" spans="2:27" ht="12.75">
      <c r="B97" s="86"/>
      <c r="C97" s="86"/>
      <c r="D97" s="87"/>
      <c r="E97" s="87"/>
      <c r="F97" s="86"/>
      <c r="G97" s="88"/>
      <c r="U97"/>
      <c r="V97"/>
      <c r="W97"/>
      <c r="X97"/>
      <c r="Y97"/>
      <c r="Z97"/>
      <c r="AA97"/>
    </row>
    <row r="98" spans="2:27" ht="12.75">
      <c r="B98" s="86"/>
      <c r="C98" s="86"/>
      <c r="D98" s="87"/>
      <c r="E98" s="87"/>
      <c r="F98" s="86"/>
      <c r="G98" s="88"/>
      <c r="U98"/>
      <c r="V98"/>
      <c r="W98"/>
      <c r="X98"/>
      <c r="Y98"/>
      <c r="Z98"/>
      <c r="AA98"/>
    </row>
    <row r="99" spans="21:27" ht="12.75">
      <c r="U99"/>
      <c r="V99"/>
      <c r="W99"/>
      <c r="X99"/>
      <c r="Y99"/>
      <c r="Z99"/>
      <c r="AA99"/>
    </row>
    <row r="100" spans="21:27" ht="12.75">
      <c r="U100"/>
      <c r="V100"/>
      <c r="W100"/>
      <c r="X100"/>
      <c r="Y100"/>
      <c r="Z100"/>
      <c r="AA100"/>
    </row>
    <row r="101" spans="21:27" ht="12.75">
      <c r="U101"/>
      <c r="V101"/>
      <c r="W101"/>
      <c r="X101"/>
      <c r="Y101"/>
      <c r="Z101"/>
      <c r="AA101"/>
    </row>
    <row r="102" spans="21:27" ht="12.75">
      <c r="U102"/>
      <c r="V102"/>
      <c r="W102"/>
      <c r="X102"/>
      <c r="Y102"/>
      <c r="Z102"/>
      <c r="AA102"/>
    </row>
    <row r="103" spans="21:27" ht="12.75">
      <c r="U103"/>
      <c r="V103"/>
      <c r="W103"/>
      <c r="X103"/>
      <c r="Y103"/>
      <c r="Z103"/>
      <c r="AA103"/>
    </row>
    <row r="104" spans="21:27" ht="12.75">
      <c r="U104"/>
      <c r="V104"/>
      <c r="W104"/>
      <c r="X104"/>
      <c r="Y104"/>
      <c r="Z104"/>
      <c r="AA104"/>
    </row>
    <row r="105" spans="21:27" ht="12.75">
      <c r="U105"/>
      <c r="V105"/>
      <c r="W105"/>
      <c r="X105"/>
      <c r="Y105"/>
      <c r="Z105"/>
      <c r="AA105"/>
    </row>
    <row r="106" spans="21:27" ht="12.75">
      <c r="U106"/>
      <c r="V106"/>
      <c r="W106"/>
      <c r="X106"/>
      <c r="Y106"/>
      <c r="Z106"/>
      <c r="AA106"/>
    </row>
    <row r="107" spans="21:27" ht="12.75">
      <c r="U107"/>
      <c r="V107"/>
      <c r="W107"/>
      <c r="X107"/>
      <c r="Y107"/>
      <c r="Z107"/>
      <c r="AA107"/>
    </row>
    <row r="108" spans="21:27" ht="12.75">
      <c r="U108"/>
      <c r="V108"/>
      <c r="W108"/>
      <c r="X108"/>
      <c r="Y108"/>
      <c r="Z108"/>
      <c r="AA108"/>
    </row>
    <row r="109" spans="21:27" ht="12.75">
      <c r="U109"/>
      <c r="V109"/>
      <c r="W109"/>
      <c r="X109"/>
      <c r="Y109"/>
      <c r="Z109"/>
      <c r="AA109"/>
    </row>
    <row r="110" spans="21:27" ht="12.75">
      <c r="U110"/>
      <c r="V110"/>
      <c r="W110"/>
      <c r="X110"/>
      <c r="Y110"/>
      <c r="Z110"/>
      <c r="AA110"/>
    </row>
    <row r="111" spans="21:27" ht="12.75">
      <c r="U111"/>
      <c r="V111"/>
      <c r="W111"/>
      <c r="X111"/>
      <c r="Y111"/>
      <c r="Z111"/>
      <c r="AA111"/>
    </row>
    <row r="112" spans="21:27" ht="12.75">
      <c r="U112"/>
      <c r="V112"/>
      <c r="W112"/>
      <c r="X112"/>
      <c r="Y112"/>
      <c r="Z112"/>
      <c r="AA112"/>
    </row>
    <row r="113" spans="4:27" ht="12.75">
      <c r="D113" s="45"/>
      <c r="E113" s="45"/>
      <c r="U113"/>
      <c r="V113"/>
      <c r="W113"/>
      <c r="X113"/>
      <c r="Y113"/>
      <c r="Z113"/>
      <c r="AA113"/>
    </row>
    <row r="114" spans="4:27" ht="12.75">
      <c r="D114" s="45"/>
      <c r="E114" s="45"/>
      <c r="U114"/>
      <c r="V114"/>
      <c r="W114"/>
      <c r="X114"/>
      <c r="Y114"/>
      <c r="Z114"/>
      <c r="AA114"/>
    </row>
    <row r="115" spans="4:27" ht="12.75">
      <c r="D115" s="45"/>
      <c r="E115" s="45"/>
      <c r="U115"/>
      <c r="V115"/>
      <c r="W115"/>
      <c r="X115"/>
      <c r="Y115"/>
      <c r="Z115"/>
      <c r="AA115"/>
    </row>
    <row r="116" spans="4:27" ht="12.75">
      <c r="D116" s="45"/>
      <c r="E116" s="45"/>
      <c r="U116"/>
      <c r="V116"/>
      <c r="W116"/>
      <c r="X116"/>
      <c r="Y116"/>
      <c r="Z116"/>
      <c r="AA116"/>
    </row>
    <row r="117" spans="4:27" ht="12.75">
      <c r="D117" s="45"/>
      <c r="E117" s="45"/>
      <c r="U117"/>
      <c r="V117"/>
      <c r="W117"/>
      <c r="X117"/>
      <c r="Y117"/>
      <c r="Z117"/>
      <c r="AA117"/>
    </row>
    <row r="118" spans="4:27" ht="12.75">
      <c r="D118" s="45"/>
      <c r="E118" s="45"/>
      <c r="U118"/>
      <c r="V118"/>
      <c r="W118"/>
      <c r="X118"/>
      <c r="Y118"/>
      <c r="Z118"/>
      <c r="AA118"/>
    </row>
    <row r="119" spans="4:27" ht="12.75">
      <c r="D119" s="45"/>
      <c r="E119" s="45"/>
      <c r="U119"/>
      <c r="V119"/>
      <c r="W119"/>
      <c r="X119"/>
      <c r="Y119"/>
      <c r="Z119"/>
      <c r="AA119"/>
    </row>
    <row r="120" spans="4:27" ht="12.75">
      <c r="D120" s="45"/>
      <c r="E120" s="45"/>
      <c r="U120"/>
      <c r="V120"/>
      <c r="W120"/>
      <c r="X120"/>
      <c r="Y120"/>
      <c r="Z120"/>
      <c r="AA120"/>
    </row>
    <row r="121" spans="4:27" ht="12.75">
      <c r="D121" s="45"/>
      <c r="E121" s="45"/>
      <c r="U121"/>
      <c r="V121"/>
      <c r="W121"/>
      <c r="X121"/>
      <c r="Y121"/>
      <c r="Z121"/>
      <c r="AA121"/>
    </row>
    <row r="122" spans="4:27" ht="12.75">
      <c r="D122" s="45"/>
      <c r="E122" s="45"/>
      <c r="U122"/>
      <c r="V122"/>
      <c r="W122"/>
      <c r="X122"/>
      <c r="Y122"/>
      <c r="Z122"/>
      <c r="AA122"/>
    </row>
    <row r="123" spans="4:27" ht="12.75">
      <c r="D123" s="45"/>
      <c r="E123" s="45"/>
      <c r="U123"/>
      <c r="V123"/>
      <c r="W123"/>
      <c r="X123"/>
      <c r="Y123"/>
      <c r="Z123"/>
      <c r="AA123"/>
    </row>
    <row r="124" spans="4:27" ht="12.75">
      <c r="D124" s="45"/>
      <c r="E124" s="45"/>
      <c r="U124"/>
      <c r="V124"/>
      <c r="W124"/>
      <c r="X124"/>
      <c r="Y124"/>
      <c r="Z124"/>
      <c r="AA124"/>
    </row>
    <row r="125" spans="4:27" ht="12.75">
      <c r="D125" s="45"/>
      <c r="E125" s="45"/>
      <c r="U125"/>
      <c r="V125"/>
      <c r="W125"/>
      <c r="X125"/>
      <c r="Y125"/>
      <c r="Z125"/>
      <c r="AA125"/>
    </row>
    <row r="126" spans="4:27" ht="12.75">
      <c r="D126" s="45"/>
      <c r="E126" s="45"/>
      <c r="U126"/>
      <c r="V126"/>
      <c r="W126"/>
      <c r="X126"/>
      <c r="Y126"/>
      <c r="Z126"/>
      <c r="AA126"/>
    </row>
    <row r="127" spans="4:27" ht="12.75">
      <c r="D127" s="45"/>
      <c r="E127" s="45"/>
      <c r="U127"/>
      <c r="V127"/>
      <c r="W127"/>
      <c r="X127"/>
      <c r="Y127"/>
      <c r="Z127"/>
      <c r="AA127"/>
    </row>
    <row r="128" spans="4:27" ht="12.75">
      <c r="D128" s="45"/>
      <c r="E128" s="45"/>
      <c r="U128"/>
      <c r="V128"/>
      <c r="W128"/>
      <c r="X128"/>
      <c r="Y128"/>
      <c r="Z128"/>
      <c r="AA128"/>
    </row>
    <row r="129" spans="4:27" ht="12.75">
      <c r="D129" s="45"/>
      <c r="E129" s="45"/>
      <c r="U129"/>
      <c r="V129"/>
      <c r="W129"/>
      <c r="X129"/>
      <c r="Y129"/>
      <c r="Z129"/>
      <c r="AA129"/>
    </row>
    <row r="130" spans="4:27" ht="12.75">
      <c r="D130" s="45"/>
      <c r="E130" s="45"/>
      <c r="U130"/>
      <c r="V130"/>
      <c r="W130"/>
      <c r="X130"/>
      <c r="Y130"/>
      <c r="Z130"/>
      <c r="AA130"/>
    </row>
    <row r="131" spans="4:27" ht="12.75">
      <c r="D131" s="45"/>
      <c r="E131" s="45"/>
      <c r="U131"/>
      <c r="V131"/>
      <c r="W131"/>
      <c r="X131"/>
      <c r="Y131"/>
      <c r="Z131"/>
      <c r="AA131"/>
    </row>
    <row r="132" spans="4:27" ht="12.75">
      <c r="D132" s="45"/>
      <c r="E132" s="45"/>
      <c r="U132"/>
      <c r="V132"/>
      <c r="W132"/>
      <c r="X132"/>
      <c r="Y132"/>
      <c r="Z132"/>
      <c r="AA132"/>
    </row>
    <row r="133" spans="4:27" ht="12.75">
      <c r="D133" s="45"/>
      <c r="E133" s="45"/>
      <c r="U133"/>
      <c r="V133"/>
      <c r="W133"/>
      <c r="X133"/>
      <c r="Y133"/>
      <c r="Z133"/>
      <c r="AA133"/>
    </row>
    <row r="134" spans="4:27" ht="12.75">
      <c r="D134" s="45"/>
      <c r="E134" s="45"/>
      <c r="U134"/>
      <c r="V134"/>
      <c r="W134"/>
      <c r="X134"/>
      <c r="Y134"/>
      <c r="Z134"/>
      <c r="AA134"/>
    </row>
    <row r="135" spans="4:27" ht="12.75">
      <c r="D135" s="45"/>
      <c r="E135" s="45"/>
      <c r="U135"/>
      <c r="V135"/>
      <c r="W135"/>
      <c r="X135"/>
      <c r="Y135"/>
      <c r="Z135"/>
      <c r="AA135"/>
    </row>
    <row r="136" spans="4:27" ht="12.75">
      <c r="D136" s="45"/>
      <c r="E136" s="45"/>
      <c r="U136"/>
      <c r="V136"/>
      <c r="W136"/>
      <c r="X136"/>
      <c r="Y136"/>
      <c r="Z136"/>
      <c r="AA136"/>
    </row>
    <row r="137" spans="4:27" ht="12.75">
      <c r="D137" s="45"/>
      <c r="E137" s="45"/>
      <c r="U137"/>
      <c r="V137"/>
      <c r="W137"/>
      <c r="X137"/>
      <c r="Y137"/>
      <c r="Z137"/>
      <c r="AA137"/>
    </row>
    <row r="138" spans="4:27" ht="12.75">
      <c r="D138" s="45"/>
      <c r="E138" s="45"/>
      <c r="U138"/>
      <c r="V138"/>
      <c r="W138"/>
      <c r="X138"/>
      <c r="Y138"/>
      <c r="Z138"/>
      <c r="AA138"/>
    </row>
    <row r="139" spans="4:27" ht="12.75">
      <c r="D139" s="45"/>
      <c r="E139" s="45"/>
      <c r="U139"/>
      <c r="V139"/>
      <c r="W139"/>
      <c r="X139"/>
      <c r="Y139"/>
      <c r="Z139"/>
      <c r="AA139"/>
    </row>
    <row r="140" spans="4:27" ht="12.75">
      <c r="D140" s="45"/>
      <c r="E140" s="45"/>
      <c r="U140"/>
      <c r="V140"/>
      <c r="W140"/>
      <c r="X140"/>
      <c r="Y140"/>
      <c r="Z140"/>
      <c r="AA140"/>
    </row>
    <row r="141" spans="4:27" ht="12.75">
      <c r="D141" s="45"/>
      <c r="E141" s="45"/>
      <c r="U141"/>
      <c r="V141"/>
      <c r="W141"/>
      <c r="X141"/>
      <c r="Y141"/>
      <c r="Z141"/>
      <c r="AA141"/>
    </row>
    <row r="142" spans="4:27" ht="12.75">
      <c r="D142" s="45"/>
      <c r="E142" s="45"/>
      <c r="U142"/>
      <c r="V142"/>
      <c r="W142"/>
      <c r="X142"/>
      <c r="Y142"/>
      <c r="Z142"/>
      <c r="AA142"/>
    </row>
    <row r="143" spans="4:27" ht="12.75">
      <c r="D143" s="45"/>
      <c r="E143" s="45"/>
      <c r="U143"/>
      <c r="V143"/>
      <c r="W143"/>
      <c r="X143"/>
      <c r="Y143"/>
      <c r="Z143"/>
      <c r="AA143"/>
    </row>
    <row r="144" spans="4:27" ht="12.75">
      <c r="D144" s="45"/>
      <c r="E144" s="45"/>
      <c r="U144"/>
      <c r="V144"/>
      <c r="W144"/>
      <c r="X144"/>
      <c r="Y144"/>
      <c r="Z144"/>
      <c r="AA144"/>
    </row>
    <row r="145" spans="4:27" ht="12.75">
      <c r="D145" s="45"/>
      <c r="E145" s="45"/>
      <c r="U145"/>
      <c r="V145"/>
      <c r="W145"/>
      <c r="X145"/>
      <c r="Y145"/>
      <c r="Z145"/>
      <c r="AA145"/>
    </row>
    <row r="146" spans="4:27" ht="12.75">
      <c r="D146" s="45"/>
      <c r="E146" s="45"/>
      <c r="U146"/>
      <c r="V146"/>
      <c r="W146"/>
      <c r="X146"/>
      <c r="Y146"/>
      <c r="Z146"/>
      <c r="AA146"/>
    </row>
    <row r="147" spans="4:27" ht="12.75">
      <c r="D147" s="45"/>
      <c r="E147" s="45"/>
      <c r="U147"/>
      <c r="V147"/>
      <c r="W147"/>
      <c r="X147"/>
      <c r="Y147"/>
      <c r="Z147"/>
      <c r="AA147"/>
    </row>
    <row r="148" spans="4:27" ht="12.75">
      <c r="D148" s="45"/>
      <c r="E148" s="45"/>
      <c r="U148"/>
      <c r="V148"/>
      <c r="W148"/>
      <c r="X148"/>
      <c r="Y148"/>
      <c r="Z148"/>
      <c r="AA148"/>
    </row>
    <row r="149" spans="4:27" ht="12.75">
      <c r="D149" s="45"/>
      <c r="E149" s="45"/>
      <c r="U149"/>
      <c r="V149"/>
      <c r="W149"/>
      <c r="X149"/>
      <c r="Y149"/>
      <c r="Z149"/>
      <c r="AA149"/>
    </row>
    <row r="150" spans="4:27" ht="12.75">
      <c r="D150" s="45"/>
      <c r="E150" s="45"/>
      <c r="U150"/>
      <c r="V150"/>
      <c r="W150"/>
      <c r="X150"/>
      <c r="Y150"/>
      <c r="Z150"/>
      <c r="AA150"/>
    </row>
    <row r="151" spans="4:27" ht="12.75">
      <c r="D151" s="45"/>
      <c r="E151" s="45"/>
      <c r="U151"/>
      <c r="V151"/>
      <c r="W151"/>
      <c r="X151"/>
      <c r="Y151"/>
      <c r="Z151"/>
      <c r="AA151"/>
    </row>
    <row r="152" spans="4:27" ht="12.75">
      <c r="D152" s="45"/>
      <c r="E152" s="45"/>
      <c r="U152"/>
      <c r="V152"/>
      <c r="W152"/>
      <c r="X152"/>
      <c r="Y152"/>
      <c r="Z152"/>
      <c r="AA152"/>
    </row>
    <row r="153" spans="4:27" ht="12.75">
      <c r="D153" s="45"/>
      <c r="E153" s="45"/>
      <c r="U153"/>
      <c r="V153"/>
      <c r="W153"/>
      <c r="X153"/>
      <c r="Y153"/>
      <c r="Z153"/>
      <c r="AA153"/>
    </row>
    <row r="154" spans="4:27" ht="12.75">
      <c r="D154" s="45"/>
      <c r="E154" s="45"/>
      <c r="U154"/>
      <c r="V154"/>
      <c r="W154"/>
      <c r="X154"/>
      <c r="Y154"/>
      <c r="Z154"/>
      <c r="AA154"/>
    </row>
    <row r="155" spans="4:27" ht="12.75">
      <c r="D155" s="45"/>
      <c r="E155" s="45"/>
      <c r="U155"/>
      <c r="V155"/>
      <c r="W155"/>
      <c r="X155"/>
      <c r="Y155"/>
      <c r="Z155"/>
      <c r="AA155"/>
    </row>
    <row r="156" spans="4:27" ht="12.75">
      <c r="D156" s="45"/>
      <c r="E156" s="45"/>
      <c r="U156"/>
      <c r="V156"/>
      <c r="W156"/>
      <c r="X156"/>
      <c r="Y156"/>
      <c r="Z156"/>
      <c r="AA156"/>
    </row>
    <row r="157" spans="4:27" ht="12.75">
      <c r="D157" s="45"/>
      <c r="E157" s="45"/>
      <c r="U157"/>
      <c r="V157"/>
      <c r="W157"/>
      <c r="X157"/>
      <c r="Y157"/>
      <c r="Z157"/>
      <c r="AA157"/>
    </row>
    <row r="158" spans="4:27" ht="12.75">
      <c r="D158" s="45"/>
      <c r="E158" s="45"/>
      <c r="U158"/>
      <c r="V158"/>
      <c r="W158"/>
      <c r="X158"/>
      <c r="Y158"/>
      <c r="Z158"/>
      <c r="AA158"/>
    </row>
    <row r="159" spans="4:27" ht="12.75">
      <c r="D159" s="45"/>
      <c r="E159" s="45"/>
      <c r="U159"/>
      <c r="V159"/>
      <c r="W159"/>
      <c r="X159"/>
      <c r="Y159"/>
      <c r="Z159"/>
      <c r="AA159"/>
    </row>
    <row r="160" spans="4:27" ht="12.75">
      <c r="D160" s="45"/>
      <c r="E160" s="45"/>
      <c r="U160"/>
      <c r="V160"/>
      <c r="W160"/>
      <c r="X160"/>
      <c r="Y160"/>
      <c r="Z160"/>
      <c r="AA160"/>
    </row>
    <row r="161" spans="4:27" ht="12.75">
      <c r="D161" s="45"/>
      <c r="E161" s="45"/>
      <c r="U161"/>
      <c r="V161"/>
      <c r="W161"/>
      <c r="X161"/>
      <c r="Y161"/>
      <c r="Z161"/>
      <c r="AA161"/>
    </row>
    <row r="162" spans="4:27" ht="12.75">
      <c r="D162" s="45"/>
      <c r="E162" s="45"/>
      <c r="U162"/>
      <c r="V162"/>
      <c r="W162"/>
      <c r="X162"/>
      <c r="Y162"/>
      <c r="Z162"/>
      <c r="AA162"/>
    </row>
    <row r="163" spans="4:27" ht="12.75">
      <c r="D163" s="45"/>
      <c r="E163" s="45"/>
      <c r="U163"/>
      <c r="V163"/>
      <c r="W163"/>
      <c r="X163"/>
      <c r="Y163"/>
      <c r="Z163"/>
      <c r="AA163"/>
    </row>
    <row r="164" spans="4:27" ht="12.75">
      <c r="D164" s="45"/>
      <c r="E164" s="45"/>
      <c r="U164"/>
      <c r="V164"/>
      <c r="W164"/>
      <c r="X164"/>
      <c r="Y164"/>
      <c r="Z164"/>
      <c r="AA164"/>
    </row>
    <row r="165" spans="4:27" ht="12.75">
      <c r="D165" s="45"/>
      <c r="E165" s="45"/>
      <c r="U165"/>
      <c r="V165"/>
      <c r="W165"/>
      <c r="X165"/>
      <c r="Y165"/>
      <c r="Z165"/>
      <c r="AA165"/>
    </row>
    <row r="166" spans="4:27" ht="12.75">
      <c r="D166" s="45"/>
      <c r="E166" s="45"/>
      <c r="U166"/>
      <c r="V166"/>
      <c r="W166"/>
      <c r="X166"/>
      <c r="Y166"/>
      <c r="Z166"/>
      <c r="AA166"/>
    </row>
    <row r="167" spans="4:27" ht="12.75">
      <c r="D167" s="45"/>
      <c r="E167" s="45"/>
      <c r="U167"/>
      <c r="V167"/>
      <c r="W167"/>
      <c r="X167"/>
      <c r="Y167"/>
      <c r="Z167"/>
      <c r="AA167"/>
    </row>
    <row r="168" spans="4:27" ht="12.75">
      <c r="D168" s="45"/>
      <c r="E168" s="45"/>
      <c r="U168"/>
      <c r="V168"/>
      <c r="W168"/>
      <c r="X168"/>
      <c r="Y168"/>
      <c r="Z168"/>
      <c r="AA168"/>
    </row>
    <row r="169" spans="4:27" ht="12.75">
      <c r="D169" s="45"/>
      <c r="E169" s="45"/>
      <c r="U169"/>
      <c r="V169"/>
      <c r="W169"/>
      <c r="X169"/>
      <c r="Y169"/>
      <c r="Z169"/>
      <c r="AA169"/>
    </row>
    <row r="170" spans="4:27" ht="12.75">
      <c r="D170" s="45"/>
      <c r="E170" s="45"/>
      <c r="U170"/>
      <c r="V170"/>
      <c r="W170"/>
      <c r="X170"/>
      <c r="Y170"/>
      <c r="Z170"/>
      <c r="AA170"/>
    </row>
    <row r="171" spans="4:27" ht="12.75">
      <c r="D171" s="45"/>
      <c r="E171" s="45"/>
      <c r="U171"/>
      <c r="V171"/>
      <c r="W171"/>
      <c r="X171"/>
      <c r="Y171"/>
      <c r="Z171"/>
      <c r="AA171"/>
    </row>
    <row r="172" spans="4:27" ht="12.75">
      <c r="D172" s="45"/>
      <c r="E172" s="45"/>
      <c r="U172"/>
      <c r="V172"/>
      <c r="W172"/>
      <c r="X172"/>
      <c r="Y172"/>
      <c r="Z172"/>
      <c r="AA172"/>
    </row>
    <row r="173" spans="4:27" ht="12.75">
      <c r="D173" s="45"/>
      <c r="E173" s="45"/>
      <c r="U173"/>
      <c r="V173"/>
      <c r="W173"/>
      <c r="X173"/>
      <c r="Y173"/>
      <c r="Z173"/>
      <c r="AA173"/>
    </row>
    <row r="174" spans="4:27" ht="12.75">
      <c r="D174" s="45"/>
      <c r="E174" s="45"/>
      <c r="U174"/>
      <c r="V174"/>
      <c r="W174"/>
      <c r="X174"/>
      <c r="Y174"/>
      <c r="Z174"/>
      <c r="AA174"/>
    </row>
    <row r="175" spans="4:27" ht="12.75">
      <c r="D175" s="45"/>
      <c r="E175" s="45"/>
      <c r="U175"/>
      <c r="V175"/>
      <c r="W175"/>
      <c r="X175"/>
      <c r="Y175"/>
      <c r="Z175"/>
      <c r="AA175"/>
    </row>
    <row r="176" spans="4:27" ht="12.75">
      <c r="D176" s="45"/>
      <c r="E176" s="45"/>
      <c r="U176"/>
      <c r="V176"/>
      <c r="W176"/>
      <c r="X176"/>
      <c r="Y176"/>
      <c r="Z176"/>
      <c r="AA176"/>
    </row>
    <row r="177" spans="4:27" ht="12.75">
      <c r="D177" s="45"/>
      <c r="E177" s="45"/>
      <c r="U177"/>
      <c r="V177"/>
      <c r="W177"/>
      <c r="X177"/>
      <c r="Y177"/>
      <c r="Z177"/>
      <c r="AA177"/>
    </row>
    <row r="178" spans="4:27" ht="12.75">
      <c r="D178" s="45"/>
      <c r="E178" s="45"/>
      <c r="U178"/>
      <c r="V178"/>
      <c r="W178"/>
      <c r="X178"/>
      <c r="Y178"/>
      <c r="Z178"/>
      <c r="AA178"/>
    </row>
    <row r="179" spans="4:27" ht="12.75">
      <c r="D179" s="45"/>
      <c r="E179" s="45"/>
      <c r="U179"/>
      <c r="V179"/>
      <c r="W179"/>
      <c r="X179"/>
      <c r="Y179"/>
      <c r="Z179"/>
      <c r="AA179"/>
    </row>
    <row r="180" spans="4:27" ht="12.75">
      <c r="D180" s="45"/>
      <c r="E180" s="45"/>
      <c r="U180"/>
      <c r="V180"/>
      <c r="W180"/>
      <c r="X180"/>
      <c r="Y180"/>
      <c r="Z180"/>
      <c r="AA180"/>
    </row>
    <row r="181" spans="4:27" ht="12.75">
      <c r="D181" s="45"/>
      <c r="E181" s="45"/>
      <c r="U181"/>
      <c r="V181"/>
      <c r="W181"/>
      <c r="X181"/>
      <c r="Y181"/>
      <c r="Z181"/>
      <c r="AA181"/>
    </row>
    <row r="182" spans="4:27" ht="12.75">
      <c r="D182" s="45"/>
      <c r="E182" s="45"/>
      <c r="U182"/>
      <c r="V182"/>
      <c r="W182"/>
      <c r="X182"/>
      <c r="Y182"/>
      <c r="Z182"/>
      <c r="AA182"/>
    </row>
    <row r="183" spans="4:27" ht="12.75">
      <c r="D183" s="45"/>
      <c r="E183" s="45"/>
      <c r="U183"/>
      <c r="V183"/>
      <c r="W183"/>
      <c r="X183"/>
      <c r="Y183"/>
      <c r="Z183"/>
      <c r="AA183"/>
    </row>
    <row r="184" spans="4:27" ht="12.75">
      <c r="D184" s="45"/>
      <c r="E184" s="45"/>
      <c r="U184"/>
      <c r="V184"/>
      <c r="W184"/>
      <c r="X184"/>
      <c r="Y184"/>
      <c r="Z184"/>
      <c r="AA184"/>
    </row>
    <row r="185" spans="4:27" ht="12.75">
      <c r="D185" s="45"/>
      <c r="E185" s="45"/>
      <c r="U185"/>
      <c r="V185"/>
      <c r="W185"/>
      <c r="X185"/>
      <c r="Y185"/>
      <c r="Z185"/>
      <c r="AA185"/>
    </row>
    <row r="186" spans="4:27" ht="12.75">
      <c r="D186" s="45"/>
      <c r="E186" s="45"/>
      <c r="U186"/>
      <c r="V186"/>
      <c r="W186"/>
      <c r="X186"/>
      <c r="Y186"/>
      <c r="Z186"/>
      <c r="AA186"/>
    </row>
    <row r="187" spans="4:27" ht="12.75">
      <c r="D187" s="45"/>
      <c r="E187" s="45"/>
      <c r="U187"/>
      <c r="V187"/>
      <c r="W187"/>
      <c r="X187"/>
      <c r="Y187"/>
      <c r="Z187"/>
      <c r="AA187"/>
    </row>
    <row r="188" spans="4:27" ht="12.75">
      <c r="D188" s="45"/>
      <c r="E188" s="45"/>
      <c r="U188"/>
      <c r="V188"/>
      <c r="W188"/>
      <c r="X188"/>
      <c r="Y188"/>
      <c r="Z188"/>
      <c r="AA188"/>
    </row>
    <row r="189" spans="4:27" ht="12.75">
      <c r="D189" s="45"/>
      <c r="E189" s="45"/>
      <c r="U189"/>
      <c r="V189"/>
      <c r="W189"/>
      <c r="X189"/>
      <c r="Y189"/>
      <c r="Z189"/>
      <c r="AA189"/>
    </row>
    <row r="190" spans="4:27" ht="12.75">
      <c r="D190" s="45"/>
      <c r="E190" s="45"/>
      <c r="U190"/>
      <c r="V190"/>
      <c r="W190"/>
      <c r="X190"/>
      <c r="Y190"/>
      <c r="Z190"/>
      <c r="AA190"/>
    </row>
    <row r="191" spans="4:27" ht="12.75">
      <c r="D191" s="45"/>
      <c r="E191" s="45"/>
      <c r="U191"/>
      <c r="V191"/>
      <c r="W191"/>
      <c r="X191"/>
      <c r="Y191"/>
      <c r="Z191"/>
      <c r="AA191"/>
    </row>
    <row r="192" spans="4:27" ht="12.75">
      <c r="D192" s="45"/>
      <c r="E192" s="45"/>
      <c r="U192"/>
      <c r="V192"/>
      <c r="W192"/>
      <c r="X192"/>
      <c r="Y192"/>
      <c r="Z192"/>
      <c r="AA192"/>
    </row>
    <row r="193" spans="4:27" ht="12.75">
      <c r="D193" s="45"/>
      <c r="E193" s="45"/>
      <c r="U193"/>
      <c r="V193"/>
      <c r="W193"/>
      <c r="X193"/>
      <c r="Y193"/>
      <c r="Z193"/>
      <c r="AA193"/>
    </row>
    <row r="194" spans="4:27" ht="12.75">
      <c r="D194" s="45"/>
      <c r="E194" s="45"/>
      <c r="U194"/>
      <c r="V194"/>
      <c r="W194"/>
      <c r="X194"/>
      <c r="Y194"/>
      <c r="Z194"/>
      <c r="AA194"/>
    </row>
    <row r="195" spans="4:27" ht="12.75">
      <c r="D195" s="45"/>
      <c r="E195" s="45"/>
      <c r="U195"/>
      <c r="V195"/>
      <c r="W195"/>
      <c r="X195"/>
      <c r="Y195"/>
      <c r="Z195"/>
      <c r="AA195"/>
    </row>
    <row r="196" spans="4:27" ht="12.75">
      <c r="D196" s="45"/>
      <c r="E196" s="45"/>
      <c r="U196"/>
      <c r="V196"/>
      <c r="W196"/>
      <c r="X196"/>
      <c r="Y196"/>
      <c r="Z196"/>
      <c r="AA196"/>
    </row>
    <row r="197" spans="4:27" ht="12.75">
      <c r="D197" s="45"/>
      <c r="E197" s="45"/>
      <c r="U197"/>
      <c r="V197"/>
      <c r="W197"/>
      <c r="X197"/>
      <c r="Y197"/>
      <c r="Z197"/>
      <c r="AA197"/>
    </row>
    <row r="198" spans="4:27" ht="12.75">
      <c r="D198" s="45"/>
      <c r="E198" s="45"/>
      <c r="U198"/>
      <c r="V198"/>
      <c r="W198"/>
      <c r="X198"/>
      <c r="Y198"/>
      <c r="Z198"/>
      <c r="AA198"/>
    </row>
    <row r="199" spans="4:27" ht="12.75">
      <c r="D199" s="45"/>
      <c r="E199" s="45"/>
      <c r="U199"/>
      <c r="V199"/>
      <c r="W199"/>
      <c r="X199"/>
      <c r="Y199"/>
      <c r="Z199"/>
      <c r="AA199"/>
    </row>
    <row r="200" spans="4:27" ht="12.75">
      <c r="D200" s="45"/>
      <c r="E200" s="45"/>
      <c r="U200"/>
      <c r="V200"/>
      <c r="W200"/>
      <c r="X200"/>
      <c r="Y200"/>
      <c r="Z200"/>
      <c r="AA200"/>
    </row>
    <row r="201" spans="4:27" ht="12.75">
      <c r="D201" s="45"/>
      <c r="E201" s="45"/>
      <c r="U201"/>
      <c r="V201"/>
      <c r="W201"/>
      <c r="X201"/>
      <c r="Y201"/>
      <c r="Z201"/>
      <c r="AA201"/>
    </row>
    <row r="202" spans="4:27" ht="12.75">
      <c r="D202" s="45"/>
      <c r="E202" s="45"/>
      <c r="U202"/>
      <c r="V202"/>
      <c r="W202"/>
      <c r="X202"/>
      <c r="Y202"/>
      <c r="Z202"/>
      <c r="AA202"/>
    </row>
    <row r="203" spans="4:27" ht="12.75">
      <c r="D203" s="45"/>
      <c r="E203" s="45"/>
      <c r="U203"/>
      <c r="V203"/>
      <c r="W203"/>
      <c r="X203"/>
      <c r="Y203"/>
      <c r="Z203"/>
      <c r="AA203"/>
    </row>
    <row r="204" spans="4:27" ht="12.75">
      <c r="D204" s="45"/>
      <c r="E204" s="45"/>
      <c r="U204"/>
      <c r="V204"/>
      <c r="W204"/>
      <c r="X204"/>
      <c r="Y204"/>
      <c r="Z204"/>
      <c r="AA204"/>
    </row>
    <row r="205" spans="4:27" ht="12.75">
      <c r="D205" s="45"/>
      <c r="E205" s="45"/>
      <c r="U205"/>
      <c r="V205"/>
      <c r="W205"/>
      <c r="X205"/>
      <c r="Y205"/>
      <c r="Z205"/>
      <c r="AA205"/>
    </row>
    <row r="206" spans="4:27" ht="12.75">
      <c r="D206" s="45"/>
      <c r="E206" s="45"/>
      <c r="U206"/>
      <c r="V206"/>
      <c r="W206"/>
      <c r="X206"/>
      <c r="Y206"/>
      <c r="Z206"/>
      <c r="AA206"/>
    </row>
    <row r="207" spans="4:27" ht="12.75">
      <c r="D207" s="45"/>
      <c r="E207" s="45"/>
      <c r="U207"/>
      <c r="V207"/>
      <c r="W207"/>
      <c r="X207"/>
      <c r="Y207"/>
      <c r="Z207"/>
      <c r="AA207"/>
    </row>
    <row r="208" spans="4:27" ht="12.75">
      <c r="D208" s="45"/>
      <c r="E208" s="45"/>
      <c r="U208"/>
      <c r="V208"/>
      <c r="W208"/>
      <c r="X208"/>
      <c r="Y208"/>
      <c r="Z208"/>
      <c r="AA208"/>
    </row>
    <row r="209" spans="4:27" ht="12.75">
      <c r="D209" s="45"/>
      <c r="E209" s="45"/>
      <c r="U209"/>
      <c r="V209"/>
      <c r="W209"/>
      <c r="X209"/>
      <c r="Y209"/>
      <c r="Z209"/>
      <c r="AA209"/>
    </row>
    <row r="210" spans="4:27" ht="12.75">
      <c r="D210" s="45"/>
      <c r="E210" s="45"/>
      <c r="U210"/>
      <c r="V210"/>
      <c r="W210"/>
      <c r="X210"/>
      <c r="Y210"/>
      <c r="Z210"/>
      <c r="AA210"/>
    </row>
    <row r="211" spans="4:27" ht="12.75">
      <c r="D211" s="45"/>
      <c r="E211" s="45"/>
      <c r="U211"/>
      <c r="V211"/>
      <c r="W211"/>
      <c r="X211"/>
      <c r="Y211"/>
      <c r="Z211"/>
      <c r="AA211"/>
    </row>
    <row r="212" spans="4:27" ht="12.75">
      <c r="D212" s="45"/>
      <c r="E212" s="45"/>
      <c r="U212"/>
      <c r="V212"/>
      <c r="W212"/>
      <c r="X212"/>
      <c r="Y212"/>
      <c r="Z212"/>
      <c r="AA212"/>
    </row>
    <row r="213" spans="4:27" ht="12.75">
      <c r="D213" s="45"/>
      <c r="E213" s="45"/>
      <c r="U213"/>
      <c r="V213"/>
      <c r="W213"/>
      <c r="X213"/>
      <c r="Y213"/>
      <c r="Z213"/>
      <c r="AA213"/>
    </row>
    <row r="214" spans="4:27" ht="12.75">
      <c r="D214" s="45"/>
      <c r="E214" s="45"/>
      <c r="U214"/>
      <c r="V214"/>
      <c r="W214"/>
      <c r="X214"/>
      <c r="Y214"/>
      <c r="Z214"/>
      <c r="AA214"/>
    </row>
    <row r="215" spans="4:27" ht="12.75">
      <c r="D215" s="45"/>
      <c r="E215" s="45"/>
      <c r="U215"/>
      <c r="V215"/>
      <c r="W215"/>
      <c r="X215"/>
      <c r="Y215"/>
      <c r="Z215"/>
      <c r="AA215"/>
    </row>
    <row r="216" spans="4:27" ht="12.75">
      <c r="D216" s="45"/>
      <c r="E216" s="45"/>
      <c r="U216"/>
      <c r="V216"/>
      <c r="W216"/>
      <c r="X216"/>
      <c r="Y216"/>
      <c r="Z216"/>
      <c r="AA216"/>
    </row>
    <row r="217" spans="4:27" ht="12.75">
      <c r="D217" s="45"/>
      <c r="E217" s="45"/>
      <c r="U217"/>
      <c r="V217"/>
      <c r="W217"/>
      <c r="X217"/>
      <c r="Y217"/>
      <c r="Z217"/>
      <c r="AA217"/>
    </row>
    <row r="218" spans="4:27" ht="12.75">
      <c r="D218" s="45"/>
      <c r="E218" s="45"/>
      <c r="U218"/>
      <c r="V218"/>
      <c r="W218"/>
      <c r="X218"/>
      <c r="Y218"/>
      <c r="Z218"/>
      <c r="AA218"/>
    </row>
    <row r="219" spans="4:27" ht="12.75">
      <c r="D219" s="45"/>
      <c r="E219" s="45"/>
      <c r="U219"/>
      <c r="V219"/>
      <c r="W219"/>
      <c r="X219"/>
      <c r="Y219"/>
      <c r="Z219"/>
      <c r="AA219"/>
    </row>
    <row r="220" spans="4:27" ht="12.75">
      <c r="D220" s="45"/>
      <c r="E220" s="45"/>
      <c r="U220"/>
      <c r="V220"/>
      <c r="W220"/>
      <c r="X220"/>
      <c r="Y220"/>
      <c r="Z220"/>
      <c r="AA220"/>
    </row>
    <row r="221" spans="4:27" ht="12.75">
      <c r="D221" s="45"/>
      <c r="E221" s="45"/>
      <c r="U221"/>
      <c r="V221"/>
      <c r="W221"/>
      <c r="X221"/>
      <c r="Y221"/>
      <c r="Z221"/>
      <c r="AA221"/>
    </row>
    <row r="222" spans="4:27" ht="12.75">
      <c r="D222" s="45"/>
      <c r="E222" s="45"/>
      <c r="U222"/>
      <c r="V222"/>
      <c r="W222"/>
      <c r="X222"/>
      <c r="Y222"/>
      <c r="Z222"/>
      <c r="AA222"/>
    </row>
    <row r="223" spans="4:27" ht="12.75">
      <c r="D223" s="45"/>
      <c r="E223" s="45"/>
      <c r="U223"/>
      <c r="V223"/>
      <c r="W223"/>
      <c r="X223"/>
      <c r="Y223"/>
      <c r="Z223"/>
      <c r="AA223"/>
    </row>
    <row r="224" spans="4:27" ht="12.75">
      <c r="D224" s="45"/>
      <c r="E224" s="45"/>
      <c r="U224"/>
      <c r="V224"/>
      <c r="W224"/>
      <c r="X224"/>
      <c r="Y224"/>
      <c r="Z224"/>
      <c r="AA224"/>
    </row>
    <row r="225" spans="4:27" ht="12.75">
      <c r="D225" s="45"/>
      <c r="E225" s="45"/>
      <c r="U225"/>
      <c r="V225"/>
      <c r="W225"/>
      <c r="X225"/>
      <c r="Y225"/>
      <c r="Z225"/>
      <c r="AA225"/>
    </row>
    <row r="226" spans="4:27" ht="12.75">
      <c r="D226" s="45"/>
      <c r="E226" s="45"/>
      <c r="U226"/>
      <c r="V226"/>
      <c r="W226"/>
      <c r="X226"/>
      <c r="Y226"/>
      <c r="Z226"/>
      <c r="AA226"/>
    </row>
    <row r="227" spans="4:27" ht="12.75">
      <c r="D227" s="45"/>
      <c r="E227" s="45"/>
      <c r="U227"/>
      <c r="V227"/>
      <c r="W227"/>
      <c r="X227"/>
      <c r="Y227"/>
      <c r="Z227"/>
      <c r="AA227"/>
    </row>
    <row r="228" spans="4:27" ht="12.75">
      <c r="D228" s="45"/>
      <c r="E228" s="45"/>
      <c r="U228"/>
      <c r="V228"/>
      <c r="W228"/>
      <c r="X228"/>
      <c r="Y228"/>
      <c r="Z228"/>
      <c r="AA228"/>
    </row>
    <row r="229" spans="4:27" ht="12.75">
      <c r="D229" s="45"/>
      <c r="E229" s="45"/>
      <c r="U229"/>
      <c r="V229"/>
      <c r="W229"/>
      <c r="X229"/>
      <c r="Y229"/>
      <c r="Z229"/>
      <c r="AA229"/>
    </row>
    <row r="230" spans="4:27" ht="12.75">
      <c r="D230" s="45"/>
      <c r="E230" s="45"/>
      <c r="U230"/>
      <c r="V230"/>
      <c r="W230"/>
      <c r="X230"/>
      <c r="Y230"/>
      <c r="Z230"/>
      <c r="AA230"/>
    </row>
    <row r="231" spans="4:27" ht="12.75">
      <c r="D231" s="45"/>
      <c r="E231" s="45"/>
      <c r="U231"/>
      <c r="V231"/>
      <c r="W231"/>
      <c r="X231"/>
      <c r="Y231"/>
      <c r="Z231"/>
      <c r="AA231"/>
    </row>
    <row r="232" spans="4:27" ht="12.75">
      <c r="D232" s="45"/>
      <c r="E232" s="45"/>
      <c r="U232"/>
      <c r="V232"/>
      <c r="W232"/>
      <c r="X232"/>
      <c r="Y232"/>
      <c r="Z232"/>
      <c r="AA232"/>
    </row>
    <row r="233" spans="4:27" ht="12.75">
      <c r="D233" s="45"/>
      <c r="E233" s="45"/>
      <c r="U233"/>
      <c r="V233"/>
      <c r="W233"/>
      <c r="X233"/>
      <c r="Y233"/>
      <c r="Z233"/>
      <c r="AA233"/>
    </row>
    <row r="234" spans="4:27" ht="12.75">
      <c r="D234" s="45"/>
      <c r="E234" s="45"/>
      <c r="U234"/>
      <c r="V234"/>
      <c r="W234"/>
      <c r="X234"/>
      <c r="Y234"/>
      <c r="Z234"/>
      <c r="AA234"/>
    </row>
    <row r="235" spans="4:27" ht="12.75">
      <c r="D235" s="45"/>
      <c r="E235" s="45"/>
      <c r="U235"/>
      <c r="V235"/>
      <c r="W235"/>
      <c r="X235"/>
      <c r="Y235"/>
      <c r="Z235"/>
      <c r="AA235"/>
    </row>
    <row r="236" spans="4:5" ht="12.75">
      <c r="D236" s="45"/>
      <c r="E236" s="45"/>
    </row>
    <row r="237" spans="4:5" ht="12.75">
      <c r="D237" s="45"/>
      <c r="E237" s="45"/>
    </row>
    <row r="238" spans="4:5" ht="12.75">
      <c r="D238" s="45"/>
      <c r="E238" s="45"/>
    </row>
    <row r="239" spans="4:5" ht="12.75">
      <c r="D239" s="45"/>
      <c r="E239" s="45"/>
    </row>
    <row r="240" spans="4:5" ht="12.75">
      <c r="D240" s="45"/>
      <c r="E240" s="45"/>
    </row>
    <row r="241" spans="4:27" ht="12.75">
      <c r="D241" s="45"/>
      <c r="E241" s="45"/>
      <c r="U241"/>
      <c r="V241"/>
      <c r="W241"/>
      <c r="X241"/>
      <c r="Y241"/>
      <c r="Z241"/>
      <c r="AA241"/>
    </row>
    <row r="242" spans="4:27" ht="12.75">
      <c r="D242" s="45"/>
      <c r="E242" s="45"/>
      <c r="U242"/>
      <c r="V242"/>
      <c r="W242"/>
      <c r="X242"/>
      <c r="Y242"/>
      <c r="Z242"/>
      <c r="AA242"/>
    </row>
    <row r="243" spans="4:27" ht="12.75">
      <c r="D243" s="45"/>
      <c r="E243" s="45"/>
      <c r="U243"/>
      <c r="V243"/>
      <c r="W243"/>
      <c r="X243"/>
      <c r="Y243"/>
      <c r="Z243"/>
      <c r="AA243"/>
    </row>
    <row r="244" spans="4:27" ht="12.75">
      <c r="D244" s="45"/>
      <c r="E244" s="45"/>
      <c r="U244"/>
      <c r="V244"/>
      <c r="W244"/>
      <c r="X244"/>
      <c r="Y244"/>
      <c r="Z244"/>
      <c r="AA244"/>
    </row>
    <row r="245" spans="4:27" ht="12.75">
      <c r="D245" s="45"/>
      <c r="E245" s="45"/>
      <c r="U245"/>
      <c r="V245"/>
      <c r="W245"/>
      <c r="X245"/>
      <c r="Y245"/>
      <c r="Z245"/>
      <c r="AA245"/>
    </row>
    <row r="246" spans="4:27" ht="12.75">
      <c r="D246" s="45"/>
      <c r="E246" s="45"/>
      <c r="U246"/>
      <c r="V246"/>
      <c r="W246"/>
      <c r="X246"/>
      <c r="Y246"/>
      <c r="Z246"/>
      <c r="AA246"/>
    </row>
    <row r="247" spans="4:27" ht="12.75">
      <c r="D247" s="45"/>
      <c r="E247" s="45"/>
      <c r="U247"/>
      <c r="V247"/>
      <c r="W247"/>
      <c r="X247"/>
      <c r="Y247"/>
      <c r="Z247"/>
      <c r="AA247"/>
    </row>
    <row r="248" spans="4:27" ht="12.75">
      <c r="D248" s="45"/>
      <c r="E248" s="45"/>
      <c r="U248"/>
      <c r="V248"/>
      <c r="W248"/>
      <c r="X248"/>
      <c r="Y248"/>
      <c r="Z248"/>
      <c r="AA248"/>
    </row>
    <row r="249" spans="4:27" ht="12.75">
      <c r="D249" s="45"/>
      <c r="E249" s="45"/>
      <c r="U249"/>
      <c r="V249"/>
      <c r="W249"/>
      <c r="X249"/>
      <c r="Y249"/>
      <c r="Z249"/>
      <c r="AA249"/>
    </row>
    <row r="250" spans="4:27" ht="12.75">
      <c r="D250" s="45"/>
      <c r="E250" s="45"/>
      <c r="U250"/>
      <c r="V250"/>
      <c r="W250"/>
      <c r="X250"/>
      <c r="Y250"/>
      <c r="Z250"/>
      <c r="AA250"/>
    </row>
    <row r="251" spans="4:27" ht="12.75">
      <c r="D251" s="45"/>
      <c r="E251" s="45"/>
      <c r="U251"/>
      <c r="V251"/>
      <c r="W251"/>
      <c r="X251"/>
      <c r="Y251"/>
      <c r="Z251"/>
      <c r="AA251"/>
    </row>
    <row r="252" spans="4:27" ht="12.75">
      <c r="D252" s="45"/>
      <c r="E252" s="45"/>
      <c r="U252"/>
      <c r="V252"/>
      <c r="W252"/>
      <c r="X252"/>
      <c r="Y252"/>
      <c r="Z252"/>
      <c r="AA252"/>
    </row>
    <row r="253" spans="4:27" ht="12.75">
      <c r="D253" s="45"/>
      <c r="E253" s="45"/>
      <c r="U253"/>
      <c r="V253"/>
      <c r="W253"/>
      <c r="X253"/>
      <c r="Y253"/>
      <c r="Z253"/>
      <c r="AA253"/>
    </row>
    <row r="254" spans="4:27" ht="12.75">
      <c r="D254" s="45"/>
      <c r="E254" s="45"/>
      <c r="U254"/>
      <c r="V254"/>
      <c r="W254"/>
      <c r="X254"/>
      <c r="Y254"/>
      <c r="Z254"/>
      <c r="AA254"/>
    </row>
    <row r="255" spans="4:27" ht="12.75">
      <c r="D255" s="45"/>
      <c r="E255" s="45"/>
      <c r="U255"/>
      <c r="V255"/>
      <c r="W255"/>
      <c r="X255"/>
      <c r="Y255"/>
      <c r="Z255"/>
      <c r="AA255"/>
    </row>
    <row r="256" spans="4:27" ht="12.75">
      <c r="D256" s="45"/>
      <c r="E256" s="45"/>
      <c r="U256"/>
      <c r="V256"/>
      <c r="W256"/>
      <c r="X256"/>
      <c r="Y256"/>
      <c r="Z256"/>
      <c r="AA256"/>
    </row>
    <row r="257" spans="4:27" ht="12.75">
      <c r="D257" s="45"/>
      <c r="E257" s="45"/>
      <c r="U257"/>
      <c r="V257"/>
      <c r="W257"/>
      <c r="X257"/>
      <c r="Y257"/>
      <c r="Z257"/>
      <c r="AA257"/>
    </row>
    <row r="258" spans="4:27" ht="12.75">
      <c r="D258" s="45"/>
      <c r="E258" s="45"/>
      <c r="U258"/>
      <c r="V258"/>
      <c r="W258"/>
      <c r="X258"/>
      <c r="Y258"/>
      <c r="Z258"/>
      <c r="AA258"/>
    </row>
    <row r="269" spans="4:27" ht="12.75">
      <c r="D269" s="45"/>
      <c r="E269" s="45"/>
      <c r="F269" s="45"/>
      <c r="R269"/>
      <c r="U269"/>
      <c r="V269"/>
      <c r="W269"/>
      <c r="X269"/>
      <c r="Y269"/>
      <c r="Z269"/>
      <c r="AA269"/>
    </row>
    <row r="270" spans="4:27" ht="12.75">
      <c r="D270" s="45"/>
      <c r="E270" s="45"/>
      <c r="F270" s="45"/>
      <c r="R270"/>
      <c r="U270"/>
      <c r="V270"/>
      <c r="W270"/>
      <c r="X270"/>
      <c r="Y270"/>
      <c r="Z270"/>
      <c r="AA270"/>
    </row>
    <row r="271" spans="4:27" ht="12.75">
      <c r="D271" s="45"/>
      <c r="E271" s="45"/>
      <c r="F271" s="45"/>
      <c r="R271"/>
      <c r="U271"/>
      <c r="V271"/>
      <c r="W271"/>
      <c r="X271"/>
      <c r="Y271"/>
      <c r="Z271"/>
      <c r="AA271"/>
    </row>
    <row r="272" spans="4:27" ht="12.75">
      <c r="D272" s="45"/>
      <c r="E272" s="45"/>
      <c r="F272" s="45"/>
      <c r="R272"/>
      <c r="U272"/>
      <c r="V272"/>
      <c r="W272"/>
      <c r="X272"/>
      <c r="Y272"/>
      <c r="Z272"/>
      <c r="AA272"/>
    </row>
    <row r="273" spans="4:27" ht="12.75">
      <c r="D273" s="45"/>
      <c r="E273" s="45"/>
      <c r="F273" s="45"/>
      <c r="R273"/>
      <c r="U273"/>
      <c r="V273"/>
      <c r="W273"/>
      <c r="X273"/>
      <c r="Y273"/>
      <c r="Z273"/>
      <c r="AA273"/>
    </row>
    <row r="274" spans="4:27" ht="12.75">
      <c r="D274" s="45"/>
      <c r="E274" s="45"/>
      <c r="F274" s="45"/>
      <c r="R274"/>
      <c r="U274"/>
      <c r="V274"/>
      <c r="W274"/>
      <c r="X274"/>
      <c r="Y274"/>
      <c r="Z274"/>
      <c r="AA274"/>
    </row>
    <row r="275" spans="4:27" ht="12.75">
      <c r="D275" s="45"/>
      <c r="E275" s="45"/>
      <c r="F275" s="45"/>
      <c r="R275"/>
      <c r="U275"/>
      <c r="V275"/>
      <c r="W275"/>
      <c r="X275"/>
      <c r="Y275"/>
      <c r="Z275"/>
      <c r="AA275"/>
    </row>
    <row r="276" spans="4:27" ht="12.75">
      <c r="D276" s="45"/>
      <c r="E276" s="45"/>
      <c r="F276" s="45"/>
      <c r="R276"/>
      <c r="U276"/>
      <c r="V276"/>
      <c r="W276"/>
      <c r="X276"/>
      <c r="Y276"/>
      <c r="Z276"/>
      <c r="AA276"/>
    </row>
    <row r="277" spans="4:27" ht="12.75">
      <c r="D277" s="45"/>
      <c r="E277" s="45"/>
      <c r="F277" s="45"/>
      <c r="R277"/>
      <c r="U277"/>
      <c r="V277"/>
      <c r="W277"/>
      <c r="X277"/>
      <c r="Y277"/>
      <c r="Z277"/>
      <c r="AA277"/>
    </row>
    <row r="278" spans="4:27" ht="12.75">
      <c r="D278" s="45"/>
      <c r="E278" s="45"/>
      <c r="F278" s="45"/>
      <c r="R278"/>
      <c r="U278"/>
      <c r="V278"/>
      <c r="W278"/>
      <c r="X278"/>
      <c r="Y278"/>
      <c r="Z278"/>
      <c r="AA278"/>
    </row>
  </sheetData>
  <sheetProtection/>
  <mergeCells count="9">
    <mergeCell ref="F3:F4"/>
    <mergeCell ref="G3:Q3"/>
    <mergeCell ref="S3:AB3"/>
    <mergeCell ref="AE3:AK3"/>
    <mergeCell ref="A2:D2"/>
    <mergeCell ref="A3:D4"/>
    <mergeCell ref="A41:D41"/>
    <mergeCell ref="A42:D42"/>
    <mergeCell ref="A43:D43"/>
  </mergeCells>
  <printOptions/>
  <pageMargins left="0.17" right="0.75" top="1.01" bottom="1" header="0.5" footer="0.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07"/>
  <sheetViews>
    <sheetView zoomScalePageLayoutView="0" workbookViewId="0" topLeftCell="A1">
      <selection activeCell="A3" sqref="A3:D4"/>
    </sheetView>
  </sheetViews>
  <sheetFormatPr defaultColWidth="9.140625" defaultRowHeight="15.75" customHeight="1"/>
  <cols>
    <col min="2" max="2" width="0" style="0" hidden="1" customWidth="1"/>
    <col min="4" max="4" width="40.00390625" style="49" customWidth="1"/>
    <col min="5" max="5" width="6.28125" style="49" customWidth="1"/>
    <col min="6" max="6" width="9.57421875" style="38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7" customWidth="1"/>
    <col min="18" max="18" width="4.140625" style="50" customWidth="1"/>
    <col min="19" max="19" width="16.57421875" style="0" customWidth="1"/>
    <col min="20" max="20" width="14.8515625" style="0" customWidth="1"/>
    <col min="21" max="27" width="14.8515625" style="45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  <col min="39" max="39" width="17.140625" style="0" customWidth="1"/>
    <col min="40" max="40" width="12.00390625" style="0" customWidth="1"/>
  </cols>
  <sheetData>
    <row r="1" spans="4:18" s="45" customFormat="1" ht="15.75" customHeight="1">
      <c r="D1" s="62"/>
      <c r="E1" s="62"/>
      <c r="F1" s="71"/>
      <c r="Q1" s="82"/>
      <c r="R1" s="50"/>
    </row>
    <row r="2" spans="1:28" s="32" customFormat="1" ht="15.75" customHeight="1">
      <c r="A2" s="178"/>
      <c r="B2" s="178"/>
      <c r="C2" s="178"/>
      <c r="D2" s="178"/>
      <c r="E2" s="90"/>
      <c r="F2" s="90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15.75" customHeight="1">
      <c r="A3" s="185" t="s">
        <v>333</v>
      </c>
      <c r="B3" s="186"/>
      <c r="C3" s="186"/>
      <c r="D3" s="186"/>
      <c r="E3" s="91"/>
      <c r="F3" s="194" t="s">
        <v>306</v>
      </c>
      <c r="G3" s="180" t="s">
        <v>239</v>
      </c>
      <c r="H3" s="181"/>
      <c r="I3" s="181"/>
      <c r="J3" s="181"/>
      <c r="K3" s="181"/>
      <c r="L3" s="181"/>
      <c r="M3" s="181"/>
      <c r="N3" s="181"/>
      <c r="O3" s="181"/>
      <c r="P3" s="181"/>
      <c r="Q3" s="182"/>
      <c r="R3" s="23"/>
      <c r="S3" s="180" t="s">
        <v>244</v>
      </c>
      <c r="T3" s="183"/>
      <c r="U3" s="183"/>
      <c r="V3" s="183"/>
      <c r="W3" s="183"/>
      <c r="X3" s="183"/>
      <c r="Y3" s="183"/>
      <c r="Z3" s="183"/>
      <c r="AA3" s="183"/>
      <c r="AB3" s="184"/>
      <c r="AC3" s="58"/>
      <c r="AD3" s="2"/>
      <c r="AE3" s="175" t="s">
        <v>255</v>
      </c>
      <c r="AF3" s="176"/>
      <c r="AG3" s="176"/>
      <c r="AH3" s="176"/>
      <c r="AI3" s="176"/>
      <c r="AJ3" s="176"/>
      <c r="AK3" s="17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78.75" customHeight="1">
      <c r="A4" s="187"/>
      <c r="B4" s="188"/>
      <c r="C4" s="188"/>
      <c r="D4" s="188"/>
      <c r="E4" s="49" t="str">
        <f aca="true" t="shared" si="0" ref="E4:E35">IF(F4="Y",1," ")</f>
        <v> </v>
      </c>
      <c r="F4" s="195"/>
      <c r="G4" s="17" t="s">
        <v>232</v>
      </c>
      <c r="H4" s="15" t="s">
        <v>233</v>
      </c>
      <c r="I4" s="15" t="s">
        <v>234</v>
      </c>
      <c r="J4" s="15" t="s">
        <v>235</v>
      </c>
      <c r="K4" s="42" t="s">
        <v>247</v>
      </c>
      <c r="L4" s="15" t="s">
        <v>236</v>
      </c>
      <c r="M4" s="15" t="s">
        <v>0</v>
      </c>
      <c r="N4" s="15" t="s">
        <v>237</v>
      </c>
      <c r="O4" s="15" t="s">
        <v>238</v>
      </c>
      <c r="P4" s="22" t="s">
        <v>270</v>
      </c>
      <c r="Q4" s="56" t="s">
        <v>1</v>
      </c>
      <c r="R4" s="24"/>
      <c r="S4" s="15" t="s">
        <v>240</v>
      </c>
      <c r="T4" s="33" t="s">
        <v>241</v>
      </c>
      <c r="U4" s="55" t="s">
        <v>288</v>
      </c>
      <c r="V4" s="55" t="s">
        <v>289</v>
      </c>
      <c r="W4" s="16" t="s">
        <v>2</v>
      </c>
      <c r="X4" s="16" t="s">
        <v>242</v>
      </c>
      <c r="Y4" s="16" t="s">
        <v>290</v>
      </c>
      <c r="Z4" s="55" t="s">
        <v>291</v>
      </c>
      <c r="AA4" s="16" t="s">
        <v>243</v>
      </c>
      <c r="AB4" s="25" t="s">
        <v>246</v>
      </c>
      <c r="AC4" s="21" t="s">
        <v>245</v>
      </c>
      <c r="AD4" s="2"/>
      <c r="AE4" s="15" t="s">
        <v>248</v>
      </c>
      <c r="AF4" s="15" t="s">
        <v>249</v>
      </c>
      <c r="AG4" s="15" t="s">
        <v>250</v>
      </c>
      <c r="AH4" s="15" t="s">
        <v>251</v>
      </c>
      <c r="AI4" s="57" t="s">
        <v>254</v>
      </c>
      <c r="AJ4" s="33" t="s">
        <v>252</v>
      </c>
      <c r="AK4" s="57" t="s">
        <v>253</v>
      </c>
      <c r="AL4" s="2"/>
      <c r="AM4" s="4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49" ht="15.75" customHeight="1">
      <c r="A5" s="3">
        <f>+A4+1</f>
        <v>1</v>
      </c>
      <c r="B5" s="41" t="s">
        <v>298</v>
      </c>
      <c r="C5" s="41">
        <v>9755</v>
      </c>
      <c r="D5" s="63" t="s">
        <v>162</v>
      </c>
      <c r="E5" s="152">
        <f t="shared" si="0"/>
        <v>1</v>
      </c>
      <c r="F5" s="119" t="s">
        <v>307</v>
      </c>
      <c r="G5" s="72">
        <v>16032</v>
      </c>
      <c r="H5" s="64"/>
      <c r="I5" s="64">
        <v>0</v>
      </c>
      <c r="J5" s="64">
        <v>0</v>
      </c>
      <c r="K5" s="64"/>
      <c r="L5" s="64">
        <v>0</v>
      </c>
      <c r="M5" s="64">
        <v>9033</v>
      </c>
      <c r="N5" s="64">
        <v>2346</v>
      </c>
      <c r="O5" s="64">
        <v>2159</v>
      </c>
      <c r="P5" s="64">
        <v>1075</v>
      </c>
      <c r="Q5" s="51">
        <f aca="true" t="shared" si="1" ref="Q5:Q36">SUM(G5:P5)</f>
        <v>30645</v>
      </c>
      <c r="R5" s="27"/>
      <c r="S5" s="64"/>
      <c r="T5" s="64">
        <v>0</v>
      </c>
      <c r="U5" s="64">
        <v>10161</v>
      </c>
      <c r="V5" s="64">
        <v>0</v>
      </c>
      <c r="W5" s="64">
        <v>5449</v>
      </c>
      <c r="X5" s="64">
        <v>7379</v>
      </c>
      <c r="Y5" s="64">
        <v>0</v>
      </c>
      <c r="Z5" s="64">
        <v>0</v>
      </c>
      <c r="AA5" s="64">
        <v>1357</v>
      </c>
      <c r="AB5" s="46">
        <f aca="true" t="shared" si="2" ref="AB5:AB36">SUM(S5:AA5)</f>
        <v>24346</v>
      </c>
      <c r="AC5" s="44">
        <f aca="true" t="shared" si="3" ref="AC5:AC36">+Q5-AB5</f>
        <v>6299</v>
      </c>
      <c r="AD5" s="39"/>
      <c r="AE5" s="64">
        <v>1110000</v>
      </c>
      <c r="AF5" s="64">
        <v>0</v>
      </c>
      <c r="AG5" s="64">
        <v>85515</v>
      </c>
      <c r="AH5" s="64">
        <v>0</v>
      </c>
      <c r="AI5" s="51">
        <f>SUM(AE5:AH5)</f>
        <v>1195515</v>
      </c>
      <c r="AJ5" s="64">
        <v>0</v>
      </c>
      <c r="AK5" s="51">
        <f aca="true" t="shared" si="4" ref="AK5:AK36">+AI5-AJ5</f>
        <v>1195515</v>
      </c>
      <c r="AL5" s="39"/>
      <c r="AM5" s="84"/>
      <c r="AN5" s="39"/>
      <c r="AW5" s="2"/>
    </row>
    <row r="6" spans="1:40" ht="15.75" customHeight="1">
      <c r="A6" s="3">
        <f>+A5+1</f>
        <v>2</v>
      </c>
      <c r="B6" s="41" t="s">
        <v>298</v>
      </c>
      <c r="C6" s="41">
        <v>9756</v>
      </c>
      <c r="D6" s="63" t="s">
        <v>163</v>
      </c>
      <c r="E6" s="152">
        <f t="shared" si="0"/>
        <v>1</v>
      </c>
      <c r="F6" s="119" t="s">
        <v>307</v>
      </c>
      <c r="G6" s="72">
        <v>73059</v>
      </c>
      <c r="H6" s="64"/>
      <c r="I6" s="64">
        <v>26374</v>
      </c>
      <c r="J6" s="64">
        <v>0</v>
      </c>
      <c r="K6" s="64">
        <v>100</v>
      </c>
      <c r="L6" s="64"/>
      <c r="M6" s="64">
        <v>22209</v>
      </c>
      <c r="N6" s="64">
        <v>12425</v>
      </c>
      <c r="O6" s="64">
        <v>6970</v>
      </c>
      <c r="P6" s="64">
        <v>206</v>
      </c>
      <c r="Q6" s="51">
        <f t="shared" si="1"/>
        <v>141343</v>
      </c>
      <c r="R6" s="27"/>
      <c r="S6" s="64">
        <v>56609</v>
      </c>
      <c r="T6" s="64">
        <v>14560</v>
      </c>
      <c r="U6" s="64">
        <v>633</v>
      </c>
      <c r="V6" s="64">
        <v>3216</v>
      </c>
      <c r="W6" s="64">
        <v>19462</v>
      </c>
      <c r="X6" s="64">
        <v>22917</v>
      </c>
      <c r="Y6" s="64">
        <v>102</v>
      </c>
      <c r="Z6" s="64">
        <v>849</v>
      </c>
      <c r="AA6" s="64">
        <v>680</v>
      </c>
      <c r="AB6" s="46">
        <f t="shared" si="2"/>
        <v>119028</v>
      </c>
      <c r="AC6" s="44">
        <f t="shared" si="3"/>
        <v>22315</v>
      </c>
      <c r="AD6" s="39"/>
      <c r="AE6" s="64">
        <v>937000</v>
      </c>
      <c r="AF6" s="64">
        <v>161559</v>
      </c>
      <c r="AG6" s="64">
        <v>368975</v>
      </c>
      <c r="AH6" s="64">
        <v>936</v>
      </c>
      <c r="AI6" s="51">
        <f>SUM(AE6:AH6)</f>
        <v>1468470</v>
      </c>
      <c r="AJ6" s="64">
        <v>0</v>
      </c>
      <c r="AK6" s="51">
        <f t="shared" si="4"/>
        <v>1468470</v>
      </c>
      <c r="AL6" s="39"/>
      <c r="AM6" s="84"/>
      <c r="AN6" s="39"/>
    </row>
    <row r="7" spans="1:40" ht="15.75" customHeight="1">
      <c r="A7" s="3">
        <f>+A6+1</f>
        <v>3</v>
      </c>
      <c r="B7" s="41" t="s">
        <v>298</v>
      </c>
      <c r="C7" s="41">
        <v>9757</v>
      </c>
      <c r="D7" s="63" t="s">
        <v>164</v>
      </c>
      <c r="E7" s="152" t="str">
        <f t="shared" si="0"/>
        <v> </v>
      </c>
      <c r="F7" s="119" t="s">
        <v>308</v>
      </c>
      <c r="G7" s="72">
        <v>6543</v>
      </c>
      <c r="H7" s="64">
        <v>75</v>
      </c>
      <c r="I7" s="64"/>
      <c r="J7" s="64">
        <v>0</v>
      </c>
      <c r="K7" s="64">
        <v>300</v>
      </c>
      <c r="L7" s="64">
        <v>2000</v>
      </c>
      <c r="M7" s="64"/>
      <c r="N7" s="64">
        <v>2238</v>
      </c>
      <c r="O7" s="64"/>
      <c r="P7" s="64">
        <v>2373</v>
      </c>
      <c r="Q7" s="51">
        <f t="shared" si="1"/>
        <v>13529</v>
      </c>
      <c r="R7" s="11"/>
      <c r="S7" s="64">
        <v>0</v>
      </c>
      <c r="T7" s="64">
        <v>0</v>
      </c>
      <c r="U7" s="64">
        <v>2207</v>
      </c>
      <c r="V7" s="64">
        <v>3318</v>
      </c>
      <c r="W7" s="64">
        <v>4640</v>
      </c>
      <c r="X7" s="64">
        <v>4381</v>
      </c>
      <c r="Y7" s="64">
        <v>243</v>
      </c>
      <c r="Z7" s="64">
        <v>0</v>
      </c>
      <c r="AA7" s="64"/>
      <c r="AB7" s="46">
        <f t="shared" si="2"/>
        <v>14789</v>
      </c>
      <c r="AC7" s="44">
        <f t="shared" si="3"/>
        <v>-1260</v>
      </c>
      <c r="AD7" s="39"/>
      <c r="AE7" s="64">
        <v>708000</v>
      </c>
      <c r="AF7" s="64">
        <v>0</v>
      </c>
      <c r="AG7" s="64">
        <v>51105</v>
      </c>
      <c r="AH7" s="64">
        <v>0</v>
      </c>
      <c r="AI7" s="51">
        <f>SUM(AE7:AH7)</f>
        <v>759105</v>
      </c>
      <c r="AJ7" s="64">
        <v>0</v>
      </c>
      <c r="AK7" s="51">
        <f t="shared" si="4"/>
        <v>759105</v>
      </c>
      <c r="AL7" s="39"/>
      <c r="AM7" s="84"/>
      <c r="AN7" s="39"/>
    </row>
    <row r="8" spans="1:40" ht="15.75" customHeight="1">
      <c r="A8" s="3">
        <f aca="true" t="shared" si="5" ref="A8:A68">+A7+1</f>
        <v>4</v>
      </c>
      <c r="B8" s="41" t="s">
        <v>298</v>
      </c>
      <c r="C8" s="41">
        <v>9759</v>
      </c>
      <c r="D8" s="63" t="s">
        <v>165</v>
      </c>
      <c r="E8" s="152">
        <f t="shared" si="0"/>
        <v>1</v>
      </c>
      <c r="F8" s="119" t="s">
        <v>307</v>
      </c>
      <c r="G8" s="72">
        <v>74843</v>
      </c>
      <c r="H8" s="64">
        <v>613</v>
      </c>
      <c r="I8" s="64"/>
      <c r="J8" s="64">
        <v>0</v>
      </c>
      <c r="K8" s="64">
        <v>4142</v>
      </c>
      <c r="L8" s="64">
        <v>39938</v>
      </c>
      <c r="M8" s="64">
        <v>4944</v>
      </c>
      <c r="N8" s="64">
        <v>504</v>
      </c>
      <c r="O8" s="64">
        <v>6390</v>
      </c>
      <c r="P8" s="64">
        <v>7389</v>
      </c>
      <c r="Q8" s="51">
        <f t="shared" si="1"/>
        <v>138763</v>
      </c>
      <c r="R8" s="11"/>
      <c r="S8" s="64">
        <v>58929</v>
      </c>
      <c r="T8" s="64">
        <v>0</v>
      </c>
      <c r="U8" s="64">
        <v>0</v>
      </c>
      <c r="V8" s="64">
        <v>17059</v>
      </c>
      <c r="W8" s="64">
        <v>12531</v>
      </c>
      <c r="X8" s="64">
        <v>15233</v>
      </c>
      <c r="Y8" s="64">
        <v>663</v>
      </c>
      <c r="Z8" s="64"/>
      <c r="AA8" s="64">
        <v>310</v>
      </c>
      <c r="AB8" s="46">
        <f t="shared" si="2"/>
        <v>104725</v>
      </c>
      <c r="AC8" s="44">
        <f t="shared" si="3"/>
        <v>34038</v>
      </c>
      <c r="AD8" s="39"/>
      <c r="AE8" s="64">
        <v>0</v>
      </c>
      <c r="AF8" s="64">
        <v>0</v>
      </c>
      <c r="AG8" s="64"/>
      <c r="AH8" s="64"/>
      <c r="AI8" s="51">
        <v>39840</v>
      </c>
      <c r="AJ8" s="64">
        <v>0</v>
      </c>
      <c r="AK8" s="51">
        <f t="shared" si="4"/>
        <v>39840</v>
      </c>
      <c r="AL8" s="39"/>
      <c r="AM8" s="84"/>
      <c r="AN8" s="39"/>
    </row>
    <row r="9" spans="1:40" ht="15.75" customHeight="1">
      <c r="A9" s="3">
        <f t="shared" si="5"/>
        <v>5</v>
      </c>
      <c r="B9" s="41" t="s">
        <v>298</v>
      </c>
      <c r="C9" s="41">
        <v>9760</v>
      </c>
      <c r="D9" s="63" t="s">
        <v>166</v>
      </c>
      <c r="E9" s="152" t="str">
        <f t="shared" si="0"/>
        <v> </v>
      </c>
      <c r="F9" s="119" t="s">
        <v>308</v>
      </c>
      <c r="G9" s="72">
        <v>48105</v>
      </c>
      <c r="H9" s="64">
        <v>0</v>
      </c>
      <c r="I9" s="64">
        <v>600</v>
      </c>
      <c r="J9" s="64">
        <v>0</v>
      </c>
      <c r="K9" s="64">
        <v>0</v>
      </c>
      <c r="L9" s="64">
        <v>95416</v>
      </c>
      <c r="M9" s="64">
        <v>8820</v>
      </c>
      <c r="N9" s="64">
        <v>2564</v>
      </c>
      <c r="O9" s="64">
        <v>0</v>
      </c>
      <c r="P9" s="64">
        <v>1339</v>
      </c>
      <c r="Q9" s="51">
        <f t="shared" si="1"/>
        <v>156844</v>
      </c>
      <c r="R9" s="11"/>
      <c r="S9" s="64">
        <v>9240</v>
      </c>
      <c r="T9" s="64"/>
      <c r="U9" s="64"/>
      <c r="V9" s="64"/>
      <c r="W9" s="64">
        <v>20925</v>
      </c>
      <c r="X9" s="64">
        <v>9342</v>
      </c>
      <c r="Y9" s="64"/>
      <c r="Z9" s="64">
        <v>1702</v>
      </c>
      <c r="AA9" s="64"/>
      <c r="AB9" s="46">
        <f t="shared" si="2"/>
        <v>41209</v>
      </c>
      <c r="AC9" s="44">
        <f t="shared" si="3"/>
        <v>115635</v>
      </c>
      <c r="AD9" s="39"/>
      <c r="AE9" s="64">
        <v>2605000</v>
      </c>
      <c r="AF9" s="64"/>
      <c r="AG9" s="64">
        <v>288644</v>
      </c>
      <c r="AH9" s="64"/>
      <c r="AI9" s="51">
        <f aca="true" t="shared" si="6" ref="AI9:AI40">SUM(AE9:AH9)</f>
        <v>2893644</v>
      </c>
      <c r="AJ9" s="64"/>
      <c r="AK9" s="51">
        <f t="shared" si="4"/>
        <v>2893644</v>
      </c>
      <c r="AL9" s="39"/>
      <c r="AM9" s="84"/>
      <c r="AN9" s="39"/>
    </row>
    <row r="10" spans="1:40" ht="15.75" customHeight="1">
      <c r="A10" s="3">
        <f t="shared" si="5"/>
        <v>6</v>
      </c>
      <c r="B10" s="41" t="s">
        <v>298</v>
      </c>
      <c r="C10" s="41">
        <v>9761</v>
      </c>
      <c r="D10" s="63" t="s">
        <v>167</v>
      </c>
      <c r="E10" s="152">
        <f t="shared" si="0"/>
        <v>1</v>
      </c>
      <c r="F10" s="119" t="s">
        <v>307</v>
      </c>
      <c r="G10" s="72">
        <v>116743</v>
      </c>
      <c r="H10" s="64">
        <v>0</v>
      </c>
      <c r="I10" s="64"/>
      <c r="J10" s="64">
        <v>16000</v>
      </c>
      <c r="K10" s="64">
        <v>49878</v>
      </c>
      <c r="L10" s="64"/>
      <c r="M10" s="64">
        <v>3000</v>
      </c>
      <c r="N10" s="64">
        <v>11155</v>
      </c>
      <c r="O10" s="64">
        <v>10557</v>
      </c>
      <c r="P10" s="64"/>
      <c r="Q10" s="51">
        <f t="shared" si="1"/>
        <v>207333</v>
      </c>
      <c r="R10" s="27"/>
      <c r="S10" s="64">
        <v>41527</v>
      </c>
      <c r="T10" s="64">
        <v>13650</v>
      </c>
      <c r="U10" s="64">
        <v>12061</v>
      </c>
      <c r="V10" s="64">
        <v>67532</v>
      </c>
      <c r="W10" s="64">
        <v>54756</v>
      </c>
      <c r="X10" s="64">
        <v>41114</v>
      </c>
      <c r="Y10" s="64"/>
      <c r="Z10" s="64">
        <v>417</v>
      </c>
      <c r="AA10" s="64">
        <v>0</v>
      </c>
      <c r="AB10" s="46">
        <f t="shared" si="2"/>
        <v>231057</v>
      </c>
      <c r="AC10" s="44">
        <f t="shared" si="3"/>
        <v>-23724</v>
      </c>
      <c r="AD10" s="39"/>
      <c r="AE10" s="64">
        <v>843796</v>
      </c>
      <c r="AF10" s="64">
        <v>14416</v>
      </c>
      <c r="AG10" s="64">
        <v>252219</v>
      </c>
      <c r="AH10" s="64">
        <v>2668</v>
      </c>
      <c r="AI10" s="51">
        <f t="shared" si="6"/>
        <v>1113099</v>
      </c>
      <c r="AJ10" s="64">
        <v>5471</v>
      </c>
      <c r="AK10" s="51">
        <f t="shared" si="4"/>
        <v>1107628</v>
      </c>
      <c r="AL10" s="39"/>
      <c r="AM10" s="84"/>
      <c r="AN10" s="39"/>
    </row>
    <row r="11" spans="1:40" ht="15.75" customHeight="1">
      <c r="A11" s="3">
        <f t="shared" si="5"/>
        <v>7</v>
      </c>
      <c r="B11" s="41" t="s">
        <v>298</v>
      </c>
      <c r="C11" s="41">
        <v>9762</v>
      </c>
      <c r="D11" s="63" t="s">
        <v>195</v>
      </c>
      <c r="E11" s="152" t="str">
        <f t="shared" si="0"/>
        <v> </v>
      </c>
      <c r="F11" s="119" t="s">
        <v>308</v>
      </c>
      <c r="G11" s="72">
        <v>13750</v>
      </c>
      <c r="H11" s="64">
        <v>1084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603</v>
      </c>
      <c r="P11" s="64">
        <v>8796</v>
      </c>
      <c r="Q11" s="51">
        <f t="shared" si="1"/>
        <v>24233</v>
      </c>
      <c r="R11" s="9"/>
      <c r="S11" s="64">
        <v>0</v>
      </c>
      <c r="T11" s="64">
        <v>0</v>
      </c>
      <c r="U11" s="64">
        <v>0</v>
      </c>
      <c r="V11" s="64">
        <v>0</v>
      </c>
      <c r="W11" s="64">
        <v>12644</v>
      </c>
      <c r="X11" s="64">
        <v>4877</v>
      </c>
      <c r="Y11" s="64">
        <v>6605</v>
      </c>
      <c r="Z11" s="64">
        <v>0</v>
      </c>
      <c r="AA11" s="64">
        <v>0</v>
      </c>
      <c r="AB11" s="46">
        <f t="shared" si="2"/>
        <v>24126</v>
      </c>
      <c r="AC11" s="44">
        <f t="shared" si="3"/>
        <v>107</v>
      </c>
      <c r="AD11" s="39"/>
      <c r="AE11" s="64">
        <v>400000</v>
      </c>
      <c r="AF11" s="64">
        <v>5000</v>
      </c>
      <c r="AG11" s="64">
        <v>41414</v>
      </c>
      <c r="AH11" s="64">
        <v>0</v>
      </c>
      <c r="AI11" s="51">
        <f t="shared" si="6"/>
        <v>446414</v>
      </c>
      <c r="AJ11" s="64">
        <v>0</v>
      </c>
      <c r="AK11" s="51">
        <f t="shared" si="4"/>
        <v>446414</v>
      </c>
      <c r="AL11" s="39"/>
      <c r="AM11" s="84"/>
      <c r="AN11" s="39"/>
    </row>
    <row r="12" spans="1:40" ht="15.75" customHeight="1">
      <c r="A12" s="3">
        <f t="shared" si="5"/>
        <v>8</v>
      </c>
      <c r="B12" s="41" t="s">
        <v>298</v>
      </c>
      <c r="C12" s="41">
        <v>9768</v>
      </c>
      <c r="D12" s="63" t="s">
        <v>176</v>
      </c>
      <c r="E12" s="152" t="str">
        <f t="shared" si="0"/>
        <v> </v>
      </c>
      <c r="F12" s="119" t="s">
        <v>308</v>
      </c>
      <c r="G12" s="72">
        <v>133487</v>
      </c>
      <c r="H12" s="64">
        <v>0</v>
      </c>
      <c r="I12" s="64">
        <v>9405</v>
      </c>
      <c r="J12" s="64">
        <v>0</v>
      </c>
      <c r="K12" s="64">
        <v>0</v>
      </c>
      <c r="L12" s="64">
        <v>0</v>
      </c>
      <c r="M12" s="64">
        <v>21235</v>
      </c>
      <c r="N12" s="64">
        <v>7717</v>
      </c>
      <c r="O12" s="64">
        <v>0</v>
      </c>
      <c r="P12" s="64">
        <v>0</v>
      </c>
      <c r="Q12" s="51">
        <f t="shared" si="1"/>
        <v>171844</v>
      </c>
      <c r="R12" s="11"/>
      <c r="S12" s="64">
        <v>60467</v>
      </c>
      <c r="T12" s="64">
        <v>0</v>
      </c>
      <c r="U12" s="64">
        <v>0</v>
      </c>
      <c r="V12" s="64">
        <v>0</v>
      </c>
      <c r="W12" s="64">
        <v>12145</v>
      </c>
      <c r="X12" s="64">
        <v>48368</v>
      </c>
      <c r="Y12" s="64">
        <v>10000</v>
      </c>
      <c r="Z12" s="64"/>
      <c r="AA12" s="64">
        <v>1456</v>
      </c>
      <c r="AB12" s="46">
        <f t="shared" si="2"/>
        <v>132436</v>
      </c>
      <c r="AC12" s="44">
        <f t="shared" si="3"/>
        <v>39408</v>
      </c>
      <c r="AD12" s="39"/>
      <c r="AE12" s="64">
        <v>0</v>
      </c>
      <c r="AF12" s="64">
        <v>0</v>
      </c>
      <c r="AG12" s="64">
        <v>417981</v>
      </c>
      <c r="AH12" s="64">
        <v>0</v>
      </c>
      <c r="AI12" s="51">
        <f t="shared" si="6"/>
        <v>417981</v>
      </c>
      <c r="AJ12" s="64">
        <v>0</v>
      </c>
      <c r="AK12" s="51">
        <f t="shared" si="4"/>
        <v>417981</v>
      </c>
      <c r="AL12" s="39"/>
      <c r="AM12" s="84"/>
      <c r="AN12" s="39"/>
    </row>
    <row r="13" spans="1:40" ht="15.75" customHeight="1">
      <c r="A13" s="3">
        <f t="shared" si="5"/>
        <v>9</v>
      </c>
      <c r="B13" s="41" t="s">
        <v>298</v>
      </c>
      <c r="C13" s="41">
        <v>9770</v>
      </c>
      <c r="D13" s="63" t="s">
        <v>177</v>
      </c>
      <c r="E13" s="152">
        <f t="shared" si="0"/>
        <v>1</v>
      </c>
      <c r="F13" s="119" t="s">
        <v>307</v>
      </c>
      <c r="G13" s="72">
        <v>112143</v>
      </c>
      <c r="H13" s="64"/>
      <c r="I13" s="64">
        <v>3169</v>
      </c>
      <c r="J13" s="64">
        <v>0</v>
      </c>
      <c r="K13" s="64">
        <v>50000</v>
      </c>
      <c r="L13" s="64">
        <v>1000</v>
      </c>
      <c r="M13" s="64">
        <v>64540</v>
      </c>
      <c r="N13" s="64">
        <v>92435</v>
      </c>
      <c r="O13" s="64">
        <v>17473</v>
      </c>
      <c r="P13" s="64"/>
      <c r="Q13" s="51">
        <f t="shared" si="1"/>
        <v>340760</v>
      </c>
      <c r="R13" s="9"/>
      <c r="S13" s="64">
        <v>109985</v>
      </c>
      <c r="T13" s="64">
        <v>7800</v>
      </c>
      <c r="U13" s="64">
        <v>5700</v>
      </c>
      <c r="V13" s="64"/>
      <c r="W13" s="64">
        <v>124949</v>
      </c>
      <c r="X13" s="64">
        <v>41410</v>
      </c>
      <c r="Y13" s="64">
        <v>24219</v>
      </c>
      <c r="Z13" s="64"/>
      <c r="AA13" s="64">
        <v>4196</v>
      </c>
      <c r="AB13" s="46">
        <f t="shared" si="2"/>
        <v>318259</v>
      </c>
      <c r="AC13" s="44">
        <f t="shared" si="3"/>
        <v>22501</v>
      </c>
      <c r="AD13" s="39"/>
      <c r="AE13" s="64">
        <v>0</v>
      </c>
      <c r="AF13" s="64">
        <v>0</v>
      </c>
      <c r="AG13" s="64">
        <v>1683408</v>
      </c>
      <c r="AH13" s="64">
        <v>28686</v>
      </c>
      <c r="AI13" s="51">
        <f t="shared" si="6"/>
        <v>1712094</v>
      </c>
      <c r="AJ13" s="64">
        <v>26737</v>
      </c>
      <c r="AK13" s="51">
        <f t="shared" si="4"/>
        <v>1685357</v>
      </c>
      <c r="AL13" s="39"/>
      <c r="AM13" s="84"/>
      <c r="AN13" s="39"/>
    </row>
    <row r="14" spans="1:40" ht="15.75" customHeight="1">
      <c r="A14" s="3">
        <f t="shared" si="5"/>
        <v>10</v>
      </c>
      <c r="B14" s="41" t="s">
        <v>298</v>
      </c>
      <c r="C14" s="41">
        <v>9771</v>
      </c>
      <c r="D14" s="63" t="s">
        <v>178</v>
      </c>
      <c r="E14" s="152" t="str">
        <f t="shared" si="0"/>
        <v> </v>
      </c>
      <c r="F14" s="119" t="s">
        <v>308</v>
      </c>
      <c r="G14" s="72">
        <v>179292</v>
      </c>
      <c r="H14" s="64">
        <v>1623</v>
      </c>
      <c r="I14" s="64">
        <v>4339</v>
      </c>
      <c r="J14" s="64">
        <v>0</v>
      </c>
      <c r="K14" s="64">
        <v>600</v>
      </c>
      <c r="L14" s="64">
        <v>7092</v>
      </c>
      <c r="M14" s="64">
        <v>57034</v>
      </c>
      <c r="N14" s="64">
        <v>9631</v>
      </c>
      <c r="O14" s="64">
        <v>11540</v>
      </c>
      <c r="P14" s="64">
        <v>0</v>
      </c>
      <c r="Q14" s="51">
        <f t="shared" si="1"/>
        <v>271151</v>
      </c>
      <c r="R14" s="11"/>
      <c r="S14" s="64">
        <v>82080</v>
      </c>
      <c r="T14" s="64">
        <v>0</v>
      </c>
      <c r="U14" s="64">
        <v>6445</v>
      </c>
      <c r="V14" s="64">
        <v>79763</v>
      </c>
      <c r="W14" s="64">
        <v>68715</v>
      </c>
      <c r="X14" s="64">
        <v>32127</v>
      </c>
      <c r="Y14" s="64">
        <v>1799</v>
      </c>
      <c r="Z14" s="64">
        <v>4163</v>
      </c>
      <c r="AA14" s="64">
        <v>15078</v>
      </c>
      <c r="AB14" s="46">
        <f t="shared" si="2"/>
        <v>290170</v>
      </c>
      <c r="AC14" s="44">
        <f t="shared" si="3"/>
        <v>-19019</v>
      </c>
      <c r="AD14" s="39"/>
      <c r="AE14" s="64">
        <v>0</v>
      </c>
      <c r="AF14" s="64">
        <v>51614</v>
      </c>
      <c r="AG14" s="64">
        <v>569053</v>
      </c>
      <c r="AH14" s="64"/>
      <c r="AI14" s="51">
        <f t="shared" si="6"/>
        <v>620667</v>
      </c>
      <c r="AJ14" s="64">
        <v>27043</v>
      </c>
      <c r="AK14" s="51">
        <f t="shared" si="4"/>
        <v>593624</v>
      </c>
      <c r="AL14" s="39"/>
      <c r="AM14" s="84"/>
      <c r="AN14" s="39"/>
    </row>
    <row r="15" spans="1:40" ht="15.75" customHeight="1">
      <c r="A15" s="3">
        <f t="shared" si="5"/>
        <v>11</v>
      </c>
      <c r="B15" s="41" t="s">
        <v>298</v>
      </c>
      <c r="C15" s="41">
        <v>9773</v>
      </c>
      <c r="D15" s="63" t="s">
        <v>181</v>
      </c>
      <c r="E15" s="152" t="str">
        <f t="shared" si="0"/>
        <v> </v>
      </c>
      <c r="F15" s="119" t="s">
        <v>308</v>
      </c>
      <c r="G15" s="72">
        <v>268899</v>
      </c>
      <c r="H15" s="64">
        <v>0</v>
      </c>
      <c r="I15" s="64">
        <v>10406</v>
      </c>
      <c r="J15" s="64">
        <v>0</v>
      </c>
      <c r="K15" s="64">
        <v>185133</v>
      </c>
      <c r="L15" s="64"/>
      <c r="M15" s="64">
        <v>480</v>
      </c>
      <c r="N15" s="64">
        <v>3914</v>
      </c>
      <c r="O15" s="64">
        <v>24070</v>
      </c>
      <c r="P15" s="64">
        <v>485</v>
      </c>
      <c r="Q15" s="51">
        <f t="shared" si="1"/>
        <v>493387</v>
      </c>
      <c r="R15" s="9"/>
      <c r="S15" s="64">
        <v>180629</v>
      </c>
      <c r="T15" s="64">
        <v>15600</v>
      </c>
      <c r="U15" s="64">
        <v>51460</v>
      </c>
      <c r="V15" s="64">
        <v>120700</v>
      </c>
      <c r="W15" s="64">
        <v>31103</v>
      </c>
      <c r="X15" s="64">
        <v>44400</v>
      </c>
      <c r="Y15" s="64">
        <v>2441</v>
      </c>
      <c r="Z15" s="64">
        <v>13930</v>
      </c>
      <c r="AA15" s="64">
        <v>2297</v>
      </c>
      <c r="AB15" s="46">
        <f t="shared" si="2"/>
        <v>462560</v>
      </c>
      <c r="AC15" s="44">
        <f t="shared" si="3"/>
        <v>30827</v>
      </c>
      <c r="AD15" s="39"/>
      <c r="AE15" s="64">
        <v>520000</v>
      </c>
      <c r="AF15" s="64">
        <v>4591</v>
      </c>
      <c r="AG15" s="64">
        <v>176825</v>
      </c>
      <c r="AH15" s="64">
        <v>6419</v>
      </c>
      <c r="AI15" s="51">
        <f t="shared" si="6"/>
        <v>707835</v>
      </c>
      <c r="AJ15" s="64">
        <v>176479</v>
      </c>
      <c r="AK15" s="51">
        <f t="shared" si="4"/>
        <v>531356</v>
      </c>
      <c r="AL15" s="39"/>
      <c r="AM15" s="84"/>
      <c r="AN15" s="39"/>
    </row>
    <row r="16" spans="1:40" ht="15.75" customHeight="1">
      <c r="A16" s="3">
        <f t="shared" si="5"/>
        <v>12</v>
      </c>
      <c r="B16" s="41" t="s">
        <v>298</v>
      </c>
      <c r="C16" s="41">
        <v>9774</v>
      </c>
      <c r="D16" s="63" t="s">
        <v>170</v>
      </c>
      <c r="E16" s="152">
        <f t="shared" si="0"/>
        <v>1</v>
      </c>
      <c r="F16" s="156" t="s">
        <v>307</v>
      </c>
      <c r="G16" s="72">
        <v>396263</v>
      </c>
      <c r="H16" s="64">
        <v>25839</v>
      </c>
      <c r="I16" s="64">
        <v>28933</v>
      </c>
      <c r="J16" s="64">
        <v>0</v>
      </c>
      <c r="K16" s="64">
        <v>34748</v>
      </c>
      <c r="L16" s="64"/>
      <c r="M16" s="64">
        <v>52304</v>
      </c>
      <c r="N16" s="64">
        <v>6214</v>
      </c>
      <c r="O16" s="64">
        <v>32417</v>
      </c>
      <c r="P16" s="64">
        <v>0</v>
      </c>
      <c r="Q16" s="51">
        <f t="shared" si="1"/>
        <v>576718</v>
      </c>
      <c r="R16" s="11"/>
      <c r="S16" s="64">
        <v>65330</v>
      </c>
      <c r="T16" s="64">
        <v>15600</v>
      </c>
      <c r="U16" s="64">
        <v>57347</v>
      </c>
      <c r="V16" s="64">
        <v>246940</v>
      </c>
      <c r="W16" s="64">
        <v>65445</v>
      </c>
      <c r="X16" s="64">
        <v>70843</v>
      </c>
      <c r="Y16" s="64">
        <v>33093</v>
      </c>
      <c r="Z16" s="64">
        <v>53173</v>
      </c>
      <c r="AA16" s="64">
        <v>27558</v>
      </c>
      <c r="AB16" s="46">
        <f t="shared" si="2"/>
        <v>635329</v>
      </c>
      <c r="AC16" s="44">
        <f t="shared" si="3"/>
        <v>-58611</v>
      </c>
      <c r="AD16" s="39"/>
      <c r="AE16" s="64">
        <v>3504000</v>
      </c>
      <c r="AF16" s="64">
        <v>82150</v>
      </c>
      <c r="AG16" s="64">
        <v>211808</v>
      </c>
      <c r="AH16" s="64">
        <v>28071</v>
      </c>
      <c r="AI16" s="51">
        <f t="shared" si="6"/>
        <v>3826029</v>
      </c>
      <c r="AJ16" s="64">
        <v>50083</v>
      </c>
      <c r="AK16" s="51">
        <f t="shared" si="4"/>
        <v>3775946</v>
      </c>
      <c r="AL16" s="39"/>
      <c r="AM16" s="84"/>
      <c r="AN16" s="39"/>
    </row>
    <row r="17" spans="1:40" ht="15.75" customHeight="1">
      <c r="A17" s="3">
        <f t="shared" si="5"/>
        <v>13</v>
      </c>
      <c r="B17" s="41" t="s">
        <v>298</v>
      </c>
      <c r="C17" s="41">
        <v>9775</v>
      </c>
      <c r="D17" s="63" t="s">
        <v>171</v>
      </c>
      <c r="E17" s="152">
        <f t="shared" si="0"/>
        <v>1</v>
      </c>
      <c r="F17" s="119" t="s">
        <v>307</v>
      </c>
      <c r="G17" s="72">
        <v>28329</v>
      </c>
      <c r="H17" s="64"/>
      <c r="I17" s="64">
        <v>2125</v>
      </c>
      <c r="J17" s="64">
        <v>0</v>
      </c>
      <c r="K17" s="64">
        <v>3750</v>
      </c>
      <c r="L17" s="64"/>
      <c r="M17" s="64">
        <v>19951</v>
      </c>
      <c r="N17" s="64">
        <v>2648</v>
      </c>
      <c r="O17" s="64"/>
      <c r="P17" s="64">
        <v>0</v>
      </c>
      <c r="Q17" s="51">
        <f t="shared" si="1"/>
        <v>56803</v>
      </c>
      <c r="R17" s="11"/>
      <c r="S17" s="64">
        <v>20623</v>
      </c>
      <c r="T17" s="64">
        <v>0</v>
      </c>
      <c r="U17" s="64">
        <v>390</v>
      </c>
      <c r="V17" s="64"/>
      <c r="W17" s="64">
        <v>14229</v>
      </c>
      <c r="X17" s="64">
        <v>6608</v>
      </c>
      <c r="Y17" s="64">
        <v>295</v>
      </c>
      <c r="Z17" s="64">
        <v>2125</v>
      </c>
      <c r="AA17" s="64"/>
      <c r="AB17" s="46">
        <f t="shared" si="2"/>
        <v>44270</v>
      </c>
      <c r="AC17" s="44">
        <f t="shared" si="3"/>
        <v>12533</v>
      </c>
      <c r="AD17" s="39"/>
      <c r="AE17" s="64">
        <v>685000</v>
      </c>
      <c r="AF17" s="64">
        <v>0</v>
      </c>
      <c r="AG17" s="64">
        <v>85098</v>
      </c>
      <c r="AH17" s="64">
        <v>191</v>
      </c>
      <c r="AI17" s="51">
        <f t="shared" si="6"/>
        <v>770289</v>
      </c>
      <c r="AJ17" s="64">
        <v>2811</v>
      </c>
      <c r="AK17" s="51">
        <f t="shared" si="4"/>
        <v>767478</v>
      </c>
      <c r="AL17" s="39"/>
      <c r="AM17" s="84"/>
      <c r="AN17" s="39"/>
    </row>
    <row r="18" spans="1:40" ht="15.75" customHeight="1">
      <c r="A18" s="3">
        <f t="shared" si="5"/>
        <v>14</v>
      </c>
      <c r="B18" s="41" t="s">
        <v>298</v>
      </c>
      <c r="C18" s="41">
        <v>9778</v>
      </c>
      <c r="D18" s="63" t="s">
        <v>173</v>
      </c>
      <c r="E18" s="152">
        <f t="shared" si="0"/>
        <v>1</v>
      </c>
      <c r="F18" s="119" t="s">
        <v>307</v>
      </c>
      <c r="G18" s="72">
        <v>35395</v>
      </c>
      <c r="H18" s="64">
        <v>0</v>
      </c>
      <c r="I18" s="64"/>
      <c r="J18" s="64">
        <v>0</v>
      </c>
      <c r="K18" s="64"/>
      <c r="L18" s="64">
        <v>750</v>
      </c>
      <c r="M18" s="64">
        <v>413</v>
      </c>
      <c r="N18" s="64">
        <v>11457</v>
      </c>
      <c r="O18" s="64">
        <v>2483</v>
      </c>
      <c r="P18" s="64"/>
      <c r="Q18" s="51">
        <f t="shared" si="1"/>
        <v>50498</v>
      </c>
      <c r="R18" s="9"/>
      <c r="S18" s="64"/>
      <c r="T18" s="64"/>
      <c r="U18" s="64">
        <v>15523</v>
      </c>
      <c r="V18" s="64">
        <v>6543</v>
      </c>
      <c r="W18" s="64">
        <v>10158</v>
      </c>
      <c r="X18" s="64">
        <v>17276</v>
      </c>
      <c r="Y18" s="64">
        <v>4765</v>
      </c>
      <c r="Z18" s="64">
        <v>0</v>
      </c>
      <c r="AA18" s="64">
        <v>0</v>
      </c>
      <c r="AB18" s="46">
        <f t="shared" si="2"/>
        <v>54265</v>
      </c>
      <c r="AC18" s="44">
        <f t="shared" si="3"/>
        <v>-3767</v>
      </c>
      <c r="AD18" s="39"/>
      <c r="AE18" s="64">
        <v>334490</v>
      </c>
      <c r="AF18" s="64">
        <v>18059</v>
      </c>
      <c r="AG18" s="64">
        <v>321088</v>
      </c>
      <c r="AH18" s="64">
        <v>324</v>
      </c>
      <c r="AI18" s="51">
        <f t="shared" si="6"/>
        <v>673961</v>
      </c>
      <c r="AJ18" s="64">
        <v>1074</v>
      </c>
      <c r="AK18" s="51">
        <f t="shared" si="4"/>
        <v>672887</v>
      </c>
      <c r="AL18" s="39"/>
      <c r="AM18" s="84"/>
      <c r="AN18" s="39"/>
    </row>
    <row r="19" spans="1:40" ht="15.75" customHeight="1">
      <c r="A19" s="3">
        <f t="shared" si="5"/>
        <v>15</v>
      </c>
      <c r="B19" s="41" t="s">
        <v>298</v>
      </c>
      <c r="C19" s="41">
        <v>9779</v>
      </c>
      <c r="D19" s="63" t="s">
        <v>174</v>
      </c>
      <c r="E19" s="152">
        <f t="shared" si="0"/>
        <v>1</v>
      </c>
      <c r="F19" s="119" t="s">
        <v>307</v>
      </c>
      <c r="G19" s="72">
        <v>121960</v>
      </c>
      <c r="H19" s="64">
        <v>0</v>
      </c>
      <c r="I19" s="64"/>
      <c r="J19" s="64">
        <v>0</v>
      </c>
      <c r="K19" s="64">
        <v>58000</v>
      </c>
      <c r="L19" s="64"/>
      <c r="M19" s="64">
        <v>58306</v>
      </c>
      <c r="N19" s="64">
        <v>1942</v>
      </c>
      <c r="O19" s="64"/>
      <c r="P19" s="64">
        <v>14787</v>
      </c>
      <c r="Q19" s="51">
        <f t="shared" si="1"/>
        <v>254995</v>
      </c>
      <c r="R19" s="9"/>
      <c r="S19" s="64">
        <v>58507</v>
      </c>
      <c r="T19" s="64">
        <v>20904</v>
      </c>
      <c r="U19" s="64">
        <v>1473</v>
      </c>
      <c r="V19" s="64">
        <v>38672</v>
      </c>
      <c r="W19" s="64">
        <v>45382</v>
      </c>
      <c r="X19" s="64">
        <v>17804</v>
      </c>
      <c r="Y19" s="64">
        <v>900</v>
      </c>
      <c r="Z19" s="64"/>
      <c r="AA19" s="64">
        <v>58923</v>
      </c>
      <c r="AB19" s="46">
        <f t="shared" si="2"/>
        <v>242565</v>
      </c>
      <c r="AC19" s="44">
        <f t="shared" si="3"/>
        <v>12430</v>
      </c>
      <c r="AD19" s="39"/>
      <c r="AE19" s="64">
        <v>2587703</v>
      </c>
      <c r="AF19" s="64">
        <v>9461</v>
      </c>
      <c r="AG19" s="64">
        <v>136937</v>
      </c>
      <c r="AH19" s="64">
        <v>24034</v>
      </c>
      <c r="AI19" s="51">
        <f t="shared" si="6"/>
        <v>2758135</v>
      </c>
      <c r="AJ19" s="64">
        <v>38264</v>
      </c>
      <c r="AK19" s="51">
        <f t="shared" si="4"/>
        <v>2719871</v>
      </c>
      <c r="AL19" s="39"/>
      <c r="AM19" s="84"/>
      <c r="AN19" s="39"/>
    </row>
    <row r="20" spans="1:40" ht="15.75" customHeight="1">
      <c r="A20" s="3">
        <f t="shared" si="5"/>
        <v>16</v>
      </c>
      <c r="B20" s="41" t="s">
        <v>298</v>
      </c>
      <c r="C20" s="41">
        <v>9780</v>
      </c>
      <c r="D20" s="63" t="s">
        <v>179</v>
      </c>
      <c r="E20" s="152" t="str">
        <f t="shared" si="0"/>
        <v> </v>
      </c>
      <c r="F20" s="119" t="s">
        <v>308</v>
      </c>
      <c r="G20" s="72">
        <v>212647</v>
      </c>
      <c r="H20" s="64"/>
      <c r="I20" s="64">
        <v>2140</v>
      </c>
      <c r="J20" s="64">
        <v>0</v>
      </c>
      <c r="K20" s="64">
        <v>10000</v>
      </c>
      <c r="L20" s="64">
        <v>5000</v>
      </c>
      <c r="M20" s="64">
        <v>23271</v>
      </c>
      <c r="N20" s="64">
        <v>586</v>
      </c>
      <c r="O20" s="64">
        <v>701</v>
      </c>
      <c r="P20" s="64"/>
      <c r="Q20" s="51">
        <f t="shared" si="1"/>
        <v>254345</v>
      </c>
      <c r="R20" s="9"/>
      <c r="S20" s="64">
        <v>56158</v>
      </c>
      <c r="T20" s="64">
        <v>16900</v>
      </c>
      <c r="U20" s="64">
        <v>10973</v>
      </c>
      <c r="V20" s="64">
        <v>77478</v>
      </c>
      <c r="W20" s="64">
        <v>26555</v>
      </c>
      <c r="X20" s="64">
        <v>40182</v>
      </c>
      <c r="Y20" s="64">
        <v>1071</v>
      </c>
      <c r="Z20" s="64">
        <v>5411</v>
      </c>
      <c r="AA20" s="64"/>
      <c r="AB20" s="46">
        <f t="shared" si="2"/>
        <v>234728</v>
      </c>
      <c r="AC20" s="44">
        <f t="shared" si="3"/>
        <v>19617</v>
      </c>
      <c r="AD20" s="39"/>
      <c r="AE20" s="64">
        <v>1730000</v>
      </c>
      <c r="AF20" s="64">
        <v>0</v>
      </c>
      <c r="AG20" s="64">
        <v>50411</v>
      </c>
      <c r="AH20" s="64"/>
      <c r="AI20" s="51">
        <f t="shared" si="6"/>
        <v>1780411</v>
      </c>
      <c r="AJ20" s="64"/>
      <c r="AK20" s="51">
        <f t="shared" si="4"/>
        <v>1780411</v>
      </c>
      <c r="AL20" s="39"/>
      <c r="AM20" s="84"/>
      <c r="AN20" s="39"/>
    </row>
    <row r="21" spans="1:40" ht="15.75" customHeight="1">
      <c r="A21" s="3">
        <f t="shared" si="5"/>
        <v>17</v>
      </c>
      <c r="B21" s="41" t="s">
        <v>298</v>
      </c>
      <c r="C21" s="41">
        <v>9782</v>
      </c>
      <c r="D21" s="63" t="s">
        <v>317</v>
      </c>
      <c r="E21" s="152">
        <f t="shared" si="0"/>
        <v>1</v>
      </c>
      <c r="F21" s="119" t="s">
        <v>307</v>
      </c>
      <c r="G21" s="72">
        <v>30696</v>
      </c>
      <c r="H21" s="64"/>
      <c r="I21" s="64">
        <v>0</v>
      </c>
      <c r="J21" s="64">
        <v>0</v>
      </c>
      <c r="K21" s="64">
        <v>0</v>
      </c>
      <c r="L21" s="64">
        <v>0</v>
      </c>
      <c r="M21" s="64">
        <v>1739</v>
      </c>
      <c r="N21" s="64">
        <v>8702</v>
      </c>
      <c r="O21" s="64"/>
      <c r="P21" s="64"/>
      <c r="Q21" s="51">
        <f t="shared" si="1"/>
        <v>41137</v>
      </c>
      <c r="R21" s="9"/>
      <c r="S21" s="64">
        <v>27017</v>
      </c>
      <c r="T21" s="64"/>
      <c r="U21" s="64">
        <v>673</v>
      </c>
      <c r="V21" s="64">
        <v>84</v>
      </c>
      <c r="W21" s="64">
        <v>4604</v>
      </c>
      <c r="X21" s="64">
        <v>6026</v>
      </c>
      <c r="Y21" s="64">
        <v>1734</v>
      </c>
      <c r="Z21" s="64">
        <v>2040</v>
      </c>
      <c r="AA21" s="64">
        <v>250</v>
      </c>
      <c r="AB21" s="46">
        <f t="shared" si="2"/>
        <v>42428</v>
      </c>
      <c r="AC21" s="44">
        <f t="shared" si="3"/>
        <v>-1291</v>
      </c>
      <c r="AD21" s="39"/>
      <c r="AE21" s="64">
        <v>370000</v>
      </c>
      <c r="AF21" s="64">
        <v>0</v>
      </c>
      <c r="AG21" s="64">
        <v>239470</v>
      </c>
      <c r="AH21" s="64">
        <v>1147</v>
      </c>
      <c r="AI21" s="51">
        <f t="shared" si="6"/>
        <v>610617</v>
      </c>
      <c r="AJ21" s="64">
        <v>2441</v>
      </c>
      <c r="AK21" s="51">
        <f t="shared" si="4"/>
        <v>608176</v>
      </c>
      <c r="AL21" s="39"/>
      <c r="AM21" s="84"/>
      <c r="AN21" s="39"/>
    </row>
    <row r="22" spans="1:40" ht="15.75" customHeight="1">
      <c r="A22" s="3">
        <f t="shared" si="5"/>
        <v>18</v>
      </c>
      <c r="B22" s="41" t="s">
        <v>298</v>
      </c>
      <c r="C22" s="41">
        <v>9783</v>
      </c>
      <c r="D22" s="63" t="s">
        <v>268</v>
      </c>
      <c r="E22" s="152" t="str">
        <f t="shared" si="0"/>
        <v> </v>
      </c>
      <c r="F22" s="119" t="s">
        <v>308</v>
      </c>
      <c r="G22" s="72">
        <v>58809</v>
      </c>
      <c r="H22" s="64">
        <v>614</v>
      </c>
      <c r="I22" s="64">
        <v>0</v>
      </c>
      <c r="J22" s="64">
        <v>0</v>
      </c>
      <c r="K22" s="64">
        <v>0</v>
      </c>
      <c r="L22" s="64">
        <v>0</v>
      </c>
      <c r="M22" s="64">
        <v>2150</v>
      </c>
      <c r="N22" s="64">
        <v>15070</v>
      </c>
      <c r="O22" s="64">
        <v>4278</v>
      </c>
      <c r="P22" s="64">
        <v>4511</v>
      </c>
      <c r="Q22" s="51">
        <f t="shared" si="1"/>
        <v>85432</v>
      </c>
      <c r="R22" s="11"/>
      <c r="S22" s="64">
        <v>50992</v>
      </c>
      <c r="T22" s="64">
        <v>15600</v>
      </c>
      <c r="U22" s="64">
        <v>2600</v>
      </c>
      <c r="V22" s="64">
        <v>0</v>
      </c>
      <c r="W22" s="64">
        <v>7713</v>
      </c>
      <c r="X22" s="64">
        <v>10654</v>
      </c>
      <c r="Y22" s="64">
        <v>770</v>
      </c>
      <c r="Z22" s="64">
        <v>960</v>
      </c>
      <c r="AA22" s="64">
        <v>3960</v>
      </c>
      <c r="AB22" s="46">
        <f t="shared" si="2"/>
        <v>93249</v>
      </c>
      <c r="AC22" s="44">
        <f t="shared" si="3"/>
        <v>-7817</v>
      </c>
      <c r="AD22" s="39"/>
      <c r="AE22" s="64">
        <v>0</v>
      </c>
      <c r="AF22" s="64">
        <v>0</v>
      </c>
      <c r="AG22" s="64">
        <v>152303</v>
      </c>
      <c r="AH22" s="64">
        <v>1286</v>
      </c>
      <c r="AI22" s="51">
        <f t="shared" si="6"/>
        <v>153589</v>
      </c>
      <c r="AJ22" s="64">
        <v>3049</v>
      </c>
      <c r="AK22" s="51">
        <f t="shared" si="4"/>
        <v>150540</v>
      </c>
      <c r="AL22" s="39"/>
      <c r="AM22" s="84"/>
      <c r="AN22" s="39"/>
    </row>
    <row r="23" spans="1:40" ht="15.75" customHeight="1">
      <c r="A23" s="3">
        <f t="shared" si="5"/>
        <v>19</v>
      </c>
      <c r="B23" s="41" t="s">
        <v>298</v>
      </c>
      <c r="C23" s="41">
        <v>9785</v>
      </c>
      <c r="D23" s="63" t="s">
        <v>182</v>
      </c>
      <c r="E23" s="152" t="str">
        <f t="shared" si="0"/>
        <v> </v>
      </c>
      <c r="F23" s="119" t="s">
        <v>308</v>
      </c>
      <c r="G23" s="72">
        <v>36504</v>
      </c>
      <c r="H23" s="64">
        <v>1995</v>
      </c>
      <c r="I23" s="64">
        <v>0</v>
      </c>
      <c r="J23" s="64">
        <v>0</v>
      </c>
      <c r="K23" s="64"/>
      <c r="L23" s="64"/>
      <c r="M23" s="64">
        <v>1450</v>
      </c>
      <c r="N23" s="64">
        <v>14</v>
      </c>
      <c r="O23" s="64">
        <v>0</v>
      </c>
      <c r="P23" s="64">
        <v>283</v>
      </c>
      <c r="Q23" s="51">
        <f t="shared" si="1"/>
        <v>40246</v>
      </c>
      <c r="R23" s="11"/>
      <c r="S23" s="64">
        <v>17528</v>
      </c>
      <c r="T23" s="64"/>
      <c r="U23" s="64"/>
      <c r="V23" s="64"/>
      <c r="W23" s="64">
        <v>5698</v>
      </c>
      <c r="X23" s="64">
        <v>1391</v>
      </c>
      <c r="Y23" s="64">
        <v>0</v>
      </c>
      <c r="Z23" s="64">
        <v>6839</v>
      </c>
      <c r="AA23" s="64"/>
      <c r="AB23" s="46">
        <f t="shared" si="2"/>
        <v>31456</v>
      </c>
      <c r="AC23" s="44">
        <f t="shared" si="3"/>
        <v>8790</v>
      </c>
      <c r="AD23" s="39"/>
      <c r="AE23" s="64">
        <v>215000</v>
      </c>
      <c r="AF23" s="64">
        <v>0</v>
      </c>
      <c r="AG23" s="64">
        <v>15909</v>
      </c>
      <c r="AH23" s="64">
        <v>0</v>
      </c>
      <c r="AI23" s="51">
        <f t="shared" si="6"/>
        <v>230909</v>
      </c>
      <c r="AJ23" s="64">
        <v>0</v>
      </c>
      <c r="AK23" s="51">
        <f t="shared" si="4"/>
        <v>230909</v>
      </c>
      <c r="AL23" s="39"/>
      <c r="AM23" s="84"/>
      <c r="AN23" s="39"/>
    </row>
    <row r="24" spans="1:40" ht="15.75" customHeight="1">
      <c r="A24" s="3">
        <f t="shared" si="5"/>
        <v>20</v>
      </c>
      <c r="B24" s="41" t="s">
        <v>298</v>
      </c>
      <c r="C24" s="41">
        <v>9786</v>
      </c>
      <c r="D24" s="63" t="s">
        <v>180</v>
      </c>
      <c r="E24" s="152" t="str">
        <f t="shared" si="0"/>
        <v> </v>
      </c>
      <c r="F24" s="119" t="s">
        <v>308</v>
      </c>
      <c r="G24" s="72">
        <v>13444</v>
      </c>
      <c r="H24" s="64">
        <v>75</v>
      </c>
      <c r="I24" s="64">
        <v>0</v>
      </c>
      <c r="J24" s="64">
        <v>0</v>
      </c>
      <c r="K24" s="64">
        <v>200</v>
      </c>
      <c r="L24" s="64">
        <v>0</v>
      </c>
      <c r="M24" s="64">
        <v>507</v>
      </c>
      <c r="N24" s="64">
        <v>6135</v>
      </c>
      <c r="O24" s="64">
        <v>77</v>
      </c>
      <c r="P24" s="64">
        <v>188</v>
      </c>
      <c r="Q24" s="51">
        <f t="shared" si="1"/>
        <v>20626</v>
      </c>
      <c r="R24" s="11"/>
      <c r="S24" s="64">
        <v>5751</v>
      </c>
      <c r="T24" s="64">
        <v>0</v>
      </c>
      <c r="U24" s="64">
        <v>0</v>
      </c>
      <c r="V24" s="64">
        <v>0</v>
      </c>
      <c r="W24" s="64">
        <v>767</v>
      </c>
      <c r="X24" s="64">
        <v>10487</v>
      </c>
      <c r="Y24" s="64">
        <v>79</v>
      </c>
      <c r="Z24" s="64">
        <v>0</v>
      </c>
      <c r="AA24" s="64">
        <v>338</v>
      </c>
      <c r="AB24" s="46">
        <f t="shared" si="2"/>
        <v>17422</v>
      </c>
      <c r="AC24" s="44">
        <f t="shared" si="3"/>
        <v>3204</v>
      </c>
      <c r="AD24" s="39"/>
      <c r="AE24" s="64">
        <v>355000</v>
      </c>
      <c r="AF24" s="64">
        <v>3884</v>
      </c>
      <c r="AG24" s="64">
        <v>199362</v>
      </c>
      <c r="AH24" s="64">
        <v>0</v>
      </c>
      <c r="AI24" s="51">
        <f t="shared" si="6"/>
        <v>558246</v>
      </c>
      <c r="AJ24" s="64">
        <v>15000</v>
      </c>
      <c r="AK24" s="51">
        <f t="shared" si="4"/>
        <v>543246</v>
      </c>
      <c r="AL24" s="39"/>
      <c r="AM24" s="84"/>
      <c r="AN24" s="39"/>
    </row>
    <row r="25" spans="1:40" ht="15.75" customHeight="1">
      <c r="A25" s="3">
        <f t="shared" si="5"/>
        <v>21</v>
      </c>
      <c r="B25" s="41" t="s">
        <v>298</v>
      </c>
      <c r="C25" s="41">
        <v>9787</v>
      </c>
      <c r="D25" s="63" t="s">
        <v>175</v>
      </c>
      <c r="E25" s="152">
        <f t="shared" si="0"/>
        <v>1</v>
      </c>
      <c r="F25" s="119" t="s">
        <v>307</v>
      </c>
      <c r="G25" s="72">
        <v>12024</v>
      </c>
      <c r="H25" s="64">
        <v>376</v>
      </c>
      <c r="I25" s="64">
        <v>0</v>
      </c>
      <c r="J25" s="64">
        <v>0</v>
      </c>
      <c r="K25" s="64">
        <v>0</v>
      </c>
      <c r="L25" s="64">
        <v>0</v>
      </c>
      <c r="M25" s="64">
        <v>936</v>
      </c>
      <c r="N25" s="64">
        <v>13019</v>
      </c>
      <c r="O25" s="64">
        <v>6571</v>
      </c>
      <c r="P25" s="64"/>
      <c r="Q25" s="51">
        <f t="shared" si="1"/>
        <v>32926</v>
      </c>
      <c r="R25" s="9"/>
      <c r="S25" s="64">
        <v>10080</v>
      </c>
      <c r="T25" s="64">
        <v>0</v>
      </c>
      <c r="U25" s="64"/>
      <c r="V25" s="64">
        <v>0</v>
      </c>
      <c r="W25" s="64">
        <v>12792</v>
      </c>
      <c r="X25" s="64">
        <v>8681</v>
      </c>
      <c r="Y25" s="64">
        <v>825</v>
      </c>
      <c r="Z25" s="64">
        <v>0</v>
      </c>
      <c r="AA25" s="64"/>
      <c r="AB25" s="46">
        <f t="shared" si="2"/>
        <v>32378</v>
      </c>
      <c r="AC25" s="44">
        <f t="shared" si="3"/>
        <v>548</v>
      </c>
      <c r="AD25" s="39"/>
      <c r="AE25" s="64">
        <v>535000</v>
      </c>
      <c r="AF25" s="64">
        <v>0</v>
      </c>
      <c r="AG25" s="64">
        <v>357797</v>
      </c>
      <c r="AH25" s="64">
        <v>7712</v>
      </c>
      <c r="AI25" s="51">
        <f t="shared" si="6"/>
        <v>900509</v>
      </c>
      <c r="AJ25" s="64"/>
      <c r="AK25" s="51">
        <f t="shared" si="4"/>
        <v>900509</v>
      </c>
      <c r="AL25" s="39"/>
      <c r="AM25" s="84"/>
      <c r="AN25" s="39"/>
    </row>
    <row r="26" spans="1:40" s="169" customFormat="1" ht="15.75" customHeight="1">
      <c r="A26" s="157">
        <f t="shared" si="5"/>
        <v>22</v>
      </c>
      <c r="B26" s="158" t="s">
        <v>298</v>
      </c>
      <c r="C26" s="158">
        <v>9791</v>
      </c>
      <c r="D26" s="159" t="s">
        <v>341</v>
      </c>
      <c r="E26" s="171">
        <f t="shared" si="0"/>
        <v>1</v>
      </c>
      <c r="F26" s="172" t="s">
        <v>307</v>
      </c>
      <c r="G26" s="162">
        <v>18295</v>
      </c>
      <c r="H26" s="163"/>
      <c r="I26" s="163">
        <v>0</v>
      </c>
      <c r="J26" s="163">
        <v>0</v>
      </c>
      <c r="K26" s="163">
        <v>0</v>
      </c>
      <c r="L26" s="163">
        <v>0</v>
      </c>
      <c r="M26" s="163">
        <v>2048</v>
      </c>
      <c r="N26" s="163">
        <v>7954</v>
      </c>
      <c r="O26" s="163">
        <v>2242</v>
      </c>
      <c r="P26" s="163">
        <v>1806</v>
      </c>
      <c r="Q26" s="164">
        <f t="shared" si="1"/>
        <v>32345</v>
      </c>
      <c r="R26" s="165"/>
      <c r="S26" s="163">
        <v>10947</v>
      </c>
      <c r="T26" s="163">
        <v>2100</v>
      </c>
      <c r="U26" s="163">
        <v>1375</v>
      </c>
      <c r="V26" s="163">
        <v>391</v>
      </c>
      <c r="W26" s="163">
        <v>4558</v>
      </c>
      <c r="X26" s="163">
        <v>5564</v>
      </c>
      <c r="Y26" s="163">
        <v>3274</v>
      </c>
      <c r="Z26" s="163">
        <v>0</v>
      </c>
      <c r="AA26" s="163">
        <v>580</v>
      </c>
      <c r="AB26" s="166">
        <f t="shared" si="2"/>
        <v>28789</v>
      </c>
      <c r="AC26" s="164">
        <f t="shared" si="3"/>
        <v>3556</v>
      </c>
      <c r="AD26" s="167"/>
      <c r="AE26" s="163">
        <v>275000</v>
      </c>
      <c r="AF26" s="163"/>
      <c r="AG26" s="163">
        <v>203240</v>
      </c>
      <c r="AH26" s="163">
        <v>0</v>
      </c>
      <c r="AI26" s="164">
        <f t="shared" si="6"/>
        <v>478240</v>
      </c>
      <c r="AJ26" s="163">
        <v>0</v>
      </c>
      <c r="AK26" s="164">
        <f t="shared" si="4"/>
        <v>478240</v>
      </c>
      <c r="AL26" s="167"/>
      <c r="AM26" s="168"/>
      <c r="AN26" s="167"/>
    </row>
    <row r="27" spans="1:40" ht="15.75" customHeight="1">
      <c r="A27" s="3">
        <f t="shared" si="5"/>
        <v>23</v>
      </c>
      <c r="B27" s="41" t="s">
        <v>298</v>
      </c>
      <c r="C27" s="41">
        <v>9793</v>
      </c>
      <c r="D27" s="63" t="s">
        <v>284</v>
      </c>
      <c r="E27" s="152">
        <f t="shared" si="0"/>
        <v>1</v>
      </c>
      <c r="F27" s="119" t="s">
        <v>307</v>
      </c>
      <c r="G27" s="72">
        <v>86901</v>
      </c>
      <c r="H27" s="64">
        <v>109</v>
      </c>
      <c r="I27" s="64">
        <v>23246</v>
      </c>
      <c r="J27" s="64">
        <v>3454</v>
      </c>
      <c r="K27" s="64"/>
      <c r="L27" s="64">
        <v>0</v>
      </c>
      <c r="M27" s="64">
        <v>15598</v>
      </c>
      <c r="N27" s="64">
        <v>579</v>
      </c>
      <c r="O27" s="64">
        <v>0</v>
      </c>
      <c r="P27" s="64"/>
      <c r="Q27" s="51">
        <f t="shared" si="1"/>
        <v>129887</v>
      </c>
      <c r="R27" s="11"/>
      <c r="S27" s="64">
        <v>50982</v>
      </c>
      <c r="T27" s="64">
        <v>16120</v>
      </c>
      <c r="U27" s="64">
        <v>702</v>
      </c>
      <c r="V27" s="64">
        <v>6707</v>
      </c>
      <c r="W27" s="64">
        <v>20508</v>
      </c>
      <c r="X27" s="64"/>
      <c r="Y27" s="64">
        <v>20811</v>
      </c>
      <c r="Z27" s="64">
        <v>8247</v>
      </c>
      <c r="AA27" s="64">
        <v>10106</v>
      </c>
      <c r="AB27" s="46">
        <f t="shared" si="2"/>
        <v>134183</v>
      </c>
      <c r="AC27" s="44">
        <f t="shared" si="3"/>
        <v>-4296</v>
      </c>
      <c r="AD27" s="39"/>
      <c r="AE27" s="64">
        <v>1260000</v>
      </c>
      <c r="AF27" s="64">
        <v>7535</v>
      </c>
      <c r="AG27" s="64">
        <v>59082</v>
      </c>
      <c r="AH27" s="64">
        <v>0</v>
      </c>
      <c r="AI27" s="51">
        <f t="shared" si="6"/>
        <v>1326617</v>
      </c>
      <c r="AJ27" s="64">
        <v>2017</v>
      </c>
      <c r="AK27" s="51">
        <f t="shared" si="4"/>
        <v>1324600</v>
      </c>
      <c r="AL27" s="39"/>
      <c r="AM27" s="84"/>
      <c r="AN27" s="39"/>
    </row>
    <row r="28" spans="1:40" ht="15.75" customHeight="1">
      <c r="A28" s="3">
        <f t="shared" si="5"/>
        <v>24</v>
      </c>
      <c r="B28" s="41" t="s">
        <v>298</v>
      </c>
      <c r="C28" s="41">
        <v>9795</v>
      </c>
      <c r="D28" s="63" t="s">
        <v>172</v>
      </c>
      <c r="E28" s="152" t="str">
        <f t="shared" si="0"/>
        <v> </v>
      </c>
      <c r="F28" s="119" t="s">
        <v>308</v>
      </c>
      <c r="G28" s="72">
        <v>107550</v>
      </c>
      <c r="H28" s="64"/>
      <c r="I28" s="64">
        <v>4192</v>
      </c>
      <c r="J28" s="64">
        <v>0</v>
      </c>
      <c r="K28" s="64">
        <v>1000</v>
      </c>
      <c r="L28" s="64">
        <v>5000</v>
      </c>
      <c r="M28" s="64">
        <v>8035</v>
      </c>
      <c r="N28" s="64">
        <v>6029</v>
      </c>
      <c r="O28" s="64">
        <v>739</v>
      </c>
      <c r="P28" s="64"/>
      <c r="Q28" s="51">
        <f t="shared" si="1"/>
        <v>132545</v>
      </c>
      <c r="R28" s="27"/>
      <c r="S28" s="64">
        <v>28262</v>
      </c>
      <c r="T28" s="64">
        <v>13000</v>
      </c>
      <c r="U28" s="64">
        <v>4539</v>
      </c>
      <c r="V28" s="64">
        <v>23908</v>
      </c>
      <c r="W28" s="64">
        <v>24516</v>
      </c>
      <c r="X28" s="64">
        <v>45637</v>
      </c>
      <c r="Y28" s="64">
        <v>5918</v>
      </c>
      <c r="Z28" s="64">
        <v>3224</v>
      </c>
      <c r="AA28" s="64">
        <v>7271</v>
      </c>
      <c r="AB28" s="46">
        <f t="shared" si="2"/>
        <v>156275</v>
      </c>
      <c r="AC28" s="44">
        <f t="shared" si="3"/>
        <v>-23730</v>
      </c>
      <c r="AD28" s="39"/>
      <c r="AE28" s="64">
        <v>450000</v>
      </c>
      <c r="AF28" s="64">
        <v>39765</v>
      </c>
      <c r="AG28" s="64">
        <v>156775</v>
      </c>
      <c r="AH28" s="64"/>
      <c r="AI28" s="51">
        <f t="shared" si="6"/>
        <v>646540</v>
      </c>
      <c r="AJ28" s="64">
        <v>78710</v>
      </c>
      <c r="AK28" s="51">
        <f t="shared" si="4"/>
        <v>567830</v>
      </c>
      <c r="AL28" s="39"/>
      <c r="AM28" s="84"/>
      <c r="AN28" s="39"/>
    </row>
    <row r="29" spans="1:40" ht="15.75" customHeight="1">
      <c r="A29" s="3">
        <f t="shared" si="5"/>
        <v>25</v>
      </c>
      <c r="B29" s="41" t="s">
        <v>298</v>
      </c>
      <c r="C29" s="41">
        <v>9801</v>
      </c>
      <c r="D29" s="63" t="s">
        <v>183</v>
      </c>
      <c r="E29" s="152" t="str">
        <f t="shared" si="0"/>
        <v> </v>
      </c>
      <c r="F29" s="119" t="s">
        <v>308</v>
      </c>
      <c r="G29" s="72">
        <v>15414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/>
      <c r="N29" s="64">
        <v>39</v>
      </c>
      <c r="O29" s="64">
        <v>67</v>
      </c>
      <c r="P29" s="64">
        <v>1524</v>
      </c>
      <c r="Q29" s="51">
        <f t="shared" si="1"/>
        <v>17044</v>
      </c>
      <c r="R29" s="9"/>
      <c r="S29" s="64">
        <v>8828</v>
      </c>
      <c r="T29" s="64">
        <v>0</v>
      </c>
      <c r="U29" s="64">
        <v>2089</v>
      </c>
      <c r="V29" s="64">
        <v>584</v>
      </c>
      <c r="W29" s="64">
        <v>6924</v>
      </c>
      <c r="X29" s="64">
        <v>1616</v>
      </c>
      <c r="Y29" s="64">
        <v>995</v>
      </c>
      <c r="Z29" s="64">
        <v>0</v>
      </c>
      <c r="AA29" s="64">
        <v>552</v>
      </c>
      <c r="AB29" s="46">
        <f t="shared" si="2"/>
        <v>21588</v>
      </c>
      <c r="AC29" s="44">
        <f t="shared" si="3"/>
        <v>-4544</v>
      </c>
      <c r="AD29" s="39"/>
      <c r="AE29" s="64">
        <v>404864</v>
      </c>
      <c r="AF29" s="64">
        <v>0</v>
      </c>
      <c r="AG29" s="64">
        <v>15871</v>
      </c>
      <c r="AH29" s="64">
        <v>679</v>
      </c>
      <c r="AI29" s="51">
        <f t="shared" si="6"/>
        <v>421414</v>
      </c>
      <c r="AJ29" s="64">
        <v>0</v>
      </c>
      <c r="AK29" s="51">
        <f t="shared" si="4"/>
        <v>421414</v>
      </c>
      <c r="AL29" s="39"/>
      <c r="AM29" s="84"/>
      <c r="AN29" s="39"/>
    </row>
    <row r="30" spans="1:40" ht="15.75" customHeight="1">
      <c r="A30" s="3">
        <f t="shared" si="5"/>
        <v>26</v>
      </c>
      <c r="B30" s="41" t="s">
        <v>298</v>
      </c>
      <c r="C30" s="41">
        <v>9802</v>
      </c>
      <c r="D30" s="63" t="s">
        <v>186</v>
      </c>
      <c r="E30" s="152">
        <f t="shared" si="0"/>
        <v>1</v>
      </c>
      <c r="F30" s="119" t="s">
        <v>307</v>
      </c>
      <c r="G30" s="72">
        <v>11047</v>
      </c>
      <c r="H30" s="64">
        <v>69034</v>
      </c>
      <c r="I30" s="64">
        <v>2298</v>
      </c>
      <c r="J30" s="64">
        <v>0</v>
      </c>
      <c r="K30" s="64">
        <v>0</v>
      </c>
      <c r="L30" s="64">
        <v>0</v>
      </c>
      <c r="M30" s="64">
        <v>1045</v>
      </c>
      <c r="N30" s="64">
        <v>5077</v>
      </c>
      <c r="O30" s="64">
        <v>35198</v>
      </c>
      <c r="P30" s="64"/>
      <c r="Q30" s="51">
        <f t="shared" si="1"/>
        <v>123699</v>
      </c>
      <c r="R30" s="11"/>
      <c r="S30" s="64">
        <v>59205</v>
      </c>
      <c r="T30" s="64">
        <v>22128</v>
      </c>
      <c r="U30" s="64"/>
      <c r="V30" s="64">
        <v>0</v>
      </c>
      <c r="W30" s="64"/>
      <c r="X30" s="64">
        <v>15307</v>
      </c>
      <c r="Y30" s="64">
        <v>4222</v>
      </c>
      <c r="Z30" s="64"/>
      <c r="AA30" s="64">
        <v>22815</v>
      </c>
      <c r="AB30" s="46">
        <f t="shared" si="2"/>
        <v>123677</v>
      </c>
      <c r="AC30" s="44">
        <f t="shared" si="3"/>
        <v>22</v>
      </c>
      <c r="AD30" s="39"/>
      <c r="AE30" s="64">
        <v>452000</v>
      </c>
      <c r="AF30" s="64">
        <v>13861</v>
      </c>
      <c r="AG30" s="64">
        <v>163840</v>
      </c>
      <c r="AH30" s="64">
        <v>0</v>
      </c>
      <c r="AI30" s="51">
        <f t="shared" si="6"/>
        <v>629701</v>
      </c>
      <c r="AJ30" s="64">
        <v>6396</v>
      </c>
      <c r="AK30" s="51">
        <f t="shared" si="4"/>
        <v>623305</v>
      </c>
      <c r="AL30" s="39"/>
      <c r="AM30" s="84"/>
      <c r="AN30" s="39"/>
    </row>
    <row r="31" spans="1:40" ht="15.75" customHeight="1">
      <c r="A31" s="3">
        <f t="shared" si="5"/>
        <v>27</v>
      </c>
      <c r="B31" s="41" t="s">
        <v>298</v>
      </c>
      <c r="C31" s="41">
        <v>9803</v>
      </c>
      <c r="D31" s="63" t="s">
        <v>184</v>
      </c>
      <c r="E31" s="152">
        <f t="shared" si="0"/>
        <v>1</v>
      </c>
      <c r="F31" s="119" t="s">
        <v>307</v>
      </c>
      <c r="G31" s="72">
        <v>31493</v>
      </c>
      <c r="H31" s="64">
        <v>210</v>
      </c>
      <c r="I31" s="64">
        <v>3250</v>
      </c>
      <c r="J31" s="64">
        <v>0</v>
      </c>
      <c r="K31" s="64"/>
      <c r="L31" s="64">
        <v>0</v>
      </c>
      <c r="M31" s="64">
        <v>1160</v>
      </c>
      <c r="N31" s="64">
        <v>21</v>
      </c>
      <c r="O31" s="64">
        <v>0</v>
      </c>
      <c r="P31" s="64">
        <v>1057</v>
      </c>
      <c r="Q31" s="51">
        <f t="shared" si="1"/>
        <v>37191</v>
      </c>
      <c r="R31" s="27"/>
      <c r="S31" s="64">
        <v>19105</v>
      </c>
      <c r="T31" s="64">
        <v>0</v>
      </c>
      <c r="U31" s="64">
        <v>1153</v>
      </c>
      <c r="V31" s="64">
        <v>0</v>
      </c>
      <c r="W31" s="64">
        <v>8080</v>
      </c>
      <c r="X31" s="64">
        <v>6053</v>
      </c>
      <c r="Y31" s="64">
        <v>4250</v>
      </c>
      <c r="Z31" s="64">
        <v>1397</v>
      </c>
      <c r="AA31" s="64"/>
      <c r="AB31" s="46">
        <f t="shared" si="2"/>
        <v>40038</v>
      </c>
      <c r="AC31" s="44">
        <f t="shared" si="3"/>
        <v>-2847</v>
      </c>
      <c r="AD31" s="39"/>
      <c r="AE31" s="64">
        <v>450000</v>
      </c>
      <c r="AF31" s="64">
        <v>0</v>
      </c>
      <c r="AG31" s="64">
        <v>1313</v>
      </c>
      <c r="AH31" s="64">
        <v>0</v>
      </c>
      <c r="AI31" s="51">
        <f t="shared" si="6"/>
        <v>451313</v>
      </c>
      <c r="AJ31" s="64">
        <v>1562</v>
      </c>
      <c r="AK31" s="51">
        <f t="shared" si="4"/>
        <v>449751</v>
      </c>
      <c r="AL31" s="39"/>
      <c r="AM31" s="84"/>
      <c r="AN31" s="39"/>
    </row>
    <row r="32" spans="1:40" ht="15.75" customHeight="1">
      <c r="A32" s="3">
        <f t="shared" si="5"/>
        <v>28</v>
      </c>
      <c r="B32" s="41" t="s">
        <v>298</v>
      </c>
      <c r="C32" s="41">
        <v>9804</v>
      </c>
      <c r="D32" s="63" t="s">
        <v>185</v>
      </c>
      <c r="E32" s="152" t="str">
        <f t="shared" si="0"/>
        <v> </v>
      </c>
      <c r="F32" s="119" t="s">
        <v>308</v>
      </c>
      <c r="G32" s="72">
        <v>62293</v>
      </c>
      <c r="H32" s="64">
        <v>0</v>
      </c>
      <c r="I32" s="64">
        <v>0</v>
      </c>
      <c r="J32" s="64"/>
      <c r="K32" s="64">
        <v>0</v>
      </c>
      <c r="L32" s="64">
        <v>0</v>
      </c>
      <c r="M32" s="64">
        <v>0</v>
      </c>
      <c r="N32" s="64">
        <v>769</v>
      </c>
      <c r="O32" s="64">
        <v>949</v>
      </c>
      <c r="P32" s="64">
        <v>0</v>
      </c>
      <c r="Q32" s="51">
        <f t="shared" si="1"/>
        <v>64011</v>
      </c>
      <c r="R32" s="27"/>
      <c r="S32" s="64">
        <v>51555</v>
      </c>
      <c r="T32" s="64">
        <v>1826</v>
      </c>
      <c r="U32" s="64">
        <v>6445</v>
      </c>
      <c r="V32" s="64"/>
      <c r="W32" s="64">
        <v>8057</v>
      </c>
      <c r="X32" s="64">
        <v>1271</v>
      </c>
      <c r="Y32" s="64">
        <v>6257</v>
      </c>
      <c r="Z32" s="64">
        <v>0</v>
      </c>
      <c r="AA32" s="64">
        <v>2140</v>
      </c>
      <c r="AB32" s="46">
        <f t="shared" si="2"/>
        <v>77551</v>
      </c>
      <c r="AC32" s="44">
        <f t="shared" si="3"/>
        <v>-13540</v>
      </c>
      <c r="AD32" s="39"/>
      <c r="AE32" s="64">
        <v>915605</v>
      </c>
      <c r="AF32" s="64">
        <v>8644</v>
      </c>
      <c r="AG32" s="64">
        <v>46605</v>
      </c>
      <c r="AH32" s="64">
        <v>0</v>
      </c>
      <c r="AI32" s="51">
        <f t="shared" si="6"/>
        <v>970854</v>
      </c>
      <c r="AJ32" s="64">
        <v>0</v>
      </c>
      <c r="AK32" s="51">
        <f t="shared" si="4"/>
        <v>970854</v>
      </c>
      <c r="AL32" s="39"/>
      <c r="AM32" s="84"/>
      <c r="AN32" s="39"/>
    </row>
    <row r="33" spans="1:40" ht="15.75" customHeight="1">
      <c r="A33" s="3">
        <f t="shared" si="5"/>
        <v>29</v>
      </c>
      <c r="B33" s="41" t="s">
        <v>298</v>
      </c>
      <c r="C33" s="41">
        <v>9806</v>
      </c>
      <c r="D33" s="63" t="s">
        <v>187</v>
      </c>
      <c r="E33" s="152">
        <f t="shared" si="0"/>
        <v>1</v>
      </c>
      <c r="F33" s="119" t="s">
        <v>307</v>
      </c>
      <c r="G33" s="72">
        <v>26090</v>
      </c>
      <c r="H33" s="64">
        <v>0</v>
      </c>
      <c r="I33" s="64">
        <v>3220</v>
      </c>
      <c r="J33" s="64">
        <v>0</v>
      </c>
      <c r="K33" s="64">
        <v>944</v>
      </c>
      <c r="L33" s="64">
        <v>0</v>
      </c>
      <c r="M33" s="64">
        <v>17261</v>
      </c>
      <c r="N33" s="64">
        <v>2409</v>
      </c>
      <c r="O33" s="64">
        <v>2689</v>
      </c>
      <c r="P33" s="64">
        <v>0</v>
      </c>
      <c r="Q33" s="51">
        <f t="shared" si="1"/>
        <v>52613</v>
      </c>
      <c r="R33" s="9"/>
      <c r="S33" s="64">
        <v>19632</v>
      </c>
      <c r="T33" s="64">
        <v>6240</v>
      </c>
      <c r="U33" s="64">
        <v>2247</v>
      </c>
      <c r="V33" s="64">
        <v>0</v>
      </c>
      <c r="W33" s="64">
        <v>15768</v>
      </c>
      <c r="X33" s="64">
        <v>8398</v>
      </c>
      <c r="Y33" s="64">
        <v>1637</v>
      </c>
      <c r="Z33" s="64">
        <v>3260</v>
      </c>
      <c r="AA33" s="64">
        <v>2193</v>
      </c>
      <c r="AB33" s="46">
        <f t="shared" si="2"/>
        <v>59375</v>
      </c>
      <c r="AC33" s="44">
        <f t="shared" si="3"/>
        <v>-6762</v>
      </c>
      <c r="AD33" s="39"/>
      <c r="AE33" s="64">
        <v>431746</v>
      </c>
      <c r="AF33" s="64">
        <v>982</v>
      </c>
      <c r="AG33" s="64">
        <v>644506</v>
      </c>
      <c r="AH33" s="64"/>
      <c r="AI33" s="51">
        <f t="shared" si="6"/>
        <v>1077234</v>
      </c>
      <c r="AJ33" s="64">
        <v>4448</v>
      </c>
      <c r="AK33" s="51">
        <f t="shared" si="4"/>
        <v>1072786</v>
      </c>
      <c r="AL33" s="39"/>
      <c r="AM33" s="84"/>
      <c r="AN33" s="39"/>
    </row>
    <row r="34" spans="1:40" ht="15.75" customHeight="1">
      <c r="A34" s="3">
        <f t="shared" si="5"/>
        <v>30</v>
      </c>
      <c r="B34" s="41" t="s">
        <v>298</v>
      </c>
      <c r="C34" s="41">
        <v>9811</v>
      </c>
      <c r="D34" s="63" t="s">
        <v>188</v>
      </c>
      <c r="E34" s="152" t="str">
        <f t="shared" si="0"/>
        <v> </v>
      </c>
      <c r="F34" s="119" t="s">
        <v>308</v>
      </c>
      <c r="G34" s="72">
        <v>63400</v>
      </c>
      <c r="H34" s="64"/>
      <c r="I34" s="64"/>
      <c r="J34" s="64"/>
      <c r="K34" s="64">
        <v>0</v>
      </c>
      <c r="L34" s="64">
        <v>0</v>
      </c>
      <c r="M34" s="64">
        <v>3248</v>
      </c>
      <c r="N34" s="64">
        <v>1647</v>
      </c>
      <c r="O34" s="64">
        <v>3095</v>
      </c>
      <c r="P34" s="64">
        <v>11013</v>
      </c>
      <c r="Q34" s="51">
        <f t="shared" si="1"/>
        <v>82403</v>
      </c>
      <c r="R34" s="11"/>
      <c r="S34" s="64">
        <v>33964</v>
      </c>
      <c r="T34" s="64">
        <v>1923</v>
      </c>
      <c r="U34" s="64">
        <v>2777</v>
      </c>
      <c r="V34" s="64"/>
      <c r="W34" s="64">
        <v>737</v>
      </c>
      <c r="X34" s="64">
        <v>1590</v>
      </c>
      <c r="Y34" s="64"/>
      <c r="Z34" s="64">
        <v>2448</v>
      </c>
      <c r="AA34" s="64"/>
      <c r="AB34" s="46">
        <f t="shared" si="2"/>
        <v>43439</v>
      </c>
      <c r="AC34" s="44">
        <f t="shared" si="3"/>
        <v>38964</v>
      </c>
      <c r="AD34" s="39"/>
      <c r="AE34" s="64">
        <v>0</v>
      </c>
      <c r="AF34" s="64">
        <v>0</v>
      </c>
      <c r="AG34" s="64">
        <v>90274</v>
      </c>
      <c r="AH34" s="64">
        <v>0</v>
      </c>
      <c r="AI34" s="51">
        <f t="shared" si="6"/>
        <v>90274</v>
      </c>
      <c r="AJ34" s="64"/>
      <c r="AK34" s="51">
        <f t="shared" si="4"/>
        <v>90274</v>
      </c>
      <c r="AL34" s="39"/>
      <c r="AM34" s="84"/>
      <c r="AN34" s="39"/>
    </row>
    <row r="35" spans="1:40" ht="15.75" customHeight="1">
      <c r="A35" s="3">
        <f t="shared" si="5"/>
        <v>31</v>
      </c>
      <c r="B35" s="41" t="s">
        <v>298</v>
      </c>
      <c r="C35" s="41">
        <v>9812</v>
      </c>
      <c r="D35" s="63" t="s">
        <v>192</v>
      </c>
      <c r="E35" s="152">
        <f t="shared" si="0"/>
        <v>1</v>
      </c>
      <c r="F35" s="119" t="s">
        <v>307</v>
      </c>
      <c r="G35" s="72">
        <v>313159</v>
      </c>
      <c r="H35" s="64"/>
      <c r="I35" s="64">
        <v>43314</v>
      </c>
      <c r="J35" s="64">
        <v>3100</v>
      </c>
      <c r="K35" s="64">
        <v>3290</v>
      </c>
      <c r="L35" s="64">
        <v>0</v>
      </c>
      <c r="M35" s="64">
        <v>14264</v>
      </c>
      <c r="N35" s="64">
        <v>1056</v>
      </c>
      <c r="O35" s="64">
        <v>52805</v>
      </c>
      <c r="P35" s="64">
        <v>4605</v>
      </c>
      <c r="Q35" s="51">
        <f t="shared" si="1"/>
        <v>435593</v>
      </c>
      <c r="R35" s="9"/>
      <c r="S35" s="64">
        <v>111200</v>
      </c>
      <c r="T35" s="64">
        <v>7898</v>
      </c>
      <c r="U35" s="64">
        <v>21674</v>
      </c>
      <c r="V35" s="64">
        <v>123059</v>
      </c>
      <c r="W35" s="64">
        <v>50005</v>
      </c>
      <c r="X35" s="64">
        <v>85582</v>
      </c>
      <c r="Y35" s="64">
        <v>13335</v>
      </c>
      <c r="Z35" s="64">
        <v>29979</v>
      </c>
      <c r="AA35" s="64"/>
      <c r="AB35" s="46">
        <f t="shared" si="2"/>
        <v>442732</v>
      </c>
      <c r="AC35" s="44">
        <f t="shared" si="3"/>
        <v>-7139</v>
      </c>
      <c r="AD35" s="39"/>
      <c r="AE35" s="64">
        <v>2655556</v>
      </c>
      <c r="AF35" s="64">
        <v>47426</v>
      </c>
      <c r="AG35" s="64">
        <v>107687</v>
      </c>
      <c r="AH35" s="64"/>
      <c r="AI35" s="51">
        <f t="shared" si="6"/>
        <v>2810669</v>
      </c>
      <c r="AJ35" s="64">
        <v>13162</v>
      </c>
      <c r="AK35" s="51">
        <f t="shared" si="4"/>
        <v>2797507</v>
      </c>
      <c r="AL35" s="39"/>
      <c r="AM35" s="84"/>
      <c r="AN35" s="39"/>
    </row>
    <row r="36" spans="1:40" ht="15.75" customHeight="1">
      <c r="A36" s="3">
        <f t="shared" si="5"/>
        <v>32</v>
      </c>
      <c r="B36" s="41" t="s">
        <v>298</v>
      </c>
      <c r="C36" s="41">
        <v>9813</v>
      </c>
      <c r="D36" s="63" t="s">
        <v>193</v>
      </c>
      <c r="E36" s="152">
        <f aca="true" t="shared" si="7" ref="E36:E67">IF(F36="Y",1," ")</f>
        <v>1</v>
      </c>
      <c r="F36" s="119" t="s">
        <v>307</v>
      </c>
      <c r="G36" s="72">
        <v>100535</v>
      </c>
      <c r="H36" s="64">
        <v>0</v>
      </c>
      <c r="I36" s="64">
        <v>600</v>
      </c>
      <c r="J36" s="64">
        <v>0</v>
      </c>
      <c r="K36" s="64">
        <v>0</v>
      </c>
      <c r="L36" s="64"/>
      <c r="M36" s="64">
        <v>13456</v>
      </c>
      <c r="N36" s="64">
        <v>7398</v>
      </c>
      <c r="O36" s="64">
        <v>4679</v>
      </c>
      <c r="P36" s="64">
        <v>0</v>
      </c>
      <c r="Q36" s="51">
        <f t="shared" si="1"/>
        <v>126668</v>
      </c>
      <c r="R36" s="11"/>
      <c r="S36" s="64">
        <v>42471</v>
      </c>
      <c r="T36" s="64">
        <v>3933</v>
      </c>
      <c r="U36" s="64">
        <v>6539</v>
      </c>
      <c r="V36" s="64">
        <v>10420</v>
      </c>
      <c r="W36" s="64">
        <v>83288</v>
      </c>
      <c r="X36" s="64">
        <v>18992</v>
      </c>
      <c r="Y36" s="64"/>
      <c r="Z36" s="64">
        <v>600</v>
      </c>
      <c r="AA36" s="64">
        <v>0</v>
      </c>
      <c r="AB36" s="46">
        <f t="shared" si="2"/>
        <v>166243</v>
      </c>
      <c r="AC36" s="44">
        <f t="shared" si="3"/>
        <v>-39575</v>
      </c>
      <c r="AD36" s="39"/>
      <c r="AE36" s="64">
        <v>1212754</v>
      </c>
      <c r="AF36" s="64">
        <v>730892</v>
      </c>
      <c r="AG36" s="64">
        <v>210149</v>
      </c>
      <c r="AH36" s="64">
        <v>2889</v>
      </c>
      <c r="AI36" s="51">
        <f t="shared" si="6"/>
        <v>2156684</v>
      </c>
      <c r="AJ36" s="64">
        <v>33363</v>
      </c>
      <c r="AK36" s="51">
        <f t="shared" si="4"/>
        <v>2123321</v>
      </c>
      <c r="AL36" s="39"/>
      <c r="AM36" s="84"/>
      <c r="AN36" s="39"/>
    </row>
    <row r="37" spans="1:40" ht="15.75" customHeight="1">
      <c r="A37" s="3">
        <f t="shared" si="5"/>
        <v>33</v>
      </c>
      <c r="B37" s="41" t="s">
        <v>298</v>
      </c>
      <c r="C37" s="41">
        <v>9814</v>
      </c>
      <c r="D37" s="63" t="s">
        <v>191</v>
      </c>
      <c r="E37" s="152" t="str">
        <f t="shared" si="7"/>
        <v> </v>
      </c>
      <c r="F37" s="119" t="s">
        <v>308</v>
      </c>
      <c r="G37" s="72">
        <v>2725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4420</v>
      </c>
      <c r="N37" s="64">
        <v>5763</v>
      </c>
      <c r="O37" s="64">
        <v>0</v>
      </c>
      <c r="P37" s="64">
        <v>0</v>
      </c>
      <c r="Q37" s="51">
        <f aca="true" t="shared" si="8" ref="Q37:Q68">SUM(G37:P37)</f>
        <v>12908</v>
      </c>
      <c r="R37" s="9"/>
      <c r="S37" s="64">
        <v>1800</v>
      </c>
      <c r="T37" s="64">
        <v>0</v>
      </c>
      <c r="U37" s="64">
        <v>0</v>
      </c>
      <c r="V37" s="64">
        <v>502</v>
      </c>
      <c r="W37" s="64">
        <v>9411</v>
      </c>
      <c r="X37" s="64">
        <v>1686</v>
      </c>
      <c r="Y37" s="64">
        <v>1062</v>
      </c>
      <c r="Z37" s="64">
        <v>0</v>
      </c>
      <c r="AA37" s="64">
        <v>1874</v>
      </c>
      <c r="AB37" s="46">
        <f aca="true" t="shared" si="9" ref="AB37:AB68">SUM(S37:AA37)</f>
        <v>16335</v>
      </c>
      <c r="AC37" s="44">
        <f aca="true" t="shared" si="10" ref="AC37:AC68">+Q37-AB37</f>
        <v>-3427</v>
      </c>
      <c r="AD37" s="39"/>
      <c r="AE37" s="64">
        <v>87000</v>
      </c>
      <c r="AF37" s="64">
        <v>0</v>
      </c>
      <c r="AG37" s="64">
        <v>132524</v>
      </c>
      <c r="AH37" s="64">
        <v>0</v>
      </c>
      <c r="AI37" s="51">
        <f t="shared" si="6"/>
        <v>219524</v>
      </c>
      <c r="AJ37" s="64">
        <v>0</v>
      </c>
      <c r="AK37" s="51">
        <f aca="true" t="shared" si="11" ref="AK37:AK68">+AI37-AJ37</f>
        <v>219524</v>
      </c>
      <c r="AL37" s="39"/>
      <c r="AM37" s="84"/>
      <c r="AN37" s="39"/>
    </row>
    <row r="38" spans="1:40" ht="15.75" customHeight="1">
      <c r="A38" s="3">
        <f t="shared" si="5"/>
        <v>34</v>
      </c>
      <c r="B38" s="41" t="s">
        <v>298</v>
      </c>
      <c r="C38" s="41">
        <v>9815</v>
      </c>
      <c r="D38" s="63" t="s">
        <v>189</v>
      </c>
      <c r="E38" s="152">
        <f t="shared" si="7"/>
        <v>1</v>
      </c>
      <c r="F38" s="119" t="s">
        <v>307</v>
      </c>
      <c r="G38" s="72">
        <v>51918</v>
      </c>
      <c r="H38" s="64">
        <v>0</v>
      </c>
      <c r="I38" s="64">
        <v>5176</v>
      </c>
      <c r="J38" s="64"/>
      <c r="K38" s="64">
        <v>405</v>
      </c>
      <c r="L38" s="64">
        <v>0</v>
      </c>
      <c r="M38" s="64">
        <v>4320</v>
      </c>
      <c r="N38" s="64">
        <v>2780</v>
      </c>
      <c r="O38" s="64">
        <v>7137</v>
      </c>
      <c r="P38" s="64">
        <v>270</v>
      </c>
      <c r="Q38" s="51">
        <f t="shared" si="8"/>
        <v>72006</v>
      </c>
      <c r="R38" s="27"/>
      <c r="S38" s="64">
        <v>11046</v>
      </c>
      <c r="T38" s="64">
        <v>0</v>
      </c>
      <c r="U38" s="64"/>
      <c r="V38" s="64">
        <v>0</v>
      </c>
      <c r="W38" s="64">
        <v>15653</v>
      </c>
      <c r="X38" s="64">
        <v>15203</v>
      </c>
      <c r="Y38" s="64">
        <v>11622</v>
      </c>
      <c r="Z38" s="64"/>
      <c r="AA38" s="64">
        <v>17547</v>
      </c>
      <c r="AB38" s="46">
        <f t="shared" si="9"/>
        <v>71071</v>
      </c>
      <c r="AC38" s="44">
        <f t="shared" si="10"/>
        <v>935</v>
      </c>
      <c r="AD38" s="39"/>
      <c r="AE38" s="64">
        <v>804326</v>
      </c>
      <c r="AF38" s="64">
        <v>4046</v>
      </c>
      <c r="AG38" s="64">
        <v>204860</v>
      </c>
      <c r="AH38" s="64"/>
      <c r="AI38" s="51">
        <f t="shared" si="6"/>
        <v>1013232</v>
      </c>
      <c r="AJ38" s="64">
        <v>698</v>
      </c>
      <c r="AK38" s="51">
        <f t="shared" si="11"/>
        <v>1012534</v>
      </c>
      <c r="AL38" s="39"/>
      <c r="AM38" s="84"/>
      <c r="AN38" s="39"/>
    </row>
    <row r="39" spans="1:40" ht="15.75" customHeight="1">
      <c r="A39" s="3">
        <f t="shared" si="5"/>
        <v>35</v>
      </c>
      <c r="B39" s="41" t="s">
        <v>298</v>
      </c>
      <c r="C39" s="41">
        <v>9816</v>
      </c>
      <c r="D39" s="63" t="s">
        <v>190</v>
      </c>
      <c r="E39" s="152">
        <f t="shared" si="7"/>
        <v>1</v>
      </c>
      <c r="F39" s="119" t="s">
        <v>307</v>
      </c>
      <c r="G39" s="72">
        <v>46419</v>
      </c>
      <c r="H39" s="64"/>
      <c r="I39" s="64">
        <v>16270</v>
      </c>
      <c r="J39" s="64">
        <v>43476</v>
      </c>
      <c r="K39" s="64">
        <v>10364</v>
      </c>
      <c r="L39" s="64">
        <v>0</v>
      </c>
      <c r="M39" s="64">
        <v>0</v>
      </c>
      <c r="N39" s="64"/>
      <c r="O39" s="64">
        <v>6563</v>
      </c>
      <c r="P39" s="64"/>
      <c r="Q39" s="51">
        <f t="shared" si="8"/>
        <v>123092</v>
      </c>
      <c r="R39" s="9"/>
      <c r="S39" s="64">
        <v>10040</v>
      </c>
      <c r="T39" s="64"/>
      <c r="U39" s="64">
        <v>2276</v>
      </c>
      <c r="V39" s="64">
        <v>1228</v>
      </c>
      <c r="W39" s="64">
        <v>21080</v>
      </c>
      <c r="X39" s="64">
        <v>12006</v>
      </c>
      <c r="Y39" s="64">
        <v>0</v>
      </c>
      <c r="Z39" s="64"/>
      <c r="AA39" s="64">
        <v>0</v>
      </c>
      <c r="AB39" s="46">
        <f t="shared" si="9"/>
        <v>46630</v>
      </c>
      <c r="AC39" s="44">
        <f t="shared" si="10"/>
        <v>76462</v>
      </c>
      <c r="AD39" s="39"/>
      <c r="AE39" s="64">
        <v>0</v>
      </c>
      <c r="AF39" s="64">
        <v>0</v>
      </c>
      <c r="AG39" s="64"/>
      <c r="AH39" s="64">
        <v>0</v>
      </c>
      <c r="AI39" s="51">
        <f t="shared" si="6"/>
        <v>0</v>
      </c>
      <c r="AJ39" s="64">
        <v>0</v>
      </c>
      <c r="AK39" s="51">
        <f t="shared" si="11"/>
        <v>0</v>
      </c>
      <c r="AL39" s="39"/>
      <c r="AM39" s="84"/>
      <c r="AN39" s="39"/>
    </row>
    <row r="40" spans="1:40" ht="15.75" customHeight="1">
      <c r="A40" s="3">
        <f t="shared" si="5"/>
        <v>36</v>
      </c>
      <c r="B40" s="41" t="s">
        <v>298</v>
      </c>
      <c r="C40" s="41">
        <v>9817</v>
      </c>
      <c r="D40" s="63" t="s">
        <v>194</v>
      </c>
      <c r="E40" s="152" t="str">
        <f t="shared" si="7"/>
        <v> </v>
      </c>
      <c r="F40" s="119" t="s">
        <v>308</v>
      </c>
      <c r="G40" s="72">
        <v>71735</v>
      </c>
      <c r="H40" s="64">
        <v>0</v>
      </c>
      <c r="I40" s="64">
        <v>63421</v>
      </c>
      <c r="J40" s="64">
        <v>0</v>
      </c>
      <c r="K40" s="64">
        <v>10000</v>
      </c>
      <c r="L40" s="64">
        <v>0</v>
      </c>
      <c r="M40" s="64">
        <v>3883</v>
      </c>
      <c r="N40" s="64"/>
      <c r="O40" s="64">
        <v>6863</v>
      </c>
      <c r="P40" s="64">
        <v>0</v>
      </c>
      <c r="Q40" s="51">
        <f t="shared" si="8"/>
        <v>155902</v>
      </c>
      <c r="R40" s="9"/>
      <c r="S40" s="64">
        <v>60396</v>
      </c>
      <c r="T40" s="64">
        <v>0</v>
      </c>
      <c r="U40" s="64"/>
      <c r="V40" s="64">
        <v>37064</v>
      </c>
      <c r="W40" s="64">
        <v>20079</v>
      </c>
      <c r="X40" s="64">
        <v>17510</v>
      </c>
      <c r="Y40" s="64">
        <v>12119</v>
      </c>
      <c r="Z40" s="64">
        <v>1652</v>
      </c>
      <c r="AA40" s="64">
        <v>0</v>
      </c>
      <c r="AB40" s="46">
        <f t="shared" si="9"/>
        <v>148820</v>
      </c>
      <c r="AC40" s="44">
        <f t="shared" si="10"/>
        <v>7082</v>
      </c>
      <c r="AD40" s="39"/>
      <c r="AE40" s="64">
        <v>0</v>
      </c>
      <c r="AF40" s="64">
        <v>0</v>
      </c>
      <c r="AG40" s="64">
        <v>0</v>
      </c>
      <c r="AH40" s="64">
        <v>0</v>
      </c>
      <c r="AI40" s="51">
        <f t="shared" si="6"/>
        <v>0</v>
      </c>
      <c r="AJ40" s="64">
        <v>0</v>
      </c>
      <c r="AK40" s="51">
        <f t="shared" si="11"/>
        <v>0</v>
      </c>
      <c r="AL40" s="39"/>
      <c r="AM40" s="84"/>
      <c r="AN40" s="39"/>
    </row>
    <row r="41" spans="1:40" ht="15.75" customHeight="1">
      <c r="A41" s="3">
        <f t="shared" si="5"/>
        <v>37</v>
      </c>
      <c r="B41" s="41" t="s">
        <v>298</v>
      </c>
      <c r="C41" s="41">
        <v>9818</v>
      </c>
      <c r="D41" s="63" t="s">
        <v>196</v>
      </c>
      <c r="E41" s="152">
        <f t="shared" si="7"/>
        <v>1</v>
      </c>
      <c r="F41" s="119" t="s">
        <v>307</v>
      </c>
      <c r="G41" s="72">
        <v>91944</v>
      </c>
      <c r="H41" s="64">
        <v>0</v>
      </c>
      <c r="I41" s="64">
        <v>2250</v>
      </c>
      <c r="J41" s="64">
        <v>0</v>
      </c>
      <c r="K41" s="64">
        <v>44510</v>
      </c>
      <c r="L41" s="64">
        <v>0</v>
      </c>
      <c r="M41" s="64">
        <v>350</v>
      </c>
      <c r="N41" s="64">
        <v>729</v>
      </c>
      <c r="O41" s="64">
        <v>0</v>
      </c>
      <c r="P41" s="64">
        <v>1127</v>
      </c>
      <c r="Q41" s="51">
        <f t="shared" si="8"/>
        <v>140910</v>
      </c>
      <c r="R41" s="9"/>
      <c r="S41" s="64">
        <v>58243</v>
      </c>
      <c r="T41" s="64">
        <v>4645</v>
      </c>
      <c r="U41" s="64">
        <v>42002</v>
      </c>
      <c r="V41" s="64">
        <v>8064</v>
      </c>
      <c r="W41" s="64">
        <v>15163</v>
      </c>
      <c r="X41" s="64">
        <v>18325</v>
      </c>
      <c r="Y41" s="64">
        <v>2765</v>
      </c>
      <c r="Z41" s="64">
        <v>7150</v>
      </c>
      <c r="AA41" s="64"/>
      <c r="AB41" s="46">
        <f t="shared" si="9"/>
        <v>156357</v>
      </c>
      <c r="AC41" s="44">
        <f t="shared" si="10"/>
        <v>-15447</v>
      </c>
      <c r="AD41" s="39"/>
      <c r="AE41" s="64">
        <v>2098240</v>
      </c>
      <c r="AF41" s="64">
        <v>67883</v>
      </c>
      <c r="AG41" s="64">
        <v>70992</v>
      </c>
      <c r="AH41" s="64">
        <v>0</v>
      </c>
      <c r="AI41" s="51">
        <f aca="true" t="shared" si="12" ref="AI41:AI68">SUM(AE41:AH41)</f>
        <v>2237115</v>
      </c>
      <c r="AJ41" s="64">
        <v>0</v>
      </c>
      <c r="AK41" s="51">
        <f t="shared" si="11"/>
        <v>2237115</v>
      </c>
      <c r="AL41" s="39"/>
      <c r="AM41" s="84"/>
      <c r="AN41" s="39"/>
    </row>
    <row r="42" spans="1:40" ht="15.75" customHeight="1">
      <c r="A42" s="3">
        <f t="shared" si="5"/>
        <v>38</v>
      </c>
      <c r="B42" s="41" t="s">
        <v>298</v>
      </c>
      <c r="C42" s="41">
        <v>9819</v>
      </c>
      <c r="D42" s="63" t="s">
        <v>197</v>
      </c>
      <c r="E42" s="152">
        <f t="shared" si="7"/>
        <v>1</v>
      </c>
      <c r="F42" s="119" t="s">
        <v>307</v>
      </c>
      <c r="G42" s="72">
        <v>124575</v>
      </c>
      <c r="H42" s="64">
        <v>0</v>
      </c>
      <c r="I42" s="64">
        <v>6087</v>
      </c>
      <c r="J42" s="64">
        <v>0</v>
      </c>
      <c r="K42" s="64"/>
      <c r="L42" s="64">
        <v>0</v>
      </c>
      <c r="M42" s="64">
        <v>400</v>
      </c>
      <c r="N42" s="64">
        <v>887</v>
      </c>
      <c r="O42" s="64">
        <v>0</v>
      </c>
      <c r="P42" s="64">
        <v>0</v>
      </c>
      <c r="Q42" s="51">
        <f t="shared" si="8"/>
        <v>131949</v>
      </c>
      <c r="R42" s="11"/>
      <c r="S42" s="64">
        <v>52750</v>
      </c>
      <c r="T42" s="64">
        <v>4646</v>
      </c>
      <c r="U42" s="64">
        <v>4449</v>
      </c>
      <c r="V42" s="64">
        <v>3354</v>
      </c>
      <c r="W42" s="64">
        <v>22127</v>
      </c>
      <c r="X42" s="64">
        <v>23115</v>
      </c>
      <c r="Y42" s="64">
        <v>3012</v>
      </c>
      <c r="Z42" s="64">
        <v>13421</v>
      </c>
      <c r="AA42" s="64">
        <v>898</v>
      </c>
      <c r="AB42" s="46">
        <f t="shared" si="9"/>
        <v>127772</v>
      </c>
      <c r="AC42" s="44">
        <f t="shared" si="10"/>
        <v>4177</v>
      </c>
      <c r="AD42" s="39"/>
      <c r="AE42" s="64">
        <v>340000</v>
      </c>
      <c r="AF42" s="64">
        <v>14490</v>
      </c>
      <c r="AG42" s="64">
        <v>57552</v>
      </c>
      <c r="AH42" s="64">
        <v>0</v>
      </c>
      <c r="AI42" s="51">
        <f t="shared" si="12"/>
        <v>412042</v>
      </c>
      <c r="AJ42" s="64">
        <v>2954</v>
      </c>
      <c r="AK42" s="51">
        <f t="shared" si="11"/>
        <v>409088</v>
      </c>
      <c r="AL42" s="39"/>
      <c r="AM42" s="84"/>
      <c r="AN42" s="39"/>
    </row>
    <row r="43" spans="1:40" ht="15.75" customHeight="1">
      <c r="A43" s="3">
        <f t="shared" si="5"/>
        <v>39</v>
      </c>
      <c r="B43" s="41" t="s">
        <v>298</v>
      </c>
      <c r="C43" s="41">
        <v>9821</v>
      </c>
      <c r="D43" s="63" t="s">
        <v>198</v>
      </c>
      <c r="E43" s="152">
        <f t="shared" si="7"/>
        <v>1</v>
      </c>
      <c r="F43" s="119" t="s">
        <v>307</v>
      </c>
      <c r="G43" s="72">
        <v>39778</v>
      </c>
      <c r="H43" s="64"/>
      <c r="I43" s="64">
        <v>2531</v>
      </c>
      <c r="J43" s="64">
        <v>0</v>
      </c>
      <c r="K43" s="64">
        <v>0</v>
      </c>
      <c r="L43" s="64">
        <v>0</v>
      </c>
      <c r="M43" s="64">
        <v>1850</v>
      </c>
      <c r="N43" s="64">
        <v>920</v>
      </c>
      <c r="O43" s="64"/>
      <c r="P43" s="64">
        <v>801</v>
      </c>
      <c r="Q43" s="51">
        <f t="shared" si="8"/>
        <v>45880</v>
      </c>
      <c r="R43" s="27"/>
      <c r="S43" s="64">
        <v>10255</v>
      </c>
      <c r="T43" s="64">
        <v>3136</v>
      </c>
      <c r="U43" s="64">
        <v>6673</v>
      </c>
      <c r="V43" s="64">
        <v>207</v>
      </c>
      <c r="W43" s="64">
        <v>6495</v>
      </c>
      <c r="X43" s="64">
        <v>8021</v>
      </c>
      <c r="Y43" s="64">
        <v>2142</v>
      </c>
      <c r="Z43" s="64">
        <v>826</v>
      </c>
      <c r="AA43" s="64"/>
      <c r="AB43" s="46">
        <f t="shared" si="9"/>
        <v>37755</v>
      </c>
      <c r="AC43" s="44">
        <f t="shared" si="10"/>
        <v>8125</v>
      </c>
      <c r="AD43" s="39"/>
      <c r="AE43" s="64">
        <v>422000</v>
      </c>
      <c r="AF43" s="64">
        <v>0</v>
      </c>
      <c r="AG43" s="64">
        <v>54260</v>
      </c>
      <c r="AH43" s="64">
        <v>0</v>
      </c>
      <c r="AI43" s="51">
        <f t="shared" si="12"/>
        <v>476260</v>
      </c>
      <c r="AJ43" s="64">
        <v>0</v>
      </c>
      <c r="AK43" s="51">
        <f t="shared" si="11"/>
        <v>476260</v>
      </c>
      <c r="AL43" s="39"/>
      <c r="AM43" s="84"/>
      <c r="AN43" s="39"/>
    </row>
    <row r="44" spans="1:40" ht="15.75" customHeight="1">
      <c r="A44" s="3">
        <f t="shared" si="5"/>
        <v>40</v>
      </c>
      <c r="B44" s="41" t="s">
        <v>298</v>
      </c>
      <c r="C44" s="41">
        <v>9826</v>
      </c>
      <c r="D44" s="63" t="s">
        <v>207</v>
      </c>
      <c r="E44" s="152">
        <f t="shared" si="7"/>
        <v>1</v>
      </c>
      <c r="F44" s="119" t="s">
        <v>307</v>
      </c>
      <c r="G44" s="72">
        <v>86370</v>
      </c>
      <c r="H44" s="64"/>
      <c r="I44" s="64">
        <v>300</v>
      </c>
      <c r="J44" s="64">
        <v>0</v>
      </c>
      <c r="K44" s="64">
        <v>25000</v>
      </c>
      <c r="L44" s="64">
        <v>7300</v>
      </c>
      <c r="M44" s="64">
        <v>67764</v>
      </c>
      <c r="N44" s="64">
        <v>9565</v>
      </c>
      <c r="O44" s="64">
        <v>10955</v>
      </c>
      <c r="P44" s="64">
        <v>0</v>
      </c>
      <c r="Q44" s="51">
        <f t="shared" si="8"/>
        <v>207254</v>
      </c>
      <c r="R44" s="11"/>
      <c r="S44" s="64">
        <v>74315</v>
      </c>
      <c r="T44" s="64">
        <v>9200</v>
      </c>
      <c r="U44" s="64">
        <v>3935</v>
      </c>
      <c r="V44" s="64">
        <v>17672</v>
      </c>
      <c r="W44" s="64">
        <v>57105</v>
      </c>
      <c r="X44" s="64">
        <v>28881</v>
      </c>
      <c r="Y44" s="64">
        <v>1846</v>
      </c>
      <c r="Z44" s="64">
        <v>300</v>
      </c>
      <c r="AA44" s="64">
        <v>810</v>
      </c>
      <c r="AB44" s="46">
        <f t="shared" si="9"/>
        <v>194064</v>
      </c>
      <c r="AC44" s="44">
        <f t="shared" si="10"/>
        <v>13190</v>
      </c>
      <c r="AD44" s="39"/>
      <c r="AE44" s="64">
        <v>3315126</v>
      </c>
      <c r="AF44" s="64">
        <v>106455</v>
      </c>
      <c r="AG44" s="64">
        <v>708153</v>
      </c>
      <c r="AH44" s="64">
        <v>1163</v>
      </c>
      <c r="AI44" s="51">
        <f t="shared" si="12"/>
        <v>4130897</v>
      </c>
      <c r="AJ44" s="64">
        <v>110188</v>
      </c>
      <c r="AK44" s="51">
        <f t="shared" si="11"/>
        <v>4020709</v>
      </c>
      <c r="AL44" s="39"/>
      <c r="AM44" s="84"/>
      <c r="AN44" s="39"/>
    </row>
    <row r="45" spans="1:40" ht="15.75" customHeight="1">
      <c r="A45" s="3">
        <f t="shared" si="5"/>
        <v>41</v>
      </c>
      <c r="B45" s="41" t="s">
        <v>298</v>
      </c>
      <c r="C45" s="41">
        <v>9827</v>
      </c>
      <c r="D45" s="63" t="s">
        <v>208</v>
      </c>
      <c r="E45" s="152" t="str">
        <f t="shared" si="7"/>
        <v> </v>
      </c>
      <c r="F45" s="119" t="s">
        <v>308</v>
      </c>
      <c r="G45" s="72">
        <v>29003</v>
      </c>
      <c r="H45" s="64">
        <v>0</v>
      </c>
      <c r="I45" s="64"/>
      <c r="J45" s="64">
        <v>0</v>
      </c>
      <c r="K45" s="64"/>
      <c r="L45" s="64">
        <v>0</v>
      </c>
      <c r="M45" s="64">
        <v>12424</v>
      </c>
      <c r="N45" s="64">
        <v>1930</v>
      </c>
      <c r="O45" s="64">
        <v>0</v>
      </c>
      <c r="P45" s="64">
        <v>0</v>
      </c>
      <c r="Q45" s="51">
        <f t="shared" si="8"/>
        <v>43357</v>
      </c>
      <c r="R45" s="9"/>
      <c r="S45" s="64">
        <v>0</v>
      </c>
      <c r="T45" s="64">
        <v>0</v>
      </c>
      <c r="U45" s="64">
        <v>4254</v>
      </c>
      <c r="V45" s="64">
        <v>0</v>
      </c>
      <c r="W45" s="64">
        <v>17315</v>
      </c>
      <c r="X45" s="64">
        <v>9562</v>
      </c>
      <c r="Y45" s="64">
        <v>4903</v>
      </c>
      <c r="Z45" s="64">
        <v>0</v>
      </c>
      <c r="AA45" s="64">
        <v>224</v>
      </c>
      <c r="AB45" s="46">
        <f t="shared" si="9"/>
        <v>36258</v>
      </c>
      <c r="AC45" s="44">
        <f t="shared" si="10"/>
        <v>7099</v>
      </c>
      <c r="AD45" s="39"/>
      <c r="AE45" s="64">
        <v>920000</v>
      </c>
      <c r="AF45" s="64">
        <v>6649</v>
      </c>
      <c r="AG45" s="64">
        <v>92979</v>
      </c>
      <c r="AH45" s="64">
        <v>429</v>
      </c>
      <c r="AI45" s="51">
        <f t="shared" si="12"/>
        <v>1020057</v>
      </c>
      <c r="AJ45" s="64">
        <v>48</v>
      </c>
      <c r="AK45" s="51">
        <f t="shared" si="11"/>
        <v>1020009</v>
      </c>
      <c r="AL45" s="39"/>
      <c r="AM45" s="84"/>
      <c r="AN45" s="39"/>
    </row>
    <row r="46" spans="1:40" ht="15.75" customHeight="1">
      <c r="A46" s="3">
        <f t="shared" si="5"/>
        <v>42</v>
      </c>
      <c r="B46" s="41" t="s">
        <v>298</v>
      </c>
      <c r="C46" s="41">
        <v>9828</v>
      </c>
      <c r="D46" s="63" t="s">
        <v>201</v>
      </c>
      <c r="E46" s="152">
        <f t="shared" si="7"/>
        <v>1</v>
      </c>
      <c r="F46" s="119" t="s">
        <v>307</v>
      </c>
      <c r="G46" s="72">
        <v>94524</v>
      </c>
      <c r="H46" s="64">
        <v>0</v>
      </c>
      <c r="I46" s="64">
        <v>3010</v>
      </c>
      <c r="J46" s="64">
        <v>0</v>
      </c>
      <c r="K46" s="64">
        <v>14510</v>
      </c>
      <c r="L46" s="64">
        <v>141075</v>
      </c>
      <c r="M46" s="64">
        <v>10471</v>
      </c>
      <c r="N46" s="64">
        <v>14961</v>
      </c>
      <c r="O46" s="64">
        <v>12346</v>
      </c>
      <c r="P46" s="64">
        <v>5676</v>
      </c>
      <c r="Q46" s="51">
        <f t="shared" si="8"/>
        <v>296573</v>
      </c>
      <c r="R46" s="27"/>
      <c r="S46" s="64">
        <v>31494</v>
      </c>
      <c r="T46" s="64">
        <v>8320</v>
      </c>
      <c r="U46" s="64">
        <v>25972</v>
      </c>
      <c r="V46" s="64">
        <v>26795</v>
      </c>
      <c r="W46" s="64">
        <v>30330</v>
      </c>
      <c r="X46" s="64">
        <v>38623</v>
      </c>
      <c r="Y46" s="64">
        <v>9508</v>
      </c>
      <c r="Z46" s="64">
        <v>7975</v>
      </c>
      <c r="AA46" s="64"/>
      <c r="AB46" s="46">
        <f t="shared" si="9"/>
        <v>179017</v>
      </c>
      <c r="AC46" s="44">
        <f t="shared" si="10"/>
        <v>117556</v>
      </c>
      <c r="AD46" s="39"/>
      <c r="AE46" s="64">
        <v>480000</v>
      </c>
      <c r="AF46" s="64">
        <v>84759</v>
      </c>
      <c r="AG46" s="64">
        <v>683249</v>
      </c>
      <c r="AH46" s="64">
        <v>3015</v>
      </c>
      <c r="AI46" s="51">
        <f t="shared" si="12"/>
        <v>1251023</v>
      </c>
      <c r="AJ46" s="64">
        <v>14459</v>
      </c>
      <c r="AK46" s="51">
        <f t="shared" si="11"/>
        <v>1236564</v>
      </c>
      <c r="AL46" s="39"/>
      <c r="AM46" s="84"/>
      <c r="AN46" s="39"/>
    </row>
    <row r="47" spans="1:40" ht="15.75" customHeight="1">
      <c r="A47" s="3">
        <f t="shared" si="5"/>
        <v>43</v>
      </c>
      <c r="B47" s="41" t="s">
        <v>298</v>
      </c>
      <c r="C47" s="41">
        <v>9829</v>
      </c>
      <c r="D47" s="63" t="s">
        <v>202</v>
      </c>
      <c r="E47" s="152" t="str">
        <f t="shared" si="7"/>
        <v> </v>
      </c>
      <c r="F47" s="119" t="s">
        <v>308</v>
      </c>
      <c r="G47" s="72">
        <v>74658</v>
      </c>
      <c r="H47" s="64">
        <v>0</v>
      </c>
      <c r="I47" s="64">
        <v>0</v>
      </c>
      <c r="J47" s="64"/>
      <c r="K47" s="64"/>
      <c r="L47" s="64">
        <v>0</v>
      </c>
      <c r="M47" s="64">
        <v>225</v>
      </c>
      <c r="N47" s="64">
        <v>7810</v>
      </c>
      <c r="O47" s="64"/>
      <c r="P47" s="64">
        <v>395</v>
      </c>
      <c r="Q47" s="51">
        <f t="shared" si="8"/>
        <v>83088</v>
      </c>
      <c r="R47" s="27"/>
      <c r="S47" s="64">
        <v>42786</v>
      </c>
      <c r="T47" s="64">
        <v>5382</v>
      </c>
      <c r="U47" s="64">
        <v>1166</v>
      </c>
      <c r="V47" s="64">
        <v>8857</v>
      </c>
      <c r="W47" s="64">
        <v>11619</v>
      </c>
      <c r="X47" s="64">
        <v>14870</v>
      </c>
      <c r="Y47" s="64">
        <v>238</v>
      </c>
      <c r="Z47" s="64">
        <v>480</v>
      </c>
      <c r="AA47" s="64"/>
      <c r="AB47" s="46">
        <f t="shared" si="9"/>
        <v>85398</v>
      </c>
      <c r="AC47" s="44">
        <f t="shared" si="10"/>
        <v>-2310</v>
      </c>
      <c r="AD47" s="39"/>
      <c r="AE47" s="64">
        <v>635000</v>
      </c>
      <c r="AF47" s="64">
        <v>0</v>
      </c>
      <c r="AG47" s="64">
        <v>225911</v>
      </c>
      <c r="AH47" s="64">
        <v>1031</v>
      </c>
      <c r="AI47" s="51">
        <f t="shared" si="12"/>
        <v>861942</v>
      </c>
      <c r="AJ47" s="64">
        <v>22988</v>
      </c>
      <c r="AK47" s="51">
        <f t="shared" si="11"/>
        <v>838954</v>
      </c>
      <c r="AL47" s="39"/>
      <c r="AM47" s="84"/>
      <c r="AN47" s="39"/>
    </row>
    <row r="48" spans="1:40" ht="15.75" customHeight="1">
      <c r="A48" s="3">
        <f t="shared" si="5"/>
        <v>44</v>
      </c>
      <c r="B48" s="41" t="s">
        <v>298</v>
      </c>
      <c r="C48" s="41">
        <v>9830</v>
      </c>
      <c r="D48" s="63" t="s">
        <v>203</v>
      </c>
      <c r="E48" s="152" t="str">
        <f t="shared" si="7"/>
        <v> </v>
      </c>
      <c r="F48" s="119" t="s">
        <v>308</v>
      </c>
      <c r="G48" s="72">
        <v>18481</v>
      </c>
      <c r="H48" s="64">
        <v>0</v>
      </c>
      <c r="I48" s="64">
        <v>0</v>
      </c>
      <c r="J48" s="64">
        <v>0</v>
      </c>
      <c r="K48" s="64"/>
      <c r="L48" s="64"/>
      <c r="M48" s="64">
        <v>12809</v>
      </c>
      <c r="N48" s="64">
        <v>12529</v>
      </c>
      <c r="O48" s="64"/>
      <c r="P48" s="64">
        <v>8575</v>
      </c>
      <c r="Q48" s="51">
        <f t="shared" si="8"/>
        <v>52394</v>
      </c>
      <c r="R48" s="27"/>
      <c r="S48" s="64">
        <v>0</v>
      </c>
      <c r="T48" s="64">
        <v>0</v>
      </c>
      <c r="U48" s="64"/>
      <c r="V48" s="64">
        <v>21477</v>
      </c>
      <c r="W48" s="64">
        <v>19014</v>
      </c>
      <c r="X48" s="64">
        <v>6267</v>
      </c>
      <c r="Y48" s="64"/>
      <c r="Z48" s="64">
        <v>3946</v>
      </c>
      <c r="AA48" s="64">
        <v>19351</v>
      </c>
      <c r="AB48" s="46">
        <f t="shared" si="9"/>
        <v>70055</v>
      </c>
      <c r="AC48" s="44">
        <f t="shared" si="10"/>
        <v>-17661</v>
      </c>
      <c r="AD48" s="39"/>
      <c r="AE48" s="64">
        <v>4018000</v>
      </c>
      <c r="AF48" s="64">
        <v>390000</v>
      </c>
      <c r="AG48" s="64">
        <v>284496</v>
      </c>
      <c r="AH48" s="64">
        <v>68593</v>
      </c>
      <c r="AI48" s="51">
        <f t="shared" si="12"/>
        <v>4761089</v>
      </c>
      <c r="AJ48" s="64">
        <v>0</v>
      </c>
      <c r="AK48" s="51">
        <f t="shared" si="11"/>
        <v>4761089</v>
      </c>
      <c r="AL48" s="39"/>
      <c r="AM48" s="84"/>
      <c r="AN48" s="39"/>
    </row>
    <row r="49" spans="1:40" ht="15.75" customHeight="1">
      <c r="A49" s="3">
        <f t="shared" si="5"/>
        <v>45</v>
      </c>
      <c r="B49" s="41" t="s">
        <v>298</v>
      </c>
      <c r="C49" s="41">
        <v>9831</v>
      </c>
      <c r="D49" s="63" t="s">
        <v>204</v>
      </c>
      <c r="E49" s="152">
        <f t="shared" si="7"/>
        <v>1</v>
      </c>
      <c r="F49" s="119" t="s">
        <v>307</v>
      </c>
      <c r="G49" s="72">
        <v>53614</v>
      </c>
      <c r="H49" s="64"/>
      <c r="I49" s="64">
        <v>1165</v>
      </c>
      <c r="J49" s="64">
        <v>0</v>
      </c>
      <c r="K49" s="64">
        <v>0</v>
      </c>
      <c r="L49" s="64">
        <v>5000</v>
      </c>
      <c r="M49" s="64">
        <v>11102</v>
      </c>
      <c r="N49" s="64">
        <v>26805</v>
      </c>
      <c r="O49" s="64">
        <v>200</v>
      </c>
      <c r="P49" s="64"/>
      <c r="Q49" s="51">
        <f t="shared" si="8"/>
        <v>97886</v>
      </c>
      <c r="R49" s="27"/>
      <c r="S49" s="64">
        <v>40632</v>
      </c>
      <c r="T49" s="64"/>
      <c r="U49" s="64">
        <v>1386</v>
      </c>
      <c r="V49" s="64">
        <v>12940</v>
      </c>
      <c r="W49" s="64">
        <v>16183</v>
      </c>
      <c r="X49" s="64">
        <v>14249</v>
      </c>
      <c r="Y49" s="64">
        <v>428</v>
      </c>
      <c r="Z49" s="64">
        <v>1605</v>
      </c>
      <c r="AA49" s="64">
        <v>0</v>
      </c>
      <c r="AB49" s="46">
        <f t="shared" si="9"/>
        <v>87423</v>
      </c>
      <c r="AC49" s="44">
        <f t="shared" si="10"/>
        <v>10463</v>
      </c>
      <c r="AD49" s="39"/>
      <c r="AE49" s="64">
        <v>570000</v>
      </c>
      <c r="AF49" s="64">
        <v>57660</v>
      </c>
      <c r="AG49" s="64">
        <v>600251</v>
      </c>
      <c r="AH49" s="64"/>
      <c r="AI49" s="51">
        <f t="shared" si="12"/>
        <v>1227911</v>
      </c>
      <c r="AJ49" s="64">
        <v>3696</v>
      </c>
      <c r="AK49" s="51">
        <f t="shared" si="11"/>
        <v>1224215</v>
      </c>
      <c r="AL49" s="39"/>
      <c r="AM49" s="84"/>
      <c r="AN49" s="39"/>
    </row>
    <row r="50" spans="1:40" ht="15.75" customHeight="1">
      <c r="A50" s="3">
        <f t="shared" si="5"/>
        <v>46</v>
      </c>
      <c r="B50" s="41" t="s">
        <v>298</v>
      </c>
      <c r="C50" s="41">
        <v>9832</v>
      </c>
      <c r="D50" s="63" t="s">
        <v>227</v>
      </c>
      <c r="E50" s="152">
        <f t="shared" si="7"/>
        <v>1</v>
      </c>
      <c r="F50" s="119" t="s">
        <v>307</v>
      </c>
      <c r="G50" s="72">
        <v>241975</v>
      </c>
      <c r="H50" s="64">
        <v>0</v>
      </c>
      <c r="I50" s="64">
        <v>45</v>
      </c>
      <c r="J50" s="64">
        <v>0</v>
      </c>
      <c r="K50" s="64">
        <v>35000</v>
      </c>
      <c r="L50" s="64">
        <v>5000</v>
      </c>
      <c r="M50" s="64">
        <v>13996</v>
      </c>
      <c r="N50" s="64">
        <v>8823</v>
      </c>
      <c r="O50" s="64">
        <v>4354</v>
      </c>
      <c r="P50" s="64">
        <v>11605</v>
      </c>
      <c r="Q50" s="51">
        <f t="shared" si="8"/>
        <v>320798</v>
      </c>
      <c r="R50" s="9"/>
      <c r="S50" s="64">
        <v>62698</v>
      </c>
      <c r="T50" s="64">
        <v>4720</v>
      </c>
      <c r="U50" s="64"/>
      <c r="V50" s="64">
        <v>169212</v>
      </c>
      <c r="W50" s="64">
        <v>213642</v>
      </c>
      <c r="X50" s="64">
        <v>97809</v>
      </c>
      <c r="Y50" s="64">
        <v>12421</v>
      </c>
      <c r="Z50" s="64">
        <v>7360</v>
      </c>
      <c r="AA50" s="64">
        <v>0</v>
      </c>
      <c r="AB50" s="46">
        <f t="shared" si="9"/>
        <v>567862</v>
      </c>
      <c r="AC50" s="44">
        <f t="shared" si="10"/>
        <v>-247064</v>
      </c>
      <c r="AD50" s="39"/>
      <c r="AE50" s="64">
        <v>1687481</v>
      </c>
      <c r="AF50" s="64">
        <v>6962</v>
      </c>
      <c r="AG50" s="64">
        <v>345151</v>
      </c>
      <c r="AH50" s="64">
        <v>25711</v>
      </c>
      <c r="AI50" s="51">
        <f t="shared" si="12"/>
        <v>2065305</v>
      </c>
      <c r="AJ50" s="64">
        <v>120155</v>
      </c>
      <c r="AK50" s="51">
        <f t="shared" si="11"/>
        <v>1945150</v>
      </c>
      <c r="AL50" s="39"/>
      <c r="AM50" s="84"/>
      <c r="AN50" s="39"/>
    </row>
    <row r="51" spans="1:40" ht="15.75" customHeight="1">
      <c r="A51" s="3">
        <f t="shared" si="5"/>
        <v>47</v>
      </c>
      <c r="B51" s="41" t="s">
        <v>298</v>
      </c>
      <c r="C51" s="41">
        <v>9833</v>
      </c>
      <c r="D51" s="63" t="s">
        <v>199</v>
      </c>
      <c r="E51" s="152" t="str">
        <f t="shared" si="7"/>
        <v> </v>
      </c>
      <c r="F51" s="119" t="s">
        <v>308</v>
      </c>
      <c r="G51" s="72">
        <v>7735</v>
      </c>
      <c r="H51" s="64">
        <v>105</v>
      </c>
      <c r="I51" s="64">
        <v>0</v>
      </c>
      <c r="J51" s="64">
        <v>0</v>
      </c>
      <c r="K51" s="64">
        <v>0</v>
      </c>
      <c r="L51" s="64">
        <v>0</v>
      </c>
      <c r="M51" s="64"/>
      <c r="N51" s="64">
        <v>2565</v>
      </c>
      <c r="O51" s="64">
        <v>69</v>
      </c>
      <c r="P51" s="64">
        <v>0</v>
      </c>
      <c r="Q51" s="51">
        <f t="shared" si="8"/>
        <v>10474</v>
      </c>
      <c r="R51" s="9"/>
      <c r="S51" s="64"/>
      <c r="T51" s="64">
        <v>0</v>
      </c>
      <c r="U51" s="64">
        <v>3846</v>
      </c>
      <c r="V51" s="64">
        <v>0</v>
      </c>
      <c r="W51" s="64">
        <v>3120</v>
      </c>
      <c r="X51" s="64">
        <v>6421</v>
      </c>
      <c r="Y51" s="64">
        <v>700</v>
      </c>
      <c r="Z51" s="64">
        <v>605</v>
      </c>
      <c r="AA51" s="64"/>
      <c r="AB51" s="46">
        <f t="shared" si="9"/>
        <v>14692</v>
      </c>
      <c r="AC51" s="44">
        <f t="shared" si="10"/>
        <v>-4218</v>
      </c>
      <c r="AD51" s="39"/>
      <c r="AE51" s="64">
        <v>400000</v>
      </c>
      <c r="AF51" s="64">
        <v>0</v>
      </c>
      <c r="AG51" s="64">
        <v>54245</v>
      </c>
      <c r="AH51" s="64">
        <v>0</v>
      </c>
      <c r="AI51" s="51">
        <f t="shared" si="12"/>
        <v>454245</v>
      </c>
      <c r="AJ51" s="64">
        <v>0</v>
      </c>
      <c r="AK51" s="51">
        <f t="shared" si="11"/>
        <v>454245</v>
      </c>
      <c r="AL51" s="39"/>
      <c r="AM51" s="84"/>
      <c r="AN51" s="39"/>
    </row>
    <row r="52" spans="1:40" ht="15.75" customHeight="1">
      <c r="A52" s="3">
        <f t="shared" si="5"/>
        <v>48</v>
      </c>
      <c r="B52" s="41" t="s">
        <v>298</v>
      </c>
      <c r="C52" s="41">
        <v>9834</v>
      </c>
      <c r="D52" s="63" t="s">
        <v>211</v>
      </c>
      <c r="E52" s="152">
        <f t="shared" si="7"/>
        <v>1</v>
      </c>
      <c r="F52" s="119" t="s">
        <v>307</v>
      </c>
      <c r="G52" s="72">
        <v>78821</v>
      </c>
      <c r="H52" s="64">
        <v>0</v>
      </c>
      <c r="I52" s="64"/>
      <c r="J52" s="64">
        <v>0</v>
      </c>
      <c r="K52" s="64"/>
      <c r="L52" s="64">
        <v>0</v>
      </c>
      <c r="M52" s="64">
        <v>770</v>
      </c>
      <c r="N52" s="64">
        <v>3103</v>
      </c>
      <c r="O52" s="64"/>
      <c r="P52" s="64">
        <v>3000</v>
      </c>
      <c r="Q52" s="51">
        <f t="shared" si="8"/>
        <v>85694</v>
      </c>
      <c r="R52" s="9"/>
      <c r="S52" s="64">
        <v>37863</v>
      </c>
      <c r="T52" s="64">
        <v>3184</v>
      </c>
      <c r="U52" s="64">
        <v>3621</v>
      </c>
      <c r="V52" s="64">
        <v>2594</v>
      </c>
      <c r="W52" s="64">
        <v>11023</v>
      </c>
      <c r="X52" s="64">
        <v>1693</v>
      </c>
      <c r="Y52" s="64"/>
      <c r="Z52" s="64">
        <v>1509</v>
      </c>
      <c r="AA52" s="64"/>
      <c r="AB52" s="46">
        <f t="shared" si="9"/>
        <v>61487</v>
      </c>
      <c r="AC52" s="44">
        <f t="shared" si="10"/>
        <v>24207</v>
      </c>
      <c r="AD52" s="39"/>
      <c r="AE52" s="64">
        <v>0</v>
      </c>
      <c r="AF52" s="64">
        <v>2630</v>
      </c>
      <c r="AG52" s="64">
        <v>93340</v>
      </c>
      <c r="AH52" s="64">
        <v>383</v>
      </c>
      <c r="AI52" s="51">
        <f t="shared" si="12"/>
        <v>96353</v>
      </c>
      <c r="AJ52" s="64">
        <v>724</v>
      </c>
      <c r="AK52" s="51">
        <f t="shared" si="11"/>
        <v>95629</v>
      </c>
      <c r="AL52" s="39"/>
      <c r="AM52" s="84"/>
      <c r="AN52" s="39"/>
    </row>
    <row r="53" spans="1:40" ht="15.75" customHeight="1">
      <c r="A53" s="3">
        <f t="shared" si="5"/>
        <v>49</v>
      </c>
      <c r="B53" s="41" t="s">
        <v>298</v>
      </c>
      <c r="C53" s="41">
        <v>9835</v>
      </c>
      <c r="D53" s="63" t="s">
        <v>210</v>
      </c>
      <c r="E53" s="152">
        <f t="shared" si="7"/>
        <v>1</v>
      </c>
      <c r="F53" s="119" t="s">
        <v>307</v>
      </c>
      <c r="G53" s="72">
        <v>14693</v>
      </c>
      <c r="H53" s="64"/>
      <c r="I53" s="64"/>
      <c r="J53" s="64">
        <v>0</v>
      </c>
      <c r="K53" s="64">
        <v>0</v>
      </c>
      <c r="L53" s="64">
        <v>0</v>
      </c>
      <c r="M53" s="64">
        <v>0</v>
      </c>
      <c r="N53" s="64"/>
      <c r="O53" s="64">
        <v>1584</v>
      </c>
      <c r="P53" s="64"/>
      <c r="Q53" s="51">
        <f t="shared" si="8"/>
        <v>16277</v>
      </c>
      <c r="R53" s="11"/>
      <c r="S53" s="64"/>
      <c r="T53" s="64"/>
      <c r="U53" s="64"/>
      <c r="V53" s="64"/>
      <c r="W53" s="64"/>
      <c r="X53" s="64">
        <v>17651</v>
      </c>
      <c r="Y53" s="64"/>
      <c r="Z53" s="64"/>
      <c r="AA53" s="64"/>
      <c r="AB53" s="46">
        <f t="shared" si="9"/>
        <v>17651</v>
      </c>
      <c r="AC53" s="44">
        <f t="shared" si="10"/>
        <v>-1374</v>
      </c>
      <c r="AD53" s="39"/>
      <c r="AE53" s="64"/>
      <c r="AF53" s="64">
        <v>411500</v>
      </c>
      <c r="AG53" s="64">
        <v>39288</v>
      </c>
      <c r="AH53" s="64">
        <v>0</v>
      </c>
      <c r="AI53" s="51">
        <f t="shared" si="12"/>
        <v>450788</v>
      </c>
      <c r="AJ53" s="64">
        <v>0</v>
      </c>
      <c r="AK53" s="51">
        <f t="shared" si="11"/>
        <v>450788</v>
      </c>
      <c r="AL53" s="39"/>
      <c r="AM53" s="84"/>
      <c r="AN53" s="39"/>
    </row>
    <row r="54" spans="1:40" ht="15.75" customHeight="1">
      <c r="A54" s="3">
        <f t="shared" si="5"/>
        <v>50</v>
      </c>
      <c r="B54" s="41" t="s">
        <v>298</v>
      </c>
      <c r="C54" s="41">
        <v>9838</v>
      </c>
      <c r="D54" s="63" t="s">
        <v>205</v>
      </c>
      <c r="E54" s="152">
        <f t="shared" si="7"/>
        <v>1</v>
      </c>
      <c r="F54" s="119" t="s">
        <v>307</v>
      </c>
      <c r="G54" s="72">
        <v>20679</v>
      </c>
      <c r="H54" s="64">
        <v>0</v>
      </c>
      <c r="I54" s="64">
        <v>620</v>
      </c>
      <c r="J54" s="64">
        <v>0</v>
      </c>
      <c r="K54" s="64">
        <v>0</v>
      </c>
      <c r="L54" s="64"/>
      <c r="M54" s="64">
        <v>10985</v>
      </c>
      <c r="N54" s="64">
        <v>6023</v>
      </c>
      <c r="O54" s="64">
        <v>0</v>
      </c>
      <c r="P54" s="64">
        <v>0</v>
      </c>
      <c r="Q54" s="51">
        <f t="shared" si="8"/>
        <v>38307</v>
      </c>
      <c r="R54" s="9"/>
      <c r="S54" s="64">
        <v>0</v>
      </c>
      <c r="T54" s="64">
        <v>0</v>
      </c>
      <c r="U54" s="64">
        <v>0</v>
      </c>
      <c r="V54" s="64">
        <v>0</v>
      </c>
      <c r="W54" s="64">
        <v>8866</v>
      </c>
      <c r="X54" s="64">
        <v>10651</v>
      </c>
      <c r="Y54" s="64">
        <v>2908</v>
      </c>
      <c r="Z54" s="64">
        <v>1040</v>
      </c>
      <c r="AA54" s="64">
        <v>950</v>
      </c>
      <c r="AB54" s="46">
        <f t="shared" si="9"/>
        <v>24415</v>
      </c>
      <c r="AC54" s="44">
        <f t="shared" si="10"/>
        <v>13892</v>
      </c>
      <c r="AD54" s="39"/>
      <c r="AE54" s="64">
        <v>710000</v>
      </c>
      <c r="AF54" s="64">
        <v>135000</v>
      </c>
      <c r="AG54" s="64">
        <v>192401</v>
      </c>
      <c r="AH54" s="64">
        <v>0</v>
      </c>
      <c r="AI54" s="51">
        <f t="shared" si="12"/>
        <v>1037401</v>
      </c>
      <c r="AJ54" s="64">
        <v>0</v>
      </c>
      <c r="AK54" s="51">
        <f t="shared" si="11"/>
        <v>1037401</v>
      </c>
      <c r="AL54" s="39"/>
      <c r="AM54" s="84"/>
      <c r="AN54" s="39"/>
    </row>
    <row r="55" spans="1:40" ht="15.75" customHeight="1">
      <c r="A55" s="3">
        <f t="shared" si="5"/>
        <v>51</v>
      </c>
      <c r="B55" s="41" t="s">
        <v>298</v>
      </c>
      <c r="C55" s="41">
        <v>9840</v>
      </c>
      <c r="D55" s="63" t="s">
        <v>209</v>
      </c>
      <c r="E55" s="152">
        <f t="shared" si="7"/>
        <v>1</v>
      </c>
      <c r="F55" s="119" t="s">
        <v>307</v>
      </c>
      <c r="G55" s="72">
        <v>46017</v>
      </c>
      <c r="H55" s="64">
        <v>923</v>
      </c>
      <c r="I55" s="64">
        <v>197</v>
      </c>
      <c r="J55" s="64">
        <v>0</v>
      </c>
      <c r="K55" s="64"/>
      <c r="L55" s="64">
        <v>0</v>
      </c>
      <c r="M55" s="64">
        <v>22575</v>
      </c>
      <c r="N55" s="64">
        <v>6597</v>
      </c>
      <c r="O55" s="64">
        <v>310</v>
      </c>
      <c r="P55" s="64">
        <v>4735</v>
      </c>
      <c r="Q55" s="51">
        <f t="shared" si="8"/>
        <v>81354</v>
      </c>
      <c r="R55" s="11"/>
      <c r="S55" s="64">
        <v>29900.52</v>
      </c>
      <c r="T55" s="64">
        <v>0</v>
      </c>
      <c r="U55" s="64"/>
      <c r="V55" s="64">
        <v>4017</v>
      </c>
      <c r="W55" s="64">
        <v>32055</v>
      </c>
      <c r="X55" s="64">
        <v>20608</v>
      </c>
      <c r="Y55" s="64">
        <v>4010</v>
      </c>
      <c r="Z55" s="64">
        <v>2755</v>
      </c>
      <c r="AA55" s="64"/>
      <c r="AB55" s="46">
        <f t="shared" si="9"/>
        <v>93345.52</v>
      </c>
      <c r="AC55" s="44">
        <f t="shared" si="10"/>
        <v>-11991.520000000004</v>
      </c>
      <c r="AD55" s="39"/>
      <c r="AE55" s="64">
        <v>770000</v>
      </c>
      <c r="AF55" s="64"/>
      <c r="AG55" s="64">
        <v>139671</v>
      </c>
      <c r="AH55" s="64">
        <v>0</v>
      </c>
      <c r="AI55" s="51">
        <f t="shared" si="12"/>
        <v>909671</v>
      </c>
      <c r="AJ55" s="64">
        <v>0</v>
      </c>
      <c r="AK55" s="51">
        <f t="shared" si="11"/>
        <v>909671</v>
      </c>
      <c r="AL55" s="39"/>
      <c r="AM55" s="84"/>
      <c r="AN55" s="39"/>
    </row>
    <row r="56" spans="1:40" ht="15.75" customHeight="1">
      <c r="A56" s="3">
        <f t="shared" si="5"/>
        <v>52</v>
      </c>
      <c r="B56" s="41" t="s">
        <v>298</v>
      </c>
      <c r="C56" s="41">
        <v>9842</v>
      </c>
      <c r="D56" s="63" t="s">
        <v>269</v>
      </c>
      <c r="E56" s="152" t="str">
        <f t="shared" si="7"/>
        <v> </v>
      </c>
      <c r="F56" s="119" t="s">
        <v>308</v>
      </c>
      <c r="G56" s="72">
        <v>91099</v>
      </c>
      <c r="H56" s="64">
        <v>450</v>
      </c>
      <c r="I56" s="64">
        <v>553</v>
      </c>
      <c r="J56" s="64">
        <v>21264</v>
      </c>
      <c r="K56" s="64">
        <v>0</v>
      </c>
      <c r="L56" s="64">
        <v>0</v>
      </c>
      <c r="M56" s="64">
        <v>3301</v>
      </c>
      <c r="N56" s="64">
        <v>205</v>
      </c>
      <c r="O56" s="64">
        <v>2771</v>
      </c>
      <c r="P56" s="64">
        <v>7487</v>
      </c>
      <c r="Q56" s="51">
        <f t="shared" si="8"/>
        <v>127130</v>
      </c>
      <c r="R56" s="9"/>
      <c r="S56" s="64"/>
      <c r="T56" s="64"/>
      <c r="U56" s="64">
        <v>6354</v>
      </c>
      <c r="V56" s="64">
        <v>1299</v>
      </c>
      <c r="W56" s="64">
        <v>23892</v>
      </c>
      <c r="X56" s="64">
        <v>25151</v>
      </c>
      <c r="Y56" s="64">
        <v>10676</v>
      </c>
      <c r="Z56" s="64">
        <v>0</v>
      </c>
      <c r="AA56" s="64">
        <v>54000</v>
      </c>
      <c r="AB56" s="46">
        <f t="shared" si="9"/>
        <v>121372</v>
      </c>
      <c r="AC56" s="44">
        <f t="shared" si="10"/>
        <v>5758</v>
      </c>
      <c r="AD56" s="39"/>
      <c r="AE56" s="64">
        <v>1385000</v>
      </c>
      <c r="AF56" s="64">
        <v>2000</v>
      </c>
      <c r="AG56" s="64">
        <v>62342</v>
      </c>
      <c r="AH56" s="64">
        <v>0</v>
      </c>
      <c r="AI56" s="51">
        <f t="shared" si="12"/>
        <v>1449342</v>
      </c>
      <c r="AJ56" s="64">
        <v>0</v>
      </c>
      <c r="AK56" s="51">
        <f t="shared" si="11"/>
        <v>1449342</v>
      </c>
      <c r="AL56" s="39"/>
      <c r="AM56" s="84"/>
      <c r="AN56" s="39"/>
    </row>
    <row r="57" spans="1:40" ht="15.75" customHeight="1">
      <c r="A57" s="3">
        <f t="shared" si="5"/>
        <v>53</v>
      </c>
      <c r="B57" s="41" t="s">
        <v>298</v>
      </c>
      <c r="C57" s="41">
        <v>9845</v>
      </c>
      <c r="D57" s="63" t="s">
        <v>212</v>
      </c>
      <c r="E57" s="152">
        <f t="shared" si="7"/>
        <v>1</v>
      </c>
      <c r="F57" s="119" t="s">
        <v>307</v>
      </c>
      <c r="G57" s="72">
        <v>31304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11574</v>
      </c>
      <c r="N57" s="64">
        <v>5137</v>
      </c>
      <c r="O57" s="64">
        <v>150</v>
      </c>
      <c r="P57" s="64">
        <v>0</v>
      </c>
      <c r="Q57" s="51">
        <f t="shared" si="8"/>
        <v>48165</v>
      </c>
      <c r="R57" s="9"/>
      <c r="S57" s="64">
        <v>0</v>
      </c>
      <c r="T57" s="64">
        <v>0</v>
      </c>
      <c r="U57" s="64">
        <v>6233</v>
      </c>
      <c r="V57" s="64">
        <v>500</v>
      </c>
      <c r="W57" s="64">
        <v>8541</v>
      </c>
      <c r="X57" s="64">
        <v>7087</v>
      </c>
      <c r="Y57" s="64">
        <v>4886</v>
      </c>
      <c r="Z57" s="64">
        <v>14000</v>
      </c>
      <c r="AA57" s="64">
        <v>0</v>
      </c>
      <c r="AB57" s="46">
        <f t="shared" si="9"/>
        <v>41247</v>
      </c>
      <c r="AC57" s="44">
        <f t="shared" si="10"/>
        <v>6918</v>
      </c>
      <c r="AD57" s="39"/>
      <c r="AE57" s="64">
        <v>450000</v>
      </c>
      <c r="AF57" s="64">
        <v>8247</v>
      </c>
      <c r="AG57" s="64">
        <v>126542</v>
      </c>
      <c r="AH57" s="64">
        <v>0</v>
      </c>
      <c r="AI57" s="51">
        <f t="shared" si="12"/>
        <v>584789</v>
      </c>
      <c r="AJ57" s="64">
        <v>200</v>
      </c>
      <c r="AK57" s="51">
        <f t="shared" si="11"/>
        <v>584589</v>
      </c>
      <c r="AL57" s="39"/>
      <c r="AM57" s="84"/>
      <c r="AN57" s="39"/>
    </row>
    <row r="58" spans="1:40" ht="15.75" customHeight="1">
      <c r="A58" s="3">
        <f t="shared" si="5"/>
        <v>54</v>
      </c>
      <c r="B58" s="41" t="s">
        <v>298</v>
      </c>
      <c r="C58" s="41">
        <v>9848</v>
      </c>
      <c r="D58" s="63" t="s">
        <v>213</v>
      </c>
      <c r="E58" s="152" t="str">
        <f t="shared" si="7"/>
        <v> </v>
      </c>
      <c r="F58" s="119" t="s">
        <v>308</v>
      </c>
      <c r="G58" s="72">
        <v>16052</v>
      </c>
      <c r="H58" s="64">
        <v>0</v>
      </c>
      <c r="I58" s="64">
        <v>1210</v>
      </c>
      <c r="J58" s="64">
        <v>0</v>
      </c>
      <c r="K58" s="64"/>
      <c r="L58" s="64">
        <v>0</v>
      </c>
      <c r="M58" s="64">
        <v>19292</v>
      </c>
      <c r="N58" s="64">
        <v>3593</v>
      </c>
      <c r="O58" s="64">
        <v>0</v>
      </c>
      <c r="P58" s="64">
        <v>2103</v>
      </c>
      <c r="Q58" s="51">
        <f t="shared" si="8"/>
        <v>42250</v>
      </c>
      <c r="R58" s="27"/>
      <c r="S58" s="64"/>
      <c r="T58" s="64"/>
      <c r="U58" s="64">
        <v>8560</v>
      </c>
      <c r="V58" s="64">
        <v>0</v>
      </c>
      <c r="W58" s="64">
        <v>17810</v>
      </c>
      <c r="X58" s="64">
        <v>593</v>
      </c>
      <c r="Y58" s="64">
        <v>433</v>
      </c>
      <c r="Z58" s="64">
        <v>1210</v>
      </c>
      <c r="AA58" s="64">
        <v>595</v>
      </c>
      <c r="AB58" s="46">
        <f t="shared" si="9"/>
        <v>29201</v>
      </c>
      <c r="AC58" s="44">
        <f t="shared" si="10"/>
        <v>13049</v>
      </c>
      <c r="AD58" s="39"/>
      <c r="AE58" s="64">
        <v>1871000</v>
      </c>
      <c r="AF58" s="64">
        <v>46000</v>
      </c>
      <c r="AG58" s="64">
        <v>175746</v>
      </c>
      <c r="AH58" s="64">
        <v>0</v>
      </c>
      <c r="AI58" s="51">
        <f t="shared" si="12"/>
        <v>2092746</v>
      </c>
      <c r="AJ58" s="64">
        <v>0</v>
      </c>
      <c r="AK58" s="51">
        <f t="shared" si="11"/>
        <v>2092746</v>
      </c>
      <c r="AL58" s="39"/>
      <c r="AM58" s="84"/>
      <c r="AN58" s="39"/>
    </row>
    <row r="59" spans="1:40" ht="15.75" customHeight="1">
      <c r="A59" s="3">
        <f t="shared" si="5"/>
        <v>55</v>
      </c>
      <c r="B59" s="41" t="s">
        <v>298</v>
      </c>
      <c r="C59" s="41">
        <v>9852</v>
      </c>
      <c r="D59" s="63" t="s">
        <v>214</v>
      </c>
      <c r="E59" s="152" t="str">
        <f t="shared" si="7"/>
        <v> </v>
      </c>
      <c r="F59" s="119" t="s">
        <v>308</v>
      </c>
      <c r="G59" s="72">
        <v>132081</v>
      </c>
      <c r="H59" s="64"/>
      <c r="I59" s="64">
        <v>28519</v>
      </c>
      <c r="J59" s="64">
        <v>0</v>
      </c>
      <c r="K59" s="64"/>
      <c r="L59" s="64">
        <v>0</v>
      </c>
      <c r="M59" s="64">
        <v>26412</v>
      </c>
      <c r="N59" s="64">
        <v>1399</v>
      </c>
      <c r="O59" s="64">
        <v>19151</v>
      </c>
      <c r="P59" s="64">
        <v>5329</v>
      </c>
      <c r="Q59" s="51">
        <f t="shared" si="8"/>
        <v>212891</v>
      </c>
      <c r="R59" s="9"/>
      <c r="S59" s="64">
        <v>53759</v>
      </c>
      <c r="T59" s="64">
        <v>7494</v>
      </c>
      <c r="U59" s="64">
        <v>28626</v>
      </c>
      <c r="V59" s="64">
        <v>17447</v>
      </c>
      <c r="W59" s="64">
        <v>51251</v>
      </c>
      <c r="X59" s="64">
        <v>10190</v>
      </c>
      <c r="Y59" s="64">
        <v>16319</v>
      </c>
      <c r="Z59" s="64">
        <v>34879</v>
      </c>
      <c r="AA59" s="64">
        <v>1705</v>
      </c>
      <c r="AB59" s="46">
        <f t="shared" si="9"/>
        <v>221670</v>
      </c>
      <c r="AC59" s="44">
        <f t="shared" si="10"/>
        <v>-8779</v>
      </c>
      <c r="AD59" s="39"/>
      <c r="AE59" s="64">
        <v>2349887</v>
      </c>
      <c r="AF59" s="64">
        <v>260690</v>
      </c>
      <c r="AG59" s="64">
        <v>32262</v>
      </c>
      <c r="AH59" s="64">
        <v>2948</v>
      </c>
      <c r="AI59" s="51">
        <f t="shared" si="12"/>
        <v>2645787</v>
      </c>
      <c r="AJ59" s="64">
        <v>100731</v>
      </c>
      <c r="AK59" s="51">
        <f t="shared" si="11"/>
        <v>2545056</v>
      </c>
      <c r="AL59" s="39"/>
      <c r="AM59" s="84"/>
      <c r="AN59" s="39"/>
    </row>
    <row r="60" spans="1:40" ht="15.75" customHeight="1">
      <c r="A60" s="3">
        <f t="shared" si="5"/>
        <v>56</v>
      </c>
      <c r="B60" s="41" t="s">
        <v>298</v>
      </c>
      <c r="C60" s="41">
        <v>9853</v>
      </c>
      <c r="D60" s="63" t="s">
        <v>215</v>
      </c>
      <c r="E60" s="152">
        <f t="shared" si="7"/>
        <v>1</v>
      </c>
      <c r="F60" s="156" t="s">
        <v>307</v>
      </c>
      <c r="G60" s="72">
        <v>41300</v>
      </c>
      <c r="H60" s="64">
        <v>0</v>
      </c>
      <c r="I60" s="64">
        <v>270</v>
      </c>
      <c r="J60" s="64"/>
      <c r="K60" s="64">
        <v>48300</v>
      </c>
      <c r="L60" s="64"/>
      <c r="M60" s="64">
        <v>700</v>
      </c>
      <c r="N60" s="64">
        <v>8857</v>
      </c>
      <c r="O60" s="64"/>
      <c r="P60" s="64">
        <v>2931</v>
      </c>
      <c r="Q60" s="51">
        <f t="shared" si="8"/>
        <v>102358</v>
      </c>
      <c r="R60" s="27"/>
      <c r="S60" s="64">
        <v>50761</v>
      </c>
      <c r="T60" s="64">
        <v>3492</v>
      </c>
      <c r="U60" s="64">
        <v>2774</v>
      </c>
      <c r="V60" s="64">
        <v>9172</v>
      </c>
      <c r="W60" s="64">
        <v>6892</v>
      </c>
      <c r="X60" s="64"/>
      <c r="Y60" s="64">
        <v>2576</v>
      </c>
      <c r="Z60" s="64"/>
      <c r="AA60" s="64">
        <v>658</v>
      </c>
      <c r="AB60" s="46">
        <f t="shared" si="9"/>
        <v>76325</v>
      </c>
      <c r="AC60" s="44">
        <f t="shared" si="10"/>
        <v>26033</v>
      </c>
      <c r="AD60" s="39"/>
      <c r="AE60" s="64">
        <v>0</v>
      </c>
      <c r="AF60" s="64">
        <v>0</v>
      </c>
      <c r="AG60" s="64">
        <v>141783</v>
      </c>
      <c r="AH60" s="64">
        <v>0</v>
      </c>
      <c r="AI60" s="51">
        <f t="shared" si="12"/>
        <v>141783</v>
      </c>
      <c r="AJ60" s="64">
        <v>0</v>
      </c>
      <c r="AK60" s="51">
        <f t="shared" si="11"/>
        <v>141783</v>
      </c>
      <c r="AL60" s="39"/>
      <c r="AM60" s="84"/>
      <c r="AN60" s="39"/>
    </row>
    <row r="61" spans="1:40" ht="15.75" customHeight="1">
      <c r="A61" s="3">
        <f t="shared" si="5"/>
        <v>57</v>
      </c>
      <c r="B61" s="41" t="s">
        <v>298</v>
      </c>
      <c r="C61" s="41">
        <v>9854</v>
      </c>
      <c r="D61" s="63" t="s">
        <v>287</v>
      </c>
      <c r="E61" s="152" t="str">
        <f t="shared" si="7"/>
        <v> </v>
      </c>
      <c r="F61" s="119" t="s">
        <v>308</v>
      </c>
      <c r="G61" s="72">
        <v>145923</v>
      </c>
      <c r="H61" s="64">
        <v>178</v>
      </c>
      <c r="I61" s="64">
        <v>770</v>
      </c>
      <c r="J61" s="64">
        <v>401875</v>
      </c>
      <c r="K61" s="64">
        <v>0</v>
      </c>
      <c r="L61" s="64">
        <v>0</v>
      </c>
      <c r="M61" s="64">
        <v>18354</v>
      </c>
      <c r="N61" s="64">
        <v>11470</v>
      </c>
      <c r="O61" s="64">
        <v>16671</v>
      </c>
      <c r="P61" s="64">
        <v>4029</v>
      </c>
      <c r="Q61" s="51">
        <f t="shared" si="8"/>
        <v>599270</v>
      </c>
      <c r="R61" s="11"/>
      <c r="S61" s="64">
        <v>77323</v>
      </c>
      <c r="T61" s="64">
        <v>0</v>
      </c>
      <c r="U61" s="64">
        <v>0</v>
      </c>
      <c r="V61" s="64">
        <v>36783</v>
      </c>
      <c r="W61" s="64">
        <v>47903</v>
      </c>
      <c r="X61" s="64">
        <v>58011</v>
      </c>
      <c r="Y61" s="64">
        <v>7623</v>
      </c>
      <c r="Z61" s="64">
        <v>0</v>
      </c>
      <c r="AA61" s="64">
        <v>0</v>
      </c>
      <c r="AB61" s="46">
        <f t="shared" si="9"/>
        <v>227643</v>
      </c>
      <c r="AC61" s="44">
        <f t="shared" si="10"/>
        <v>371627</v>
      </c>
      <c r="AD61" s="39"/>
      <c r="AE61" s="64">
        <v>6030000</v>
      </c>
      <c r="AF61" s="64">
        <v>412000</v>
      </c>
      <c r="AG61" s="64">
        <v>300178</v>
      </c>
      <c r="AH61" s="64">
        <v>5887</v>
      </c>
      <c r="AI61" s="51">
        <f t="shared" si="12"/>
        <v>6748065</v>
      </c>
      <c r="AJ61" s="64">
        <v>4700</v>
      </c>
      <c r="AK61" s="51">
        <f t="shared" si="11"/>
        <v>6743365</v>
      </c>
      <c r="AL61" s="39"/>
      <c r="AM61" s="84"/>
      <c r="AN61" s="39"/>
    </row>
    <row r="62" spans="1:40" ht="15.75" customHeight="1">
      <c r="A62" s="3">
        <f t="shared" si="5"/>
        <v>58</v>
      </c>
      <c r="B62" s="41" t="s">
        <v>298</v>
      </c>
      <c r="C62" s="41">
        <v>9856</v>
      </c>
      <c r="D62" s="63" t="s">
        <v>216</v>
      </c>
      <c r="E62" s="152">
        <f t="shared" si="7"/>
        <v>1</v>
      </c>
      <c r="F62" s="119" t="s">
        <v>307</v>
      </c>
      <c r="G62" s="72">
        <v>103900</v>
      </c>
      <c r="H62" s="64">
        <v>39993</v>
      </c>
      <c r="I62" s="64"/>
      <c r="J62" s="64"/>
      <c r="K62" s="64">
        <v>6000</v>
      </c>
      <c r="L62" s="64"/>
      <c r="M62" s="64">
        <v>12882</v>
      </c>
      <c r="N62" s="64">
        <v>8251</v>
      </c>
      <c r="O62" s="64">
        <v>2100</v>
      </c>
      <c r="P62" s="64">
        <v>5925</v>
      </c>
      <c r="Q62" s="51">
        <f t="shared" si="8"/>
        <v>179051</v>
      </c>
      <c r="R62" s="9"/>
      <c r="S62" s="64">
        <v>41727</v>
      </c>
      <c r="T62" s="64"/>
      <c r="U62" s="64"/>
      <c r="V62" s="64">
        <v>19937</v>
      </c>
      <c r="W62" s="64">
        <v>47172</v>
      </c>
      <c r="X62" s="64">
        <v>32978</v>
      </c>
      <c r="Y62" s="64">
        <v>5385</v>
      </c>
      <c r="Z62" s="64"/>
      <c r="AA62" s="64">
        <v>17710</v>
      </c>
      <c r="AB62" s="46">
        <f t="shared" si="9"/>
        <v>164909</v>
      </c>
      <c r="AC62" s="44">
        <f t="shared" si="10"/>
        <v>14142</v>
      </c>
      <c r="AD62" s="39"/>
      <c r="AE62" s="64">
        <v>3588461</v>
      </c>
      <c r="AF62" s="64">
        <v>215116</v>
      </c>
      <c r="AG62" s="64">
        <v>258410</v>
      </c>
      <c r="AH62" s="64">
        <v>463</v>
      </c>
      <c r="AI62" s="51">
        <f t="shared" si="12"/>
        <v>4062450</v>
      </c>
      <c r="AJ62" s="64">
        <v>11530</v>
      </c>
      <c r="AK62" s="51">
        <f t="shared" si="11"/>
        <v>4050920</v>
      </c>
      <c r="AL62" s="39"/>
      <c r="AM62" s="84"/>
      <c r="AN62" s="39"/>
    </row>
    <row r="63" spans="1:40" ht="15.75" customHeight="1">
      <c r="A63" s="3">
        <f t="shared" si="5"/>
        <v>59</v>
      </c>
      <c r="B63" s="41" t="s">
        <v>298</v>
      </c>
      <c r="C63" s="41">
        <v>9990</v>
      </c>
      <c r="D63" s="63" t="s">
        <v>169</v>
      </c>
      <c r="E63" s="152">
        <f t="shared" si="7"/>
        <v>1</v>
      </c>
      <c r="F63" s="119" t="s">
        <v>307</v>
      </c>
      <c r="G63" s="72">
        <v>46884</v>
      </c>
      <c r="H63" s="64">
        <v>259</v>
      </c>
      <c r="I63" s="64">
        <v>161</v>
      </c>
      <c r="J63" s="64">
        <v>0</v>
      </c>
      <c r="K63" s="64">
        <v>3057</v>
      </c>
      <c r="L63" s="64">
        <v>1000</v>
      </c>
      <c r="M63" s="64">
        <v>16855</v>
      </c>
      <c r="N63" s="64">
        <v>23095</v>
      </c>
      <c r="O63" s="64">
        <v>4103</v>
      </c>
      <c r="P63" s="64">
        <v>42</v>
      </c>
      <c r="Q63" s="51">
        <f t="shared" si="8"/>
        <v>95456</v>
      </c>
      <c r="R63" s="11"/>
      <c r="S63" s="64">
        <v>16437</v>
      </c>
      <c r="T63" s="64">
        <v>6717</v>
      </c>
      <c r="U63" s="64">
        <v>9629</v>
      </c>
      <c r="V63" s="64">
        <v>15826</v>
      </c>
      <c r="W63" s="64">
        <v>33488</v>
      </c>
      <c r="X63" s="64">
        <v>12412</v>
      </c>
      <c r="Y63" s="64">
        <v>2660</v>
      </c>
      <c r="Z63" s="64">
        <v>200</v>
      </c>
      <c r="AA63" s="64">
        <v>0</v>
      </c>
      <c r="AB63" s="46">
        <f t="shared" si="9"/>
        <v>97369</v>
      </c>
      <c r="AC63" s="44">
        <f t="shared" si="10"/>
        <v>-1913</v>
      </c>
      <c r="AD63" s="39"/>
      <c r="AE63" s="64">
        <v>1200000</v>
      </c>
      <c r="AF63" s="64"/>
      <c r="AG63" s="64">
        <v>497392</v>
      </c>
      <c r="AH63" s="64">
        <v>1030</v>
      </c>
      <c r="AI63" s="51">
        <f t="shared" si="12"/>
        <v>1698422</v>
      </c>
      <c r="AJ63" s="64">
        <v>-2114</v>
      </c>
      <c r="AK63" s="51">
        <f t="shared" si="11"/>
        <v>1700536</v>
      </c>
      <c r="AL63" s="39"/>
      <c r="AM63" s="84"/>
      <c r="AN63" s="39"/>
    </row>
    <row r="64" spans="1:40" ht="15.75" customHeight="1">
      <c r="A64" s="3">
        <f t="shared" si="5"/>
        <v>60</v>
      </c>
      <c r="B64" s="41" t="s">
        <v>298</v>
      </c>
      <c r="C64" s="41">
        <v>12115</v>
      </c>
      <c r="D64" s="63" t="s">
        <v>200</v>
      </c>
      <c r="E64" s="152">
        <f t="shared" si="7"/>
        <v>1</v>
      </c>
      <c r="F64" s="119" t="s">
        <v>307</v>
      </c>
      <c r="G64" s="72">
        <v>17048</v>
      </c>
      <c r="H64" s="64">
        <v>12419</v>
      </c>
      <c r="I64" s="64"/>
      <c r="J64" s="64">
        <v>0</v>
      </c>
      <c r="K64" s="64"/>
      <c r="L64" s="64"/>
      <c r="M64" s="64">
        <v>3735</v>
      </c>
      <c r="N64" s="64">
        <v>1490</v>
      </c>
      <c r="O64" s="64">
        <v>0</v>
      </c>
      <c r="P64" s="64">
        <v>896</v>
      </c>
      <c r="Q64" s="51">
        <f t="shared" si="8"/>
        <v>35588</v>
      </c>
      <c r="R64" s="11"/>
      <c r="S64" s="64">
        <v>7209</v>
      </c>
      <c r="T64" s="64"/>
      <c r="U64" s="64">
        <v>119</v>
      </c>
      <c r="V64" s="64">
        <v>300</v>
      </c>
      <c r="W64" s="64">
        <v>16518</v>
      </c>
      <c r="X64" s="64">
        <v>481</v>
      </c>
      <c r="Y64" s="64">
        <v>4272</v>
      </c>
      <c r="Z64" s="64"/>
      <c r="AA64" s="64">
        <v>8090</v>
      </c>
      <c r="AB64" s="46">
        <f t="shared" si="9"/>
        <v>36989</v>
      </c>
      <c r="AC64" s="44">
        <f t="shared" si="10"/>
        <v>-1401</v>
      </c>
      <c r="AD64" s="39"/>
      <c r="AE64" s="64"/>
      <c r="AF64" s="64">
        <v>0</v>
      </c>
      <c r="AG64" s="64">
        <v>53912</v>
      </c>
      <c r="AH64" s="64">
        <v>0</v>
      </c>
      <c r="AI64" s="51">
        <f t="shared" si="12"/>
        <v>53912</v>
      </c>
      <c r="AJ64" s="64">
        <v>0</v>
      </c>
      <c r="AK64" s="51">
        <f t="shared" si="11"/>
        <v>53912</v>
      </c>
      <c r="AL64" s="39"/>
      <c r="AM64" s="84"/>
      <c r="AN64" s="39"/>
    </row>
    <row r="65" spans="1:40" ht="15.75" customHeight="1">
      <c r="A65" s="3">
        <f t="shared" si="5"/>
        <v>61</v>
      </c>
      <c r="B65" s="41" t="s">
        <v>298</v>
      </c>
      <c r="C65" s="41">
        <v>12601</v>
      </c>
      <c r="D65" s="63" t="s">
        <v>206</v>
      </c>
      <c r="E65" s="152" t="str">
        <f t="shared" si="7"/>
        <v> </v>
      </c>
      <c r="F65" s="119" t="s">
        <v>308</v>
      </c>
      <c r="G65" s="72">
        <v>138913</v>
      </c>
      <c r="H65" s="64">
        <v>0</v>
      </c>
      <c r="I65" s="64">
        <v>5097</v>
      </c>
      <c r="J65" s="64">
        <v>0</v>
      </c>
      <c r="K65" s="64">
        <v>600</v>
      </c>
      <c r="L65" s="64">
        <v>6000</v>
      </c>
      <c r="M65" s="64">
        <v>26634</v>
      </c>
      <c r="N65" s="64">
        <v>19553</v>
      </c>
      <c r="O65" s="64">
        <v>9775</v>
      </c>
      <c r="P65" s="64">
        <v>0</v>
      </c>
      <c r="Q65" s="51">
        <f t="shared" si="8"/>
        <v>206572</v>
      </c>
      <c r="R65" s="9"/>
      <c r="S65" s="64">
        <v>107384</v>
      </c>
      <c r="T65" s="64">
        <v>15095</v>
      </c>
      <c r="U65" s="64">
        <v>3109</v>
      </c>
      <c r="V65" s="64">
        <v>20551</v>
      </c>
      <c r="W65" s="64">
        <v>36837</v>
      </c>
      <c r="X65" s="64">
        <v>24110</v>
      </c>
      <c r="Y65" s="64">
        <v>0</v>
      </c>
      <c r="Z65" s="64">
        <v>8406</v>
      </c>
      <c r="AA65" s="64">
        <v>0</v>
      </c>
      <c r="AB65" s="46">
        <f t="shared" si="9"/>
        <v>215492</v>
      </c>
      <c r="AC65" s="44">
        <f t="shared" si="10"/>
        <v>-8920</v>
      </c>
      <c r="AD65" s="39"/>
      <c r="AE65" s="64">
        <v>1325139</v>
      </c>
      <c r="AF65" s="64">
        <v>23742</v>
      </c>
      <c r="AG65" s="64">
        <v>487892</v>
      </c>
      <c r="AH65" s="64">
        <v>0</v>
      </c>
      <c r="AI65" s="51">
        <f t="shared" si="12"/>
        <v>1836773</v>
      </c>
      <c r="AJ65" s="64">
        <v>0</v>
      </c>
      <c r="AK65" s="51">
        <f t="shared" si="11"/>
        <v>1836773</v>
      </c>
      <c r="AL65" s="39"/>
      <c r="AM65" s="84"/>
      <c r="AN65" s="39"/>
    </row>
    <row r="66" spans="1:40" ht="15.75" customHeight="1">
      <c r="A66" s="3">
        <f t="shared" si="5"/>
        <v>62</v>
      </c>
      <c r="B66" s="41" t="s">
        <v>298</v>
      </c>
      <c r="C66" s="41">
        <v>14281</v>
      </c>
      <c r="D66" s="63" t="s">
        <v>168</v>
      </c>
      <c r="E66" s="152">
        <f t="shared" si="7"/>
        <v>1</v>
      </c>
      <c r="F66" s="119" t="s">
        <v>307</v>
      </c>
      <c r="G66" s="72">
        <v>80508</v>
      </c>
      <c r="H66" s="64">
        <v>3826</v>
      </c>
      <c r="I66" s="64">
        <v>5803</v>
      </c>
      <c r="J66" s="64">
        <v>0</v>
      </c>
      <c r="K66" s="64">
        <v>1486</v>
      </c>
      <c r="L66" s="64"/>
      <c r="M66" s="64">
        <v>18555</v>
      </c>
      <c r="N66" s="64">
        <v>67044</v>
      </c>
      <c r="O66" s="64">
        <v>10134</v>
      </c>
      <c r="P66" s="64">
        <v>142</v>
      </c>
      <c r="Q66" s="51">
        <f t="shared" si="8"/>
        <v>187498</v>
      </c>
      <c r="R66" s="27"/>
      <c r="S66" s="64">
        <v>62348</v>
      </c>
      <c r="T66" s="64">
        <v>20800</v>
      </c>
      <c r="U66" s="64">
        <v>391</v>
      </c>
      <c r="V66" s="64"/>
      <c r="W66" s="64">
        <v>28228</v>
      </c>
      <c r="X66" s="64">
        <v>62882</v>
      </c>
      <c r="Y66" s="64">
        <v>27102</v>
      </c>
      <c r="Z66" s="64"/>
      <c r="AA66" s="64">
        <v>2936</v>
      </c>
      <c r="AB66" s="46">
        <f t="shared" si="9"/>
        <v>204687</v>
      </c>
      <c r="AC66" s="44">
        <f t="shared" si="10"/>
        <v>-17189</v>
      </c>
      <c r="AD66" s="39"/>
      <c r="AE66" s="64">
        <v>1520000</v>
      </c>
      <c r="AF66" s="64">
        <v>0</v>
      </c>
      <c r="AG66" s="64">
        <v>1893309</v>
      </c>
      <c r="AH66" s="64">
        <v>11566</v>
      </c>
      <c r="AI66" s="51">
        <f t="shared" si="12"/>
        <v>3424875</v>
      </c>
      <c r="AJ66" s="64">
        <v>6706</v>
      </c>
      <c r="AK66" s="51">
        <f t="shared" si="11"/>
        <v>3418169</v>
      </c>
      <c r="AL66" s="39"/>
      <c r="AM66" s="84"/>
      <c r="AN66" s="39"/>
    </row>
    <row r="67" spans="1:40" ht="15.75" customHeight="1">
      <c r="A67" s="3">
        <f t="shared" si="5"/>
        <v>63</v>
      </c>
      <c r="B67" s="41" t="s">
        <v>298</v>
      </c>
      <c r="C67" s="41">
        <v>15064</v>
      </c>
      <c r="D67" s="63" t="s">
        <v>219</v>
      </c>
      <c r="E67" s="152">
        <f t="shared" si="7"/>
        <v>1</v>
      </c>
      <c r="F67" s="119" t="s">
        <v>307</v>
      </c>
      <c r="G67" s="72">
        <v>241332</v>
      </c>
      <c r="H67" s="64">
        <v>0</v>
      </c>
      <c r="I67" s="64">
        <v>8670</v>
      </c>
      <c r="J67" s="64">
        <v>0</v>
      </c>
      <c r="K67" s="64">
        <v>26936</v>
      </c>
      <c r="L67" s="64"/>
      <c r="M67" s="64">
        <v>3704</v>
      </c>
      <c r="N67" s="64">
        <v>48765</v>
      </c>
      <c r="O67" s="64">
        <v>13305</v>
      </c>
      <c r="P67" s="64"/>
      <c r="Q67" s="51">
        <f t="shared" si="8"/>
        <v>342712</v>
      </c>
      <c r="R67" s="9"/>
      <c r="S67" s="64">
        <v>99658</v>
      </c>
      <c r="T67" s="64">
        <v>31850</v>
      </c>
      <c r="U67" s="64">
        <v>10246</v>
      </c>
      <c r="V67" s="64">
        <v>22456</v>
      </c>
      <c r="W67" s="64">
        <v>25724</v>
      </c>
      <c r="X67" s="64">
        <v>10268</v>
      </c>
      <c r="Y67" s="64">
        <v>82006</v>
      </c>
      <c r="Z67" s="64">
        <v>790</v>
      </c>
      <c r="AA67" s="64">
        <v>0</v>
      </c>
      <c r="AB67" s="46">
        <f t="shared" si="9"/>
        <v>282998</v>
      </c>
      <c r="AC67" s="44">
        <f t="shared" si="10"/>
        <v>59714</v>
      </c>
      <c r="AD67" s="39"/>
      <c r="AE67" s="64">
        <v>1660000</v>
      </c>
      <c r="AF67" s="64">
        <v>14379</v>
      </c>
      <c r="AG67" s="64">
        <v>1419871</v>
      </c>
      <c r="AH67" s="64">
        <v>3607</v>
      </c>
      <c r="AI67" s="51">
        <f t="shared" si="12"/>
        <v>3097857</v>
      </c>
      <c r="AJ67" s="64">
        <v>13560</v>
      </c>
      <c r="AK67" s="51">
        <f t="shared" si="11"/>
        <v>3084297</v>
      </c>
      <c r="AL67" s="39"/>
      <c r="AM67" s="84"/>
      <c r="AN67" s="39"/>
    </row>
    <row r="68" spans="1:40" ht="15.75" customHeight="1">
      <c r="A68" s="3">
        <f t="shared" si="5"/>
        <v>64</v>
      </c>
      <c r="B68" s="41" t="s">
        <v>298</v>
      </c>
      <c r="C68" s="41">
        <v>15928</v>
      </c>
      <c r="D68" s="63" t="s">
        <v>228</v>
      </c>
      <c r="E68" s="152">
        <f>IF(F68="Y",1," ")</f>
        <v>1</v>
      </c>
      <c r="F68" s="119" t="s">
        <v>307</v>
      </c>
      <c r="G68" s="72">
        <v>47376</v>
      </c>
      <c r="H68" s="64">
        <v>9854</v>
      </c>
      <c r="I68" s="64">
        <v>0</v>
      </c>
      <c r="J68" s="64">
        <v>0</v>
      </c>
      <c r="K68" s="64">
        <v>0</v>
      </c>
      <c r="L68" s="64">
        <v>4000</v>
      </c>
      <c r="M68" s="64">
        <v>11688</v>
      </c>
      <c r="N68" s="64">
        <v>26512</v>
      </c>
      <c r="O68" s="64">
        <v>2046</v>
      </c>
      <c r="P68" s="64">
        <v>0</v>
      </c>
      <c r="Q68" s="51">
        <f t="shared" si="8"/>
        <v>101476</v>
      </c>
      <c r="R68" s="9"/>
      <c r="S68" s="64">
        <v>40406</v>
      </c>
      <c r="T68" s="64">
        <v>0</v>
      </c>
      <c r="U68" s="64">
        <v>2950</v>
      </c>
      <c r="V68" s="64">
        <v>1783</v>
      </c>
      <c r="W68" s="64">
        <v>25152</v>
      </c>
      <c r="X68" s="64">
        <v>34053</v>
      </c>
      <c r="Y68" s="64">
        <v>8879</v>
      </c>
      <c r="Z68" s="64">
        <v>975</v>
      </c>
      <c r="AA68" s="64">
        <v>0</v>
      </c>
      <c r="AB68" s="46">
        <f t="shared" si="9"/>
        <v>114198</v>
      </c>
      <c r="AC68" s="44">
        <f t="shared" si="10"/>
        <v>-12722</v>
      </c>
      <c r="AD68" s="39"/>
      <c r="AE68" s="64">
        <v>1150719</v>
      </c>
      <c r="AF68" s="64">
        <v>27870</v>
      </c>
      <c r="AG68" s="64">
        <v>727519</v>
      </c>
      <c r="AH68" s="64">
        <v>1647</v>
      </c>
      <c r="AI68" s="51">
        <f t="shared" si="12"/>
        <v>1907755</v>
      </c>
      <c r="AJ68" s="64">
        <v>3996</v>
      </c>
      <c r="AK68" s="51">
        <f t="shared" si="11"/>
        <v>1903759</v>
      </c>
      <c r="AL68" s="39"/>
      <c r="AM68" s="84"/>
      <c r="AN68" s="39"/>
    </row>
    <row r="69" spans="1:39" s="7" customFormat="1" ht="15.75" customHeight="1">
      <c r="A69" s="190" t="s">
        <v>329</v>
      </c>
      <c r="B69" s="191"/>
      <c r="C69" s="191"/>
      <c r="D69" s="191"/>
      <c r="E69" s="152" t="str">
        <f>IF(F69="Y",1," ")</f>
        <v> </v>
      </c>
      <c r="F69" s="117"/>
      <c r="G69" s="76">
        <f aca="true" t="shared" si="13" ref="G69:Q69">SUM(G5:G68)</f>
        <v>5154528</v>
      </c>
      <c r="H69" s="76">
        <f t="shared" si="13"/>
        <v>169654</v>
      </c>
      <c r="I69" s="76">
        <f t="shared" si="13"/>
        <v>319736</v>
      </c>
      <c r="J69" s="76">
        <f t="shared" si="13"/>
        <v>489169</v>
      </c>
      <c r="K69" s="76">
        <f t="shared" si="13"/>
        <v>628253</v>
      </c>
      <c r="L69" s="76">
        <f t="shared" si="13"/>
        <v>325571</v>
      </c>
      <c r="M69" s="76">
        <f t="shared" si="13"/>
        <v>780467</v>
      </c>
      <c r="N69" s="76">
        <f t="shared" si="13"/>
        <v>580855</v>
      </c>
      <c r="O69" s="76">
        <f t="shared" si="13"/>
        <v>359339</v>
      </c>
      <c r="P69" s="76">
        <f t="shared" si="13"/>
        <v>126505</v>
      </c>
      <c r="Q69" s="143">
        <f t="shared" si="13"/>
        <v>8934077</v>
      </c>
      <c r="R69" s="31"/>
      <c r="S69" s="76">
        <f aca="true" t="shared" si="14" ref="S69:AA69">SUM(S5:S68)</f>
        <v>2428833.52</v>
      </c>
      <c r="T69" s="76">
        <f t="shared" si="14"/>
        <v>324463</v>
      </c>
      <c r="U69" s="76">
        <f t="shared" si="14"/>
        <v>405757</v>
      </c>
      <c r="V69" s="76">
        <f t="shared" si="14"/>
        <v>1286411</v>
      </c>
      <c r="W69" s="76">
        <f t="shared" si="14"/>
        <v>1682791</v>
      </c>
      <c r="X69" s="76">
        <f t="shared" si="14"/>
        <v>1292877</v>
      </c>
      <c r="Y69" s="76">
        <f t="shared" si="14"/>
        <v>392804</v>
      </c>
      <c r="Z69" s="76">
        <f t="shared" si="14"/>
        <v>251848</v>
      </c>
      <c r="AA69" s="76">
        <f t="shared" si="14"/>
        <v>289408</v>
      </c>
      <c r="AB69" s="46">
        <f>SUM(S69:AA69)</f>
        <v>8355192.52</v>
      </c>
      <c r="AC69" s="44">
        <f>+Q69-AB69</f>
        <v>578884.4800000004</v>
      </c>
      <c r="AD69" s="35"/>
      <c r="AE69" s="76">
        <f>SUM(AE5:AE68)</f>
        <v>65734893</v>
      </c>
      <c r="AF69" s="76">
        <f>SUM(AF5:AF68)</f>
        <v>3497917</v>
      </c>
      <c r="AG69" s="76">
        <f>SUM(AG5:AG68)</f>
        <v>17561145</v>
      </c>
      <c r="AH69" s="76">
        <f>SUM(AH5:AH68)</f>
        <v>232515</v>
      </c>
      <c r="AI69" s="51">
        <f>SUM(AE69:AH69)</f>
        <v>87026470</v>
      </c>
      <c r="AJ69" s="76">
        <f>SUM(AJ5:AJ68)</f>
        <v>903329</v>
      </c>
      <c r="AK69" s="51">
        <f>+AI69-AJ69</f>
        <v>86123141</v>
      </c>
      <c r="AL69" s="77"/>
      <c r="AM69" s="85"/>
    </row>
    <row r="70" spans="1:40" s="7" customFormat="1" ht="15.75" customHeight="1">
      <c r="A70" s="190" t="s">
        <v>319</v>
      </c>
      <c r="B70" s="191"/>
      <c r="C70" s="191"/>
      <c r="D70" s="191"/>
      <c r="E70" s="152">
        <f>IF(F70="y",1,"")</f>
      </c>
      <c r="F70" s="117"/>
      <c r="G70" s="116">
        <v>5254732</v>
      </c>
      <c r="H70" s="96">
        <v>80392</v>
      </c>
      <c r="I70" s="96">
        <v>415359</v>
      </c>
      <c r="J70" s="96">
        <v>645191</v>
      </c>
      <c r="K70" s="96">
        <v>465387</v>
      </c>
      <c r="L70" s="96">
        <v>298610</v>
      </c>
      <c r="M70" s="96">
        <v>834648</v>
      </c>
      <c r="N70" s="96">
        <v>639857</v>
      </c>
      <c r="O70" s="96">
        <v>342374</v>
      </c>
      <c r="P70" s="96">
        <v>174727</v>
      </c>
      <c r="Q70" s="83">
        <v>9151277</v>
      </c>
      <c r="R70" s="92"/>
      <c r="S70" s="96">
        <v>2544426</v>
      </c>
      <c r="T70" s="96">
        <v>301007</v>
      </c>
      <c r="U70" s="96">
        <v>366486</v>
      </c>
      <c r="V70" s="96">
        <v>1303809</v>
      </c>
      <c r="W70" s="96">
        <v>1626839</v>
      </c>
      <c r="X70" s="96">
        <v>1272976</v>
      </c>
      <c r="Y70" s="96">
        <v>370509</v>
      </c>
      <c r="Z70" s="96">
        <v>362676</v>
      </c>
      <c r="AA70" s="96">
        <v>255314</v>
      </c>
      <c r="AB70" s="46">
        <f>SUM(S70:AA70)</f>
        <v>8404042</v>
      </c>
      <c r="AC70" s="44">
        <f>+Q70-AB70</f>
        <v>747235</v>
      </c>
      <c r="AD70" s="97"/>
      <c r="AE70" s="96">
        <v>66579344</v>
      </c>
      <c r="AF70" s="96">
        <v>3570825</v>
      </c>
      <c r="AG70" s="96">
        <v>16993298</v>
      </c>
      <c r="AH70" s="96">
        <v>186266</v>
      </c>
      <c r="AI70" s="51">
        <f>SUM(AE70:AH70)</f>
        <v>87329733</v>
      </c>
      <c r="AJ70" s="96">
        <v>656641</v>
      </c>
      <c r="AK70" s="83">
        <v>86673092</v>
      </c>
      <c r="AL70" s="77"/>
      <c r="AM70" s="97"/>
      <c r="AN70" s="97"/>
    </row>
    <row r="71" spans="1:38" s="7" customFormat="1" ht="15.75" customHeight="1">
      <c r="A71" s="192" t="s">
        <v>330</v>
      </c>
      <c r="B71" s="193"/>
      <c r="C71" s="193"/>
      <c r="D71" s="193"/>
      <c r="E71" s="152">
        <f>IF(F71="y",1,"")</f>
      </c>
      <c r="F71" s="118"/>
      <c r="G71" s="66">
        <f aca="true" t="shared" si="15" ref="G71:AJ71">+G69/G70</f>
        <v>0.9809307115948064</v>
      </c>
      <c r="H71" s="40">
        <f t="shared" si="15"/>
        <v>2.1103343616280226</v>
      </c>
      <c r="I71" s="40">
        <f t="shared" si="15"/>
        <v>0.7697822847223726</v>
      </c>
      <c r="J71" s="40">
        <f t="shared" si="15"/>
        <v>0.7581770359474946</v>
      </c>
      <c r="K71" s="40">
        <f t="shared" si="15"/>
        <v>1.349958206825717</v>
      </c>
      <c r="L71" s="40">
        <f t="shared" si="15"/>
        <v>1.090288335956599</v>
      </c>
      <c r="M71" s="40">
        <f t="shared" si="15"/>
        <v>0.935085209573377</v>
      </c>
      <c r="N71" s="40">
        <f t="shared" si="15"/>
        <v>0.907788771553644</v>
      </c>
      <c r="O71" s="40">
        <f t="shared" si="15"/>
        <v>1.0495510757242081</v>
      </c>
      <c r="P71" s="40">
        <f t="shared" si="15"/>
        <v>0.7240151779633371</v>
      </c>
      <c r="Q71" s="52">
        <f t="shared" si="15"/>
        <v>0.9762656075212235</v>
      </c>
      <c r="R71" s="79"/>
      <c r="S71" s="40">
        <f t="shared" si="15"/>
        <v>0.9545703117323907</v>
      </c>
      <c r="T71" s="40">
        <f t="shared" si="15"/>
        <v>1.07792509808742</v>
      </c>
      <c r="U71" s="40">
        <f t="shared" si="15"/>
        <v>1.1071555257226742</v>
      </c>
      <c r="V71" s="40">
        <f t="shared" si="15"/>
        <v>0.9866560209355818</v>
      </c>
      <c r="W71" s="40">
        <f t="shared" si="15"/>
        <v>1.0343930776186212</v>
      </c>
      <c r="X71" s="40">
        <f t="shared" si="15"/>
        <v>1.0156334447782205</v>
      </c>
      <c r="Y71" s="40">
        <f t="shared" si="15"/>
        <v>1.0601739768804537</v>
      </c>
      <c r="Z71" s="40">
        <v>0</v>
      </c>
      <c r="AA71" s="40">
        <f t="shared" si="15"/>
        <v>1.1335375263401146</v>
      </c>
      <c r="AB71" s="80">
        <f>+AB69/AB70</f>
        <v>0.9941873826903768</v>
      </c>
      <c r="AC71" s="80">
        <f>+AC69/AC70*-1</f>
        <v>-0.7747020415264281</v>
      </c>
      <c r="AD71" s="37"/>
      <c r="AE71" s="40">
        <f t="shared" si="15"/>
        <v>0.9873166218039037</v>
      </c>
      <c r="AF71" s="66">
        <f t="shared" si="15"/>
        <v>0.9795823094102903</v>
      </c>
      <c r="AG71" s="40">
        <f t="shared" si="15"/>
        <v>1.0334159384482047</v>
      </c>
      <c r="AH71" s="40">
        <f t="shared" si="15"/>
        <v>1.2482954484446973</v>
      </c>
      <c r="AI71" s="52">
        <f>+AI69/AI70</f>
        <v>0.9965273797413304</v>
      </c>
      <c r="AJ71" s="40">
        <f t="shared" si="15"/>
        <v>1.3756816890812484</v>
      </c>
      <c r="AK71" s="52">
        <f>+AK69/AK70</f>
        <v>0.9936548819557516</v>
      </c>
      <c r="AL71" s="77"/>
    </row>
    <row r="72" spans="2:30" ht="15.75" customHeight="1">
      <c r="B72" s="41"/>
      <c r="C72" s="41"/>
      <c r="D72" s="63"/>
      <c r="E72" s="49">
        <f>IF(F72="y",1,"")</f>
      </c>
      <c r="F72" s="41"/>
      <c r="G72" s="61"/>
      <c r="U72"/>
      <c r="V72"/>
      <c r="W72"/>
      <c r="X72"/>
      <c r="Y72"/>
      <c r="Z72"/>
      <c r="AA72"/>
      <c r="AD72" s="47"/>
    </row>
    <row r="73" spans="2:27" ht="15.75" customHeight="1">
      <c r="B73" s="41"/>
      <c r="C73" s="41"/>
      <c r="D73" s="149" t="s">
        <v>338</v>
      </c>
      <c r="E73" s="149"/>
      <c r="F73" s="35">
        <f>SUM(E5:E68)</f>
        <v>39</v>
      </c>
      <c r="G73" s="61"/>
      <c r="U73"/>
      <c r="V73" s="95"/>
      <c r="W73"/>
      <c r="X73"/>
      <c r="Y73"/>
      <c r="Z73"/>
      <c r="AA73"/>
    </row>
    <row r="74" spans="2:27" ht="15.75" customHeight="1">
      <c r="B74" s="41"/>
      <c r="C74" s="41"/>
      <c r="D74" s="149" t="s">
        <v>339</v>
      </c>
      <c r="E74" s="149"/>
      <c r="F74" s="150">
        <f>+F73/A68</f>
        <v>0.609375</v>
      </c>
      <c r="G74" s="61"/>
      <c r="U74"/>
      <c r="V74" s="95"/>
      <c r="W74"/>
      <c r="X74"/>
      <c r="Y74"/>
      <c r="Z74"/>
      <c r="AA74"/>
    </row>
    <row r="75" spans="2:27" ht="15.75" customHeight="1">
      <c r="B75" s="41"/>
      <c r="C75" s="41"/>
      <c r="D75" s="63"/>
      <c r="E75" s="49">
        <f>IF(F75="y",1,"")</f>
      </c>
      <c r="F75" s="41"/>
      <c r="G75" s="61"/>
      <c r="U75"/>
      <c r="V75" s="95"/>
      <c r="W75"/>
      <c r="X75"/>
      <c r="Y75"/>
      <c r="Z75"/>
      <c r="AA75"/>
    </row>
    <row r="76" spans="2:27" ht="15.75" customHeight="1">
      <c r="B76" s="41"/>
      <c r="C76" s="41"/>
      <c r="D76" s="63"/>
      <c r="E76" s="63"/>
      <c r="F76" s="41"/>
      <c r="G76" s="61"/>
      <c r="U76"/>
      <c r="V76" s="95"/>
      <c r="W76"/>
      <c r="X76"/>
      <c r="Y76"/>
      <c r="Z76"/>
      <c r="AA76"/>
    </row>
    <row r="77" spans="2:27" ht="15.75" customHeight="1">
      <c r="B77" s="41"/>
      <c r="C77" s="41"/>
      <c r="D77" s="63"/>
      <c r="E77" s="63"/>
      <c r="F77" s="41"/>
      <c r="G77" s="61"/>
      <c r="U77"/>
      <c r="V77" s="95"/>
      <c r="W77"/>
      <c r="X77"/>
      <c r="Y77"/>
      <c r="Z77"/>
      <c r="AA77"/>
    </row>
    <row r="78" spans="2:27" ht="15.75" customHeight="1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</row>
    <row r="79" spans="2:27" ht="15.75" customHeight="1">
      <c r="B79" s="41"/>
      <c r="C79" s="41"/>
      <c r="D79" s="63"/>
      <c r="E79" s="63"/>
      <c r="F79" s="41"/>
      <c r="G79" s="61"/>
      <c r="U79"/>
      <c r="V79"/>
      <c r="W79"/>
      <c r="X79"/>
      <c r="Y79"/>
      <c r="Z79"/>
      <c r="AA79"/>
    </row>
    <row r="80" spans="2:27" ht="15.75" customHeight="1">
      <c r="B80" s="41"/>
      <c r="C80" s="41"/>
      <c r="D80" s="63"/>
      <c r="E80" s="63"/>
      <c r="F80" s="41"/>
      <c r="G80" s="61"/>
      <c r="U80"/>
      <c r="V80"/>
      <c r="W80"/>
      <c r="X80"/>
      <c r="Y80"/>
      <c r="Z80"/>
      <c r="AA80"/>
    </row>
    <row r="81" spans="2:27" ht="15.75" customHeight="1">
      <c r="B81" s="41"/>
      <c r="C81" s="41"/>
      <c r="D81" s="63"/>
      <c r="E81" s="63"/>
      <c r="F81" s="41"/>
      <c r="G81" s="61"/>
      <c r="U81"/>
      <c r="V81"/>
      <c r="W81"/>
      <c r="X81"/>
      <c r="Y81"/>
      <c r="Z81"/>
      <c r="AA81"/>
    </row>
    <row r="82" spans="2:27" ht="15.75" customHeight="1">
      <c r="B82" s="41"/>
      <c r="C82" s="41"/>
      <c r="D82" s="63"/>
      <c r="E82" s="63"/>
      <c r="F82" s="41"/>
      <c r="G82" s="61"/>
      <c r="U82"/>
      <c r="V82"/>
      <c r="W82"/>
      <c r="X82"/>
      <c r="Y82"/>
      <c r="Z82"/>
      <c r="AA82"/>
    </row>
    <row r="83" spans="2:27" ht="15.75" customHeight="1">
      <c r="B83" s="41"/>
      <c r="C83" s="41"/>
      <c r="D83" s="63"/>
      <c r="E83" s="63"/>
      <c r="F83" s="41"/>
      <c r="G83" s="61"/>
      <c r="U83"/>
      <c r="V83"/>
      <c r="W83"/>
      <c r="X83"/>
      <c r="Y83"/>
      <c r="Z83"/>
      <c r="AA83"/>
    </row>
    <row r="84" spans="2:27" ht="15.75" customHeight="1">
      <c r="B84" s="41"/>
      <c r="C84" s="41"/>
      <c r="D84" s="63"/>
      <c r="E84" s="63"/>
      <c r="F84" s="41"/>
      <c r="G84" s="61"/>
      <c r="U84"/>
      <c r="V84"/>
      <c r="W84"/>
      <c r="X84"/>
      <c r="Y84"/>
      <c r="Z84"/>
      <c r="AA84"/>
    </row>
    <row r="85" spans="2:27" ht="15.75" customHeight="1">
      <c r="B85" s="41"/>
      <c r="C85" s="41"/>
      <c r="D85" s="63"/>
      <c r="E85" s="63"/>
      <c r="F85" s="41"/>
      <c r="G85" s="61"/>
      <c r="U85"/>
      <c r="V85"/>
      <c r="W85"/>
      <c r="X85"/>
      <c r="Y85"/>
      <c r="Z85"/>
      <c r="AA85"/>
    </row>
    <row r="86" spans="2:27" ht="15.75" customHeight="1">
      <c r="B86" s="41"/>
      <c r="C86" s="41"/>
      <c r="D86" s="63"/>
      <c r="E86" s="63"/>
      <c r="F86" s="41"/>
      <c r="G86" s="61"/>
      <c r="U86"/>
      <c r="V86"/>
      <c r="W86"/>
      <c r="X86"/>
      <c r="Y86"/>
      <c r="Z86"/>
      <c r="AA86"/>
    </row>
    <row r="87" spans="2:27" ht="15.75" customHeight="1">
      <c r="B87" s="41"/>
      <c r="C87" s="41"/>
      <c r="D87" s="63"/>
      <c r="E87" s="63"/>
      <c r="F87" s="41"/>
      <c r="G87" s="61"/>
      <c r="U87"/>
      <c r="V87"/>
      <c r="W87"/>
      <c r="X87"/>
      <c r="Y87"/>
      <c r="Z87"/>
      <c r="AA87"/>
    </row>
    <row r="88" spans="2:27" ht="15.75" customHeight="1">
      <c r="B88" s="41"/>
      <c r="C88" s="41"/>
      <c r="D88" s="63"/>
      <c r="E88" s="63"/>
      <c r="F88" s="41"/>
      <c r="G88" s="61"/>
      <c r="U88"/>
      <c r="V88"/>
      <c r="W88"/>
      <c r="X88"/>
      <c r="Y88"/>
      <c r="Z88"/>
      <c r="AA88"/>
    </row>
    <row r="89" spans="2:27" ht="15.75" customHeight="1">
      <c r="B89" s="41"/>
      <c r="C89" s="41"/>
      <c r="D89" s="63"/>
      <c r="E89" s="63"/>
      <c r="F89" s="41"/>
      <c r="G89" s="61"/>
      <c r="U89"/>
      <c r="V89"/>
      <c r="W89"/>
      <c r="X89"/>
      <c r="Y89"/>
      <c r="Z89"/>
      <c r="AA89"/>
    </row>
    <row r="90" spans="2:27" ht="15.75" customHeight="1">
      <c r="B90" s="41"/>
      <c r="C90" s="41"/>
      <c r="D90" s="63"/>
      <c r="E90" s="63"/>
      <c r="F90" s="41"/>
      <c r="G90" s="61"/>
      <c r="U90"/>
      <c r="V90"/>
      <c r="W90"/>
      <c r="X90"/>
      <c r="Y90"/>
      <c r="Z90"/>
      <c r="AA90"/>
    </row>
    <row r="91" spans="2:27" ht="15.75" customHeight="1">
      <c r="B91" s="41"/>
      <c r="C91" s="41"/>
      <c r="D91" s="63"/>
      <c r="E91" s="63"/>
      <c r="F91" s="41"/>
      <c r="G91" s="61"/>
      <c r="U91"/>
      <c r="V91"/>
      <c r="W91"/>
      <c r="X91"/>
      <c r="Y91"/>
      <c r="Z91"/>
      <c r="AA91"/>
    </row>
    <row r="92" spans="2:27" ht="15.75" customHeight="1">
      <c r="B92" s="41"/>
      <c r="C92" s="41"/>
      <c r="D92" s="63"/>
      <c r="E92" s="63"/>
      <c r="F92" s="41"/>
      <c r="G92" s="61"/>
      <c r="U92"/>
      <c r="V92"/>
      <c r="W92"/>
      <c r="X92"/>
      <c r="Y92"/>
      <c r="Z92"/>
      <c r="AA92"/>
    </row>
    <row r="93" spans="2:27" ht="15.75" customHeight="1">
      <c r="B93" s="41"/>
      <c r="C93" s="41"/>
      <c r="D93" s="63"/>
      <c r="E93" s="63"/>
      <c r="F93" s="41"/>
      <c r="G93" s="61"/>
      <c r="U93"/>
      <c r="V93"/>
      <c r="W93"/>
      <c r="X93"/>
      <c r="Y93"/>
      <c r="Z93"/>
      <c r="AA93"/>
    </row>
    <row r="94" spans="2:27" ht="15.75" customHeight="1">
      <c r="B94" s="41"/>
      <c r="C94" s="41"/>
      <c r="D94" s="63"/>
      <c r="E94" s="63"/>
      <c r="F94" s="41"/>
      <c r="G94" s="61"/>
      <c r="U94"/>
      <c r="V94"/>
      <c r="W94"/>
      <c r="X94"/>
      <c r="Y94"/>
      <c r="Z94"/>
      <c r="AA94"/>
    </row>
    <row r="95" spans="2:27" ht="15.75" customHeight="1">
      <c r="B95" s="41"/>
      <c r="C95" s="41"/>
      <c r="D95" s="63"/>
      <c r="E95" s="63"/>
      <c r="F95" s="41"/>
      <c r="G95" s="61"/>
      <c r="U95"/>
      <c r="V95"/>
      <c r="W95"/>
      <c r="X95"/>
      <c r="Y95"/>
      <c r="Z95"/>
      <c r="AA95"/>
    </row>
    <row r="96" spans="2:27" ht="15.75" customHeight="1">
      <c r="B96" s="41"/>
      <c r="C96" s="41"/>
      <c r="D96" s="63"/>
      <c r="E96" s="63"/>
      <c r="F96" s="41"/>
      <c r="G96" s="61"/>
      <c r="U96"/>
      <c r="V96"/>
      <c r="W96"/>
      <c r="X96"/>
      <c r="Y96"/>
      <c r="Z96"/>
      <c r="AA96"/>
    </row>
    <row r="97" spans="2:27" ht="15.75" customHeight="1">
      <c r="B97" s="41"/>
      <c r="C97" s="41"/>
      <c r="D97" s="63"/>
      <c r="E97" s="63"/>
      <c r="F97" s="41"/>
      <c r="G97" s="61"/>
      <c r="U97"/>
      <c r="V97"/>
      <c r="W97"/>
      <c r="X97"/>
      <c r="Y97"/>
      <c r="Z97"/>
      <c r="AA97"/>
    </row>
    <row r="98" spans="2:27" ht="15.75" customHeight="1">
      <c r="B98" s="41"/>
      <c r="C98" s="41"/>
      <c r="D98" s="63"/>
      <c r="E98" s="63"/>
      <c r="F98" s="41"/>
      <c r="G98" s="61"/>
      <c r="U98"/>
      <c r="V98"/>
      <c r="W98"/>
      <c r="X98"/>
      <c r="Y98"/>
      <c r="Z98"/>
      <c r="AA98"/>
    </row>
    <row r="99" spans="2:27" ht="15.75" customHeight="1">
      <c r="B99" s="41"/>
      <c r="C99" s="41"/>
      <c r="D99" s="63"/>
      <c r="E99" s="63"/>
      <c r="F99" s="41"/>
      <c r="G99" s="61"/>
      <c r="U99"/>
      <c r="V99"/>
      <c r="W99"/>
      <c r="X99"/>
      <c r="Y99"/>
      <c r="Z99"/>
      <c r="AA99"/>
    </row>
    <row r="100" spans="2:27" ht="15.75" customHeight="1">
      <c r="B100" s="41"/>
      <c r="C100" s="41"/>
      <c r="D100" s="63"/>
      <c r="E100" s="63"/>
      <c r="F100" s="41"/>
      <c r="G100" s="61"/>
      <c r="U100"/>
      <c r="V100"/>
      <c r="W100"/>
      <c r="X100"/>
      <c r="Y100"/>
      <c r="Z100"/>
      <c r="AA100"/>
    </row>
    <row r="101" spans="2:27" ht="15.75" customHeight="1">
      <c r="B101" s="41"/>
      <c r="C101" s="41"/>
      <c r="D101" s="63"/>
      <c r="E101" s="63"/>
      <c r="F101" s="41"/>
      <c r="G101" s="61"/>
      <c r="U101"/>
      <c r="V101"/>
      <c r="W101"/>
      <c r="X101"/>
      <c r="Y101"/>
      <c r="Z101"/>
      <c r="AA101"/>
    </row>
    <row r="102" spans="2:27" ht="15.75" customHeight="1">
      <c r="B102" s="41"/>
      <c r="C102" s="41"/>
      <c r="D102" s="63"/>
      <c r="E102" s="63"/>
      <c r="F102" s="41"/>
      <c r="G102" s="61"/>
      <c r="U102"/>
      <c r="V102"/>
      <c r="W102"/>
      <c r="X102"/>
      <c r="Y102"/>
      <c r="Z102"/>
      <c r="AA102"/>
    </row>
    <row r="103" spans="2:27" ht="15.75" customHeight="1">
      <c r="B103" s="41"/>
      <c r="C103" s="41"/>
      <c r="D103" s="63"/>
      <c r="E103" s="63"/>
      <c r="F103" s="41"/>
      <c r="G103" s="61"/>
      <c r="U103"/>
      <c r="V103"/>
      <c r="W103"/>
      <c r="X103"/>
      <c r="Y103"/>
      <c r="Z103"/>
      <c r="AA103"/>
    </row>
    <row r="104" spans="2:27" ht="15.75" customHeight="1">
      <c r="B104" s="41"/>
      <c r="C104" s="41"/>
      <c r="D104" s="63"/>
      <c r="E104" s="63"/>
      <c r="F104" s="41"/>
      <c r="G104" s="61"/>
      <c r="U104"/>
      <c r="V104"/>
      <c r="W104"/>
      <c r="X104"/>
      <c r="Y104"/>
      <c r="Z104"/>
      <c r="AA104"/>
    </row>
    <row r="105" spans="2:27" ht="15.75" customHeight="1">
      <c r="B105" s="41"/>
      <c r="C105" s="41"/>
      <c r="D105" s="63"/>
      <c r="E105" s="63"/>
      <c r="F105" s="41"/>
      <c r="G105" s="61"/>
      <c r="U105"/>
      <c r="V105"/>
      <c r="W105"/>
      <c r="X105"/>
      <c r="Y105"/>
      <c r="Z105"/>
      <c r="AA105"/>
    </row>
    <row r="106" spans="2:27" ht="15.75" customHeight="1">
      <c r="B106" s="41"/>
      <c r="C106" s="41"/>
      <c r="D106" s="63"/>
      <c r="E106" s="63"/>
      <c r="F106" s="41"/>
      <c r="G106" s="61"/>
      <c r="U106"/>
      <c r="V106"/>
      <c r="W106"/>
      <c r="X106"/>
      <c r="Y106"/>
      <c r="Z106"/>
      <c r="AA106"/>
    </row>
    <row r="107" spans="2:27" ht="15.75" customHeight="1">
      <c r="B107" s="41"/>
      <c r="C107" s="41"/>
      <c r="D107" s="63"/>
      <c r="E107" s="63"/>
      <c r="F107" s="41"/>
      <c r="G107" s="61"/>
      <c r="U107"/>
      <c r="V107"/>
      <c r="W107"/>
      <c r="X107"/>
      <c r="Y107"/>
      <c r="Z107"/>
      <c r="AA107"/>
    </row>
    <row r="108" spans="2:27" ht="15.75" customHeight="1">
      <c r="B108" s="41"/>
      <c r="C108" s="41"/>
      <c r="D108" s="63"/>
      <c r="E108" s="63"/>
      <c r="F108" s="41"/>
      <c r="G108" s="61"/>
      <c r="U108"/>
      <c r="V108"/>
      <c r="W108"/>
      <c r="X108"/>
      <c r="Y108"/>
      <c r="Z108"/>
      <c r="AA108"/>
    </row>
    <row r="109" spans="2:27" ht="15.75" customHeight="1">
      <c r="B109" s="41"/>
      <c r="C109" s="41"/>
      <c r="D109" s="63"/>
      <c r="E109" s="63"/>
      <c r="F109" s="41"/>
      <c r="G109" s="61"/>
      <c r="U109"/>
      <c r="V109"/>
      <c r="W109"/>
      <c r="X109"/>
      <c r="Y109"/>
      <c r="Z109"/>
      <c r="AA109"/>
    </row>
    <row r="110" spans="2:27" ht="15.75" customHeight="1">
      <c r="B110" s="41"/>
      <c r="C110" s="41"/>
      <c r="D110" s="63"/>
      <c r="E110" s="63"/>
      <c r="F110" s="41"/>
      <c r="G110" s="61"/>
      <c r="U110"/>
      <c r="V110"/>
      <c r="W110"/>
      <c r="X110"/>
      <c r="Y110"/>
      <c r="Z110"/>
      <c r="AA110"/>
    </row>
    <row r="111" spans="2:27" ht="15.75" customHeight="1">
      <c r="B111" s="41"/>
      <c r="C111" s="41"/>
      <c r="D111" s="63"/>
      <c r="E111" s="63"/>
      <c r="F111" s="41"/>
      <c r="G111" s="61"/>
      <c r="U111"/>
      <c r="V111"/>
      <c r="W111"/>
      <c r="X111"/>
      <c r="Y111"/>
      <c r="Z111"/>
      <c r="AA111"/>
    </row>
    <row r="112" spans="2:27" ht="15.75" customHeight="1">
      <c r="B112" s="41"/>
      <c r="C112" s="41"/>
      <c r="D112" s="63"/>
      <c r="E112" s="63"/>
      <c r="F112" s="41"/>
      <c r="G112" s="61"/>
      <c r="U112"/>
      <c r="V112"/>
      <c r="W112"/>
      <c r="X112"/>
      <c r="Y112"/>
      <c r="Z112"/>
      <c r="AA112"/>
    </row>
    <row r="113" spans="2:27" ht="15.75" customHeight="1">
      <c r="B113" s="41"/>
      <c r="C113" s="41"/>
      <c r="D113" s="63"/>
      <c r="E113" s="63"/>
      <c r="F113" s="41"/>
      <c r="G113" s="61"/>
      <c r="U113"/>
      <c r="V113"/>
      <c r="W113"/>
      <c r="X113"/>
      <c r="Y113"/>
      <c r="Z113"/>
      <c r="AA113"/>
    </row>
    <row r="114" spans="2:27" ht="15.75" customHeight="1">
      <c r="B114" s="41"/>
      <c r="C114" s="41"/>
      <c r="D114" s="63"/>
      <c r="E114" s="63"/>
      <c r="F114" s="41"/>
      <c r="G114" s="61"/>
      <c r="U114"/>
      <c r="V114"/>
      <c r="W114"/>
      <c r="X114"/>
      <c r="Y114"/>
      <c r="Z114"/>
      <c r="AA114"/>
    </row>
    <row r="115" spans="2:27" ht="15.75" customHeight="1">
      <c r="B115" s="41"/>
      <c r="C115" s="41"/>
      <c r="D115" s="63"/>
      <c r="E115" s="63"/>
      <c r="F115" s="41"/>
      <c r="G115" s="61"/>
      <c r="U115"/>
      <c r="V115"/>
      <c r="W115"/>
      <c r="X115"/>
      <c r="Y115"/>
      <c r="Z115"/>
      <c r="AA115"/>
    </row>
    <row r="116" spans="2:27" ht="15.75" customHeight="1">
      <c r="B116" s="41"/>
      <c r="C116" s="41"/>
      <c r="D116" s="63"/>
      <c r="E116" s="63"/>
      <c r="F116" s="41"/>
      <c r="G116" s="61"/>
      <c r="U116"/>
      <c r="V116"/>
      <c r="W116"/>
      <c r="X116"/>
      <c r="Y116"/>
      <c r="Z116"/>
      <c r="AA116"/>
    </row>
    <row r="117" spans="2:27" ht="15.75" customHeight="1">
      <c r="B117" s="41"/>
      <c r="C117" s="41"/>
      <c r="D117" s="63"/>
      <c r="E117" s="63"/>
      <c r="F117" s="41"/>
      <c r="G117" s="61"/>
      <c r="U117"/>
      <c r="V117"/>
      <c r="W117"/>
      <c r="X117"/>
      <c r="Y117"/>
      <c r="Z117"/>
      <c r="AA117"/>
    </row>
    <row r="118" spans="2:27" ht="15.75" customHeight="1">
      <c r="B118" s="41"/>
      <c r="C118" s="41"/>
      <c r="D118" s="63"/>
      <c r="E118" s="63"/>
      <c r="F118" s="41"/>
      <c r="G118" s="61"/>
      <c r="U118"/>
      <c r="V118"/>
      <c r="W118"/>
      <c r="X118"/>
      <c r="Y118"/>
      <c r="Z118"/>
      <c r="AA118"/>
    </row>
    <row r="119" spans="2:27" ht="15.75" customHeight="1">
      <c r="B119" s="41"/>
      <c r="C119" s="41"/>
      <c r="D119" s="63"/>
      <c r="E119" s="63"/>
      <c r="F119" s="41"/>
      <c r="G119" s="61"/>
      <c r="U119"/>
      <c r="V119"/>
      <c r="W119"/>
      <c r="X119"/>
      <c r="Y119"/>
      <c r="Z119"/>
      <c r="AA119"/>
    </row>
    <row r="120" spans="2:27" ht="15.75" customHeight="1">
      <c r="B120" s="41"/>
      <c r="C120" s="41"/>
      <c r="D120" s="63"/>
      <c r="E120" s="63"/>
      <c r="F120" s="41"/>
      <c r="G120" s="61"/>
      <c r="U120"/>
      <c r="V120"/>
      <c r="W120"/>
      <c r="X120"/>
      <c r="Y120"/>
      <c r="Z120"/>
      <c r="AA120"/>
    </row>
    <row r="121" spans="2:27" ht="15.75" customHeight="1">
      <c r="B121" s="41"/>
      <c r="C121" s="41"/>
      <c r="D121" s="63"/>
      <c r="E121" s="63"/>
      <c r="F121" s="41"/>
      <c r="G121" s="61"/>
      <c r="U121"/>
      <c r="V121"/>
      <c r="W121"/>
      <c r="X121"/>
      <c r="Y121"/>
      <c r="Z121"/>
      <c r="AA121"/>
    </row>
    <row r="122" spans="2:27" ht="15.75" customHeight="1">
      <c r="B122" s="41"/>
      <c r="C122" s="41"/>
      <c r="D122" s="63"/>
      <c r="E122" s="63"/>
      <c r="F122" s="41"/>
      <c r="G122" s="61"/>
      <c r="U122"/>
      <c r="V122"/>
      <c r="W122"/>
      <c r="X122"/>
      <c r="Y122"/>
      <c r="Z122"/>
      <c r="AA122"/>
    </row>
    <row r="123" spans="2:27" ht="15.75" customHeight="1">
      <c r="B123" s="41"/>
      <c r="C123" s="41"/>
      <c r="D123" s="63"/>
      <c r="E123" s="63"/>
      <c r="F123" s="41"/>
      <c r="G123" s="61"/>
      <c r="U123"/>
      <c r="V123"/>
      <c r="W123"/>
      <c r="X123"/>
      <c r="Y123"/>
      <c r="Z123"/>
      <c r="AA123"/>
    </row>
    <row r="124" spans="2:27" ht="15.75" customHeight="1">
      <c r="B124" s="41"/>
      <c r="C124" s="41"/>
      <c r="D124" s="63"/>
      <c r="E124" s="63"/>
      <c r="F124" s="41"/>
      <c r="G124" s="61"/>
      <c r="U124"/>
      <c r="V124"/>
      <c r="W124"/>
      <c r="X124"/>
      <c r="Y124"/>
      <c r="Z124"/>
      <c r="AA124"/>
    </row>
    <row r="125" spans="2:27" ht="15.75" customHeight="1">
      <c r="B125" s="41"/>
      <c r="C125" s="41"/>
      <c r="D125" s="63"/>
      <c r="E125" s="63"/>
      <c r="F125" s="41"/>
      <c r="G125" s="61"/>
      <c r="U125"/>
      <c r="V125"/>
      <c r="W125"/>
      <c r="X125"/>
      <c r="Y125"/>
      <c r="Z125"/>
      <c r="AA125"/>
    </row>
    <row r="126" spans="2:27" ht="15.75" customHeight="1">
      <c r="B126" s="41"/>
      <c r="C126" s="41"/>
      <c r="D126" s="63"/>
      <c r="E126" s="63"/>
      <c r="F126" s="41"/>
      <c r="G126" s="61"/>
      <c r="U126"/>
      <c r="V126"/>
      <c r="W126"/>
      <c r="X126"/>
      <c r="Y126"/>
      <c r="Z126"/>
      <c r="AA126"/>
    </row>
    <row r="127" spans="2:27" ht="15.75" customHeight="1">
      <c r="B127" s="41"/>
      <c r="C127" s="41"/>
      <c r="D127" s="63"/>
      <c r="E127" s="63"/>
      <c r="F127" s="41"/>
      <c r="G127" s="61"/>
      <c r="U127"/>
      <c r="V127"/>
      <c r="W127"/>
      <c r="X127"/>
      <c r="Y127"/>
      <c r="Z127"/>
      <c r="AA127"/>
    </row>
    <row r="128" spans="21:27" ht="15.75" customHeight="1">
      <c r="U128"/>
      <c r="V128"/>
      <c r="W128"/>
      <c r="X128"/>
      <c r="Y128"/>
      <c r="Z128"/>
      <c r="AA128"/>
    </row>
    <row r="129" spans="21:27" ht="15.75" customHeight="1">
      <c r="U129"/>
      <c r="V129"/>
      <c r="W129"/>
      <c r="X129"/>
      <c r="Y129"/>
      <c r="Z129"/>
      <c r="AA129"/>
    </row>
    <row r="130" spans="21:27" ht="15.75" customHeight="1">
      <c r="U130"/>
      <c r="V130"/>
      <c r="W130"/>
      <c r="X130"/>
      <c r="Y130"/>
      <c r="Z130"/>
      <c r="AA130"/>
    </row>
    <row r="131" spans="21:27" ht="15.75" customHeight="1">
      <c r="U131"/>
      <c r="V131"/>
      <c r="W131"/>
      <c r="X131"/>
      <c r="Y131"/>
      <c r="Z131"/>
      <c r="AA131"/>
    </row>
    <row r="132" spans="21:27" ht="15.75" customHeight="1">
      <c r="U132"/>
      <c r="V132"/>
      <c r="W132"/>
      <c r="X132"/>
      <c r="Y132"/>
      <c r="Z132"/>
      <c r="AA132"/>
    </row>
    <row r="133" spans="21:27" ht="15.75" customHeight="1">
      <c r="U133"/>
      <c r="V133"/>
      <c r="W133"/>
      <c r="X133"/>
      <c r="Y133"/>
      <c r="Z133"/>
      <c r="AA133"/>
    </row>
    <row r="134" spans="21:27" ht="15.75" customHeight="1">
      <c r="U134"/>
      <c r="V134"/>
      <c r="W134"/>
      <c r="X134"/>
      <c r="Y134"/>
      <c r="Z134"/>
      <c r="AA134"/>
    </row>
    <row r="135" spans="21:27" ht="15.75" customHeight="1">
      <c r="U135"/>
      <c r="V135"/>
      <c r="W135"/>
      <c r="X135"/>
      <c r="Y135"/>
      <c r="Z135"/>
      <c r="AA135"/>
    </row>
    <row r="136" spans="21:27" ht="15.75" customHeight="1">
      <c r="U136"/>
      <c r="V136"/>
      <c r="W136"/>
      <c r="X136"/>
      <c r="Y136"/>
      <c r="Z136"/>
      <c r="AA136"/>
    </row>
    <row r="137" spans="21:27" ht="15.75" customHeight="1">
      <c r="U137"/>
      <c r="V137"/>
      <c r="W137"/>
      <c r="X137"/>
      <c r="Y137"/>
      <c r="Z137"/>
      <c r="AA137"/>
    </row>
    <row r="138" spans="21:27" ht="15.75" customHeight="1">
      <c r="U138"/>
      <c r="V138"/>
      <c r="W138"/>
      <c r="X138"/>
      <c r="Y138"/>
      <c r="Z138"/>
      <c r="AA138"/>
    </row>
    <row r="139" spans="21:27" ht="15.75" customHeight="1">
      <c r="U139"/>
      <c r="V139"/>
      <c r="W139"/>
      <c r="X139"/>
      <c r="Y139"/>
      <c r="Z139"/>
      <c r="AA139"/>
    </row>
    <row r="140" spans="21:27" ht="15.75" customHeight="1">
      <c r="U140"/>
      <c r="V140"/>
      <c r="W140"/>
      <c r="X140"/>
      <c r="Y140"/>
      <c r="Z140"/>
      <c r="AA140"/>
    </row>
    <row r="141" spans="21:27" ht="15.75" customHeight="1">
      <c r="U141"/>
      <c r="V141"/>
      <c r="W141"/>
      <c r="X141"/>
      <c r="Y141"/>
      <c r="Z141"/>
      <c r="AA141"/>
    </row>
    <row r="142" spans="4:27" ht="15.75" customHeight="1">
      <c r="D142"/>
      <c r="E142"/>
      <c r="U142"/>
      <c r="V142"/>
      <c r="W142"/>
      <c r="X142"/>
      <c r="Y142"/>
      <c r="Z142"/>
      <c r="AA142"/>
    </row>
    <row r="143" spans="4:27" ht="15.75" customHeight="1">
      <c r="D143"/>
      <c r="E143"/>
      <c r="U143"/>
      <c r="V143"/>
      <c r="W143"/>
      <c r="X143"/>
      <c r="Y143"/>
      <c r="Z143"/>
      <c r="AA143"/>
    </row>
    <row r="144" spans="4:27" ht="15.75" customHeight="1">
      <c r="D144"/>
      <c r="E144"/>
      <c r="U144"/>
      <c r="V144"/>
      <c r="W144"/>
      <c r="X144"/>
      <c r="Y144"/>
      <c r="Z144"/>
      <c r="AA144"/>
    </row>
    <row r="145" spans="4:27" ht="15.75" customHeight="1">
      <c r="D145"/>
      <c r="E145"/>
      <c r="U145"/>
      <c r="V145"/>
      <c r="W145"/>
      <c r="X145"/>
      <c r="Y145"/>
      <c r="Z145"/>
      <c r="AA145"/>
    </row>
    <row r="146" spans="4:27" ht="15.75" customHeight="1">
      <c r="D146"/>
      <c r="E146"/>
      <c r="U146"/>
      <c r="V146"/>
      <c r="W146"/>
      <c r="X146"/>
      <c r="Y146"/>
      <c r="Z146"/>
      <c r="AA146"/>
    </row>
    <row r="147" spans="4:27" ht="15.75" customHeight="1">
      <c r="D147"/>
      <c r="E147"/>
      <c r="U147"/>
      <c r="V147"/>
      <c r="W147"/>
      <c r="X147"/>
      <c r="Y147"/>
      <c r="Z147"/>
      <c r="AA147"/>
    </row>
    <row r="148" spans="4:27" ht="15.75" customHeight="1">
      <c r="D148"/>
      <c r="E148"/>
      <c r="U148"/>
      <c r="V148"/>
      <c r="W148"/>
      <c r="X148"/>
      <c r="Y148"/>
      <c r="Z148"/>
      <c r="AA148"/>
    </row>
    <row r="149" spans="4:27" ht="15.75" customHeight="1">
      <c r="D149"/>
      <c r="E149"/>
      <c r="U149"/>
      <c r="V149"/>
      <c r="W149"/>
      <c r="X149"/>
      <c r="Y149"/>
      <c r="Z149"/>
      <c r="AA149"/>
    </row>
    <row r="150" spans="4:27" ht="15.75" customHeight="1">
      <c r="D150"/>
      <c r="E150"/>
      <c r="U150"/>
      <c r="V150"/>
      <c r="W150"/>
      <c r="X150"/>
      <c r="Y150"/>
      <c r="Z150"/>
      <c r="AA150"/>
    </row>
    <row r="151" spans="4:27" ht="15.75" customHeight="1">
      <c r="D151"/>
      <c r="E151"/>
      <c r="U151"/>
      <c r="V151"/>
      <c r="W151"/>
      <c r="X151"/>
      <c r="Y151"/>
      <c r="Z151"/>
      <c r="AA151"/>
    </row>
    <row r="152" spans="4:27" ht="15.75" customHeight="1">
      <c r="D152"/>
      <c r="E152"/>
      <c r="U152"/>
      <c r="V152"/>
      <c r="W152"/>
      <c r="X152"/>
      <c r="Y152"/>
      <c r="Z152"/>
      <c r="AA152"/>
    </row>
    <row r="153" spans="4:27" ht="15.75" customHeight="1">
      <c r="D153"/>
      <c r="E153"/>
      <c r="U153"/>
      <c r="V153"/>
      <c r="W153"/>
      <c r="X153"/>
      <c r="Y153"/>
      <c r="Z153"/>
      <c r="AA153"/>
    </row>
    <row r="154" spans="4:27" ht="15.75" customHeight="1">
      <c r="D154"/>
      <c r="E154"/>
      <c r="U154"/>
      <c r="V154"/>
      <c r="W154"/>
      <c r="X154"/>
      <c r="Y154"/>
      <c r="Z154"/>
      <c r="AA154"/>
    </row>
    <row r="155" spans="4:27" ht="15.75" customHeight="1">
      <c r="D155"/>
      <c r="E155"/>
      <c r="U155"/>
      <c r="V155"/>
      <c r="W155"/>
      <c r="X155"/>
      <c r="Y155"/>
      <c r="Z155"/>
      <c r="AA155"/>
    </row>
    <row r="156" spans="4:27" ht="15.75" customHeight="1">
      <c r="D156"/>
      <c r="E156"/>
      <c r="U156"/>
      <c r="V156"/>
      <c r="W156"/>
      <c r="X156"/>
      <c r="Y156"/>
      <c r="Z156"/>
      <c r="AA156"/>
    </row>
    <row r="157" spans="4:27" ht="15.75" customHeight="1">
      <c r="D157"/>
      <c r="E157"/>
      <c r="U157"/>
      <c r="V157"/>
      <c r="W157"/>
      <c r="X157"/>
      <c r="Y157"/>
      <c r="Z157"/>
      <c r="AA157"/>
    </row>
    <row r="158" spans="4:27" ht="15.75" customHeight="1">
      <c r="D158"/>
      <c r="E158"/>
      <c r="U158"/>
      <c r="V158"/>
      <c r="W158"/>
      <c r="X158"/>
      <c r="Y158"/>
      <c r="Z158"/>
      <c r="AA158"/>
    </row>
    <row r="159" spans="4:27" ht="15.75" customHeight="1">
      <c r="D159"/>
      <c r="E159"/>
      <c r="U159"/>
      <c r="V159"/>
      <c r="W159"/>
      <c r="X159"/>
      <c r="Y159"/>
      <c r="Z159"/>
      <c r="AA159"/>
    </row>
    <row r="160" spans="4:27" ht="15.75" customHeight="1">
      <c r="D160"/>
      <c r="E160"/>
      <c r="U160"/>
      <c r="V160"/>
      <c r="W160"/>
      <c r="X160"/>
      <c r="Y160"/>
      <c r="Z160"/>
      <c r="AA160"/>
    </row>
    <row r="161" spans="4:27" ht="15.75" customHeight="1">
      <c r="D161"/>
      <c r="E161"/>
      <c r="U161"/>
      <c r="V161"/>
      <c r="W161"/>
      <c r="X161"/>
      <c r="Y161"/>
      <c r="Z161"/>
      <c r="AA161"/>
    </row>
    <row r="162" spans="4:27" ht="15.75" customHeight="1">
      <c r="D162"/>
      <c r="E162"/>
      <c r="U162"/>
      <c r="V162"/>
      <c r="W162"/>
      <c r="X162"/>
      <c r="Y162"/>
      <c r="Z162"/>
      <c r="AA162"/>
    </row>
    <row r="163" spans="4:27" ht="15.75" customHeight="1">
      <c r="D163"/>
      <c r="E163"/>
      <c r="U163"/>
      <c r="V163"/>
      <c r="W163"/>
      <c r="X163"/>
      <c r="Y163"/>
      <c r="Z163"/>
      <c r="AA163"/>
    </row>
    <row r="164" spans="4:27" ht="15.75" customHeight="1">
      <c r="D164"/>
      <c r="E164"/>
      <c r="U164"/>
      <c r="V164"/>
      <c r="W164"/>
      <c r="X164"/>
      <c r="Y164"/>
      <c r="Z164"/>
      <c r="AA164"/>
    </row>
    <row r="165" spans="4:27" ht="15.75" customHeight="1">
      <c r="D165"/>
      <c r="E165"/>
      <c r="U165"/>
      <c r="V165"/>
      <c r="W165"/>
      <c r="X165"/>
      <c r="Y165"/>
      <c r="Z165"/>
      <c r="AA165"/>
    </row>
    <row r="166" spans="4:27" ht="15.75" customHeight="1">
      <c r="D166"/>
      <c r="E166"/>
      <c r="U166"/>
      <c r="V166"/>
      <c r="W166"/>
      <c r="X166"/>
      <c r="Y166"/>
      <c r="Z166"/>
      <c r="AA166"/>
    </row>
    <row r="167" spans="4:27" ht="15.75" customHeight="1">
      <c r="D167"/>
      <c r="E167"/>
      <c r="U167"/>
      <c r="V167"/>
      <c r="W167"/>
      <c r="X167"/>
      <c r="Y167"/>
      <c r="Z167"/>
      <c r="AA167"/>
    </row>
    <row r="168" spans="4:27" ht="15.75" customHeight="1">
      <c r="D168"/>
      <c r="E168"/>
      <c r="U168"/>
      <c r="V168"/>
      <c r="W168"/>
      <c r="X168"/>
      <c r="Y168"/>
      <c r="Z168"/>
      <c r="AA168"/>
    </row>
    <row r="169" spans="4:27" ht="15.75" customHeight="1">
      <c r="D169"/>
      <c r="E169"/>
      <c r="U169"/>
      <c r="V169"/>
      <c r="W169"/>
      <c r="X169"/>
      <c r="Y169"/>
      <c r="Z169"/>
      <c r="AA169"/>
    </row>
    <row r="170" spans="4:27" ht="15.75" customHeight="1">
      <c r="D170"/>
      <c r="E170"/>
      <c r="U170"/>
      <c r="V170"/>
      <c r="W170"/>
      <c r="X170"/>
      <c r="Y170"/>
      <c r="Z170"/>
      <c r="AA170"/>
    </row>
    <row r="171" spans="4:27" ht="15.75" customHeight="1">
      <c r="D171"/>
      <c r="E171"/>
      <c r="U171"/>
      <c r="V171"/>
      <c r="W171"/>
      <c r="X171"/>
      <c r="Y171"/>
      <c r="Z171"/>
      <c r="AA171"/>
    </row>
    <row r="172" spans="4:27" ht="15.75" customHeight="1">
      <c r="D172"/>
      <c r="E172"/>
      <c r="U172"/>
      <c r="V172"/>
      <c r="W172"/>
      <c r="X172"/>
      <c r="Y172"/>
      <c r="Z172"/>
      <c r="AA172"/>
    </row>
    <row r="173" spans="4:27" ht="15.75" customHeight="1">
      <c r="D173"/>
      <c r="E173"/>
      <c r="U173"/>
      <c r="V173"/>
      <c r="W173"/>
      <c r="X173"/>
      <c r="Y173"/>
      <c r="Z173"/>
      <c r="AA173"/>
    </row>
    <row r="174" spans="4:27" ht="15.75" customHeight="1">
      <c r="D174"/>
      <c r="E174"/>
      <c r="U174"/>
      <c r="V174"/>
      <c r="W174"/>
      <c r="X174"/>
      <c r="Y174"/>
      <c r="Z174"/>
      <c r="AA174"/>
    </row>
    <row r="175" spans="4:27" ht="15.75" customHeight="1">
      <c r="D175"/>
      <c r="E175"/>
      <c r="U175"/>
      <c r="V175"/>
      <c r="W175"/>
      <c r="X175"/>
      <c r="Y175"/>
      <c r="Z175"/>
      <c r="AA175"/>
    </row>
    <row r="176" spans="4:27" ht="15.75" customHeight="1">
      <c r="D176"/>
      <c r="E176"/>
      <c r="U176"/>
      <c r="V176"/>
      <c r="W176"/>
      <c r="X176"/>
      <c r="Y176"/>
      <c r="Z176"/>
      <c r="AA176"/>
    </row>
    <row r="177" spans="4:27" ht="15.75" customHeight="1">
      <c r="D177"/>
      <c r="E177"/>
      <c r="U177"/>
      <c r="V177"/>
      <c r="W177"/>
      <c r="X177"/>
      <c r="Y177"/>
      <c r="Z177"/>
      <c r="AA177"/>
    </row>
    <row r="178" spans="4:27" ht="15.75" customHeight="1">
      <c r="D178"/>
      <c r="E178"/>
      <c r="U178"/>
      <c r="V178"/>
      <c r="W178"/>
      <c r="X178"/>
      <c r="Y178"/>
      <c r="Z178"/>
      <c r="AA178"/>
    </row>
    <row r="179" spans="4:27" ht="15.75" customHeight="1">
      <c r="D179"/>
      <c r="E179"/>
      <c r="U179"/>
      <c r="V179"/>
      <c r="W179"/>
      <c r="X179"/>
      <c r="Y179"/>
      <c r="Z179"/>
      <c r="AA179"/>
    </row>
    <row r="180" spans="4:27" ht="15.75" customHeight="1">
      <c r="D180"/>
      <c r="E180"/>
      <c r="U180"/>
      <c r="V180"/>
      <c r="W180"/>
      <c r="X180"/>
      <c r="Y180"/>
      <c r="Z180"/>
      <c r="AA180"/>
    </row>
    <row r="181" spans="4:27" ht="15.75" customHeight="1">
      <c r="D181"/>
      <c r="E181"/>
      <c r="U181"/>
      <c r="V181"/>
      <c r="W181"/>
      <c r="X181"/>
      <c r="Y181"/>
      <c r="Z181"/>
      <c r="AA181"/>
    </row>
    <row r="182" spans="4:27" ht="15.75" customHeight="1">
      <c r="D182"/>
      <c r="E182"/>
      <c r="U182"/>
      <c r="V182"/>
      <c r="W182"/>
      <c r="X182"/>
      <c r="Y182"/>
      <c r="Z182"/>
      <c r="AA182"/>
    </row>
    <row r="183" spans="4:27" ht="15.75" customHeight="1">
      <c r="D183"/>
      <c r="E183"/>
      <c r="U183"/>
      <c r="V183"/>
      <c r="W183"/>
      <c r="X183"/>
      <c r="Y183"/>
      <c r="Z183"/>
      <c r="AA183"/>
    </row>
    <row r="184" spans="4:27" ht="15.75" customHeight="1">
      <c r="D184"/>
      <c r="E184"/>
      <c r="U184"/>
      <c r="V184"/>
      <c r="W184"/>
      <c r="X184"/>
      <c r="Y184"/>
      <c r="Z184"/>
      <c r="AA184"/>
    </row>
    <row r="185" spans="4:27" ht="15.75" customHeight="1">
      <c r="D185"/>
      <c r="E185"/>
      <c r="U185"/>
      <c r="V185"/>
      <c r="W185"/>
      <c r="X185"/>
      <c r="Y185"/>
      <c r="Z185"/>
      <c r="AA185"/>
    </row>
    <row r="186" spans="4:27" ht="15.75" customHeight="1">
      <c r="D186"/>
      <c r="E186"/>
      <c r="U186"/>
      <c r="V186"/>
      <c r="W186"/>
      <c r="X186"/>
      <c r="Y186"/>
      <c r="Z186"/>
      <c r="AA186"/>
    </row>
    <row r="187" spans="4:27" ht="15.75" customHeight="1">
      <c r="D187"/>
      <c r="E187"/>
      <c r="U187"/>
      <c r="V187"/>
      <c r="W187"/>
      <c r="X187"/>
      <c r="Y187"/>
      <c r="Z187"/>
      <c r="AA187"/>
    </row>
    <row r="188" spans="4:27" ht="15.75" customHeight="1">
      <c r="D188"/>
      <c r="E188"/>
      <c r="U188"/>
      <c r="V188"/>
      <c r="W188"/>
      <c r="X188"/>
      <c r="Y188"/>
      <c r="Z188"/>
      <c r="AA188"/>
    </row>
    <row r="189" spans="4:27" ht="15.75" customHeight="1">
      <c r="D189"/>
      <c r="E189"/>
      <c r="U189"/>
      <c r="V189"/>
      <c r="W189"/>
      <c r="X189"/>
      <c r="Y189"/>
      <c r="Z189"/>
      <c r="AA189"/>
    </row>
    <row r="190" spans="4:27" ht="15.75" customHeight="1">
      <c r="D190"/>
      <c r="E190"/>
      <c r="U190"/>
      <c r="V190"/>
      <c r="W190"/>
      <c r="X190"/>
      <c r="Y190"/>
      <c r="Z190"/>
      <c r="AA190"/>
    </row>
    <row r="191" spans="4:27" ht="15.75" customHeight="1">
      <c r="D191"/>
      <c r="E191"/>
      <c r="U191"/>
      <c r="V191"/>
      <c r="W191"/>
      <c r="X191"/>
      <c r="Y191"/>
      <c r="Z191"/>
      <c r="AA191"/>
    </row>
    <row r="192" spans="4:27" ht="15.75" customHeight="1">
      <c r="D192"/>
      <c r="E192"/>
      <c r="U192"/>
      <c r="V192"/>
      <c r="W192"/>
      <c r="X192"/>
      <c r="Y192"/>
      <c r="Z192"/>
      <c r="AA192"/>
    </row>
    <row r="193" spans="4:27" ht="15.75" customHeight="1">
      <c r="D193"/>
      <c r="E193"/>
      <c r="U193"/>
      <c r="V193"/>
      <c r="W193"/>
      <c r="X193"/>
      <c r="Y193"/>
      <c r="Z193"/>
      <c r="AA193"/>
    </row>
    <row r="194" spans="4:27" ht="15.75" customHeight="1">
      <c r="D194"/>
      <c r="E194"/>
      <c r="U194"/>
      <c r="V194"/>
      <c r="W194"/>
      <c r="X194"/>
      <c r="Y194"/>
      <c r="Z194"/>
      <c r="AA194"/>
    </row>
    <row r="195" spans="4:27" ht="15.75" customHeight="1">
      <c r="D195"/>
      <c r="E195"/>
      <c r="U195"/>
      <c r="V195"/>
      <c r="W195"/>
      <c r="X195"/>
      <c r="Y195"/>
      <c r="Z195"/>
      <c r="AA195"/>
    </row>
    <row r="196" spans="4:27" ht="15.75" customHeight="1">
      <c r="D196"/>
      <c r="E196"/>
      <c r="U196"/>
      <c r="V196"/>
      <c r="W196"/>
      <c r="X196"/>
      <c r="Y196"/>
      <c r="Z196"/>
      <c r="AA196"/>
    </row>
    <row r="197" spans="4:27" ht="15.75" customHeight="1">
      <c r="D197"/>
      <c r="E197"/>
      <c r="U197"/>
      <c r="V197"/>
      <c r="W197"/>
      <c r="X197"/>
      <c r="Y197"/>
      <c r="Z197"/>
      <c r="AA197"/>
    </row>
    <row r="198" spans="4:27" ht="15.75" customHeight="1">
      <c r="D198"/>
      <c r="E198"/>
      <c r="U198"/>
      <c r="V198"/>
      <c r="W198"/>
      <c r="X198"/>
      <c r="Y198"/>
      <c r="Z198"/>
      <c r="AA198"/>
    </row>
    <row r="199" spans="4:27" ht="15.75" customHeight="1">
      <c r="D199"/>
      <c r="E199"/>
      <c r="U199"/>
      <c r="V199"/>
      <c r="W199"/>
      <c r="X199"/>
      <c r="Y199"/>
      <c r="Z199"/>
      <c r="AA199"/>
    </row>
    <row r="200" spans="4:27" ht="15.75" customHeight="1">
      <c r="D200"/>
      <c r="E200"/>
      <c r="U200"/>
      <c r="V200"/>
      <c r="W200"/>
      <c r="X200"/>
      <c r="Y200"/>
      <c r="Z200"/>
      <c r="AA200"/>
    </row>
    <row r="201" spans="4:27" ht="15.75" customHeight="1">
      <c r="D201"/>
      <c r="E201"/>
      <c r="U201"/>
      <c r="V201"/>
      <c r="W201"/>
      <c r="X201"/>
      <c r="Y201"/>
      <c r="Z201"/>
      <c r="AA201"/>
    </row>
    <row r="202" spans="4:27" ht="15.75" customHeight="1">
      <c r="D202"/>
      <c r="E202"/>
      <c r="U202"/>
      <c r="V202"/>
      <c r="W202"/>
      <c r="X202"/>
      <c r="Y202"/>
      <c r="Z202"/>
      <c r="AA202"/>
    </row>
    <row r="203" spans="4:27" ht="15.75" customHeight="1">
      <c r="D203"/>
      <c r="E203"/>
      <c r="U203"/>
      <c r="V203"/>
      <c r="W203"/>
      <c r="X203"/>
      <c r="Y203"/>
      <c r="Z203"/>
      <c r="AA203"/>
    </row>
    <row r="204" spans="4:27" ht="15.75" customHeight="1">
      <c r="D204"/>
      <c r="E204"/>
      <c r="U204"/>
      <c r="V204"/>
      <c r="W204"/>
      <c r="X204"/>
      <c r="Y204"/>
      <c r="Z204"/>
      <c r="AA204"/>
    </row>
    <row r="205" spans="4:27" ht="15.75" customHeight="1">
      <c r="D205"/>
      <c r="E205"/>
      <c r="U205"/>
      <c r="V205"/>
      <c r="W205"/>
      <c r="X205"/>
      <c r="Y205"/>
      <c r="Z205"/>
      <c r="AA205"/>
    </row>
    <row r="206" spans="4:27" ht="15.75" customHeight="1">
      <c r="D206"/>
      <c r="E206"/>
      <c r="U206"/>
      <c r="V206"/>
      <c r="W206"/>
      <c r="X206"/>
      <c r="Y206"/>
      <c r="Z206"/>
      <c r="AA206"/>
    </row>
    <row r="207" spans="4:27" ht="15.75" customHeight="1">
      <c r="D207"/>
      <c r="E207"/>
      <c r="U207"/>
      <c r="V207"/>
      <c r="W207"/>
      <c r="X207"/>
      <c r="Y207"/>
      <c r="Z207"/>
      <c r="AA207"/>
    </row>
    <row r="208" spans="4:27" ht="15.75" customHeight="1">
      <c r="D208"/>
      <c r="E208"/>
      <c r="U208"/>
      <c r="V208"/>
      <c r="W208"/>
      <c r="X208"/>
      <c r="Y208"/>
      <c r="Z208"/>
      <c r="AA208"/>
    </row>
    <row r="209" spans="4:27" ht="15.75" customHeight="1">
      <c r="D209"/>
      <c r="E209"/>
      <c r="U209"/>
      <c r="V209"/>
      <c r="W209"/>
      <c r="X209"/>
      <c r="Y209"/>
      <c r="Z209"/>
      <c r="AA209"/>
    </row>
    <row r="210" spans="4:27" ht="15.75" customHeight="1">
      <c r="D210"/>
      <c r="E210"/>
      <c r="U210"/>
      <c r="V210"/>
      <c r="W210"/>
      <c r="X210"/>
      <c r="Y210"/>
      <c r="Z210"/>
      <c r="AA210"/>
    </row>
    <row r="211" spans="4:27" ht="15.75" customHeight="1">
      <c r="D211"/>
      <c r="E211"/>
      <c r="U211"/>
      <c r="V211"/>
      <c r="W211"/>
      <c r="X211"/>
      <c r="Y211"/>
      <c r="Z211"/>
      <c r="AA211"/>
    </row>
    <row r="212" spans="4:27" ht="15.75" customHeight="1">
      <c r="D212"/>
      <c r="E212"/>
      <c r="U212"/>
      <c r="V212"/>
      <c r="W212"/>
      <c r="X212"/>
      <c r="Y212"/>
      <c r="Z212"/>
      <c r="AA212"/>
    </row>
    <row r="213" spans="4:27" ht="15.75" customHeight="1">
      <c r="D213"/>
      <c r="E213"/>
      <c r="U213"/>
      <c r="V213"/>
      <c r="W213"/>
      <c r="X213"/>
      <c r="Y213"/>
      <c r="Z213"/>
      <c r="AA213"/>
    </row>
    <row r="214" spans="4:27" ht="15.75" customHeight="1">
      <c r="D214"/>
      <c r="E214"/>
      <c r="U214"/>
      <c r="V214"/>
      <c r="W214"/>
      <c r="X214"/>
      <c r="Y214"/>
      <c r="Z214"/>
      <c r="AA214"/>
    </row>
    <row r="215" spans="4:27" ht="15.75" customHeight="1">
      <c r="D215"/>
      <c r="E215"/>
      <c r="U215"/>
      <c r="V215"/>
      <c r="W215"/>
      <c r="X215"/>
      <c r="Y215"/>
      <c r="Z215"/>
      <c r="AA215"/>
    </row>
    <row r="216" spans="4:27" ht="15.75" customHeight="1">
      <c r="D216"/>
      <c r="E216"/>
      <c r="U216"/>
      <c r="V216"/>
      <c r="W216"/>
      <c r="X216"/>
      <c r="Y216"/>
      <c r="Z216"/>
      <c r="AA216"/>
    </row>
    <row r="217" spans="4:27" ht="15.75" customHeight="1">
      <c r="D217"/>
      <c r="E217"/>
      <c r="U217"/>
      <c r="V217"/>
      <c r="W217"/>
      <c r="X217"/>
      <c r="Y217"/>
      <c r="Z217"/>
      <c r="AA217"/>
    </row>
    <row r="218" spans="4:27" ht="15.75" customHeight="1">
      <c r="D218"/>
      <c r="E218"/>
      <c r="U218"/>
      <c r="V218"/>
      <c r="W218"/>
      <c r="X218"/>
      <c r="Y218"/>
      <c r="Z218"/>
      <c r="AA218"/>
    </row>
    <row r="219" spans="4:27" ht="15.75" customHeight="1">
      <c r="D219"/>
      <c r="E219"/>
      <c r="U219"/>
      <c r="V219"/>
      <c r="W219"/>
      <c r="X219"/>
      <c r="Y219"/>
      <c r="Z219"/>
      <c r="AA219"/>
    </row>
    <row r="220" spans="4:27" ht="15.75" customHeight="1">
      <c r="D220"/>
      <c r="E220"/>
      <c r="U220"/>
      <c r="V220"/>
      <c r="W220"/>
      <c r="X220"/>
      <c r="Y220"/>
      <c r="Z220"/>
      <c r="AA220"/>
    </row>
    <row r="221" spans="4:27" ht="15.75" customHeight="1">
      <c r="D221"/>
      <c r="E221"/>
      <c r="U221"/>
      <c r="V221"/>
      <c r="W221"/>
      <c r="X221"/>
      <c r="Y221"/>
      <c r="Z221"/>
      <c r="AA221"/>
    </row>
    <row r="222" spans="4:27" ht="15.75" customHeight="1">
      <c r="D222"/>
      <c r="E222"/>
      <c r="U222"/>
      <c r="V222"/>
      <c r="W222"/>
      <c r="X222"/>
      <c r="Y222"/>
      <c r="Z222"/>
      <c r="AA222"/>
    </row>
    <row r="223" spans="4:27" ht="15.75" customHeight="1">
      <c r="D223"/>
      <c r="E223"/>
      <c r="U223"/>
      <c r="V223"/>
      <c r="W223"/>
      <c r="X223"/>
      <c r="Y223"/>
      <c r="Z223"/>
      <c r="AA223"/>
    </row>
    <row r="224" spans="4:27" ht="15.75" customHeight="1">
      <c r="D224"/>
      <c r="E224"/>
      <c r="U224"/>
      <c r="V224"/>
      <c r="W224"/>
      <c r="X224"/>
      <c r="Y224"/>
      <c r="Z224"/>
      <c r="AA224"/>
    </row>
    <row r="225" spans="4:27" ht="15.75" customHeight="1">
      <c r="D225"/>
      <c r="E225"/>
      <c r="U225"/>
      <c r="V225"/>
      <c r="W225"/>
      <c r="X225"/>
      <c r="Y225"/>
      <c r="Z225"/>
      <c r="AA225"/>
    </row>
    <row r="226" spans="4:27" ht="15.75" customHeight="1">
      <c r="D226"/>
      <c r="E226"/>
      <c r="U226"/>
      <c r="V226"/>
      <c r="W226"/>
      <c r="X226"/>
      <c r="Y226"/>
      <c r="Z226"/>
      <c r="AA226"/>
    </row>
    <row r="227" spans="4:27" ht="15.75" customHeight="1">
      <c r="D227"/>
      <c r="E227"/>
      <c r="U227"/>
      <c r="V227"/>
      <c r="W227"/>
      <c r="X227"/>
      <c r="Y227"/>
      <c r="Z227"/>
      <c r="AA227"/>
    </row>
    <row r="228" spans="4:27" ht="15.75" customHeight="1">
      <c r="D228"/>
      <c r="E228"/>
      <c r="U228"/>
      <c r="V228"/>
      <c r="W228"/>
      <c r="X228"/>
      <c r="Y228"/>
      <c r="Z228"/>
      <c r="AA228"/>
    </row>
    <row r="229" spans="4:27" ht="15.75" customHeight="1">
      <c r="D229"/>
      <c r="E229"/>
      <c r="U229"/>
      <c r="V229"/>
      <c r="W229"/>
      <c r="X229"/>
      <c r="Y229"/>
      <c r="Z229"/>
      <c r="AA229"/>
    </row>
    <row r="230" spans="4:27" ht="15.75" customHeight="1">
      <c r="D230"/>
      <c r="E230"/>
      <c r="U230"/>
      <c r="V230"/>
      <c r="W230"/>
      <c r="X230"/>
      <c r="Y230"/>
      <c r="Z230"/>
      <c r="AA230"/>
    </row>
    <row r="231" spans="4:27" ht="15.75" customHeight="1">
      <c r="D231"/>
      <c r="E231"/>
      <c r="U231"/>
      <c r="V231"/>
      <c r="W231"/>
      <c r="X231"/>
      <c r="Y231"/>
      <c r="Z231"/>
      <c r="AA231"/>
    </row>
    <row r="232" spans="4:27" ht="15.75" customHeight="1">
      <c r="D232"/>
      <c r="E232"/>
      <c r="U232"/>
      <c r="V232"/>
      <c r="W232"/>
      <c r="X232"/>
      <c r="Y232"/>
      <c r="Z232"/>
      <c r="AA232"/>
    </row>
    <row r="233" spans="4:27" ht="15.75" customHeight="1">
      <c r="D233"/>
      <c r="E233"/>
      <c r="U233"/>
      <c r="V233"/>
      <c r="W233"/>
      <c r="X233"/>
      <c r="Y233"/>
      <c r="Z233"/>
      <c r="AA233"/>
    </row>
    <row r="234" spans="4:27" ht="15.75" customHeight="1">
      <c r="D234"/>
      <c r="E234"/>
      <c r="U234"/>
      <c r="V234"/>
      <c r="W234"/>
      <c r="X234"/>
      <c r="Y234"/>
      <c r="Z234"/>
      <c r="AA234"/>
    </row>
    <row r="235" spans="4:27" ht="15.75" customHeight="1">
      <c r="D235"/>
      <c r="E235"/>
      <c r="U235"/>
      <c r="V235"/>
      <c r="W235"/>
      <c r="X235"/>
      <c r="Y235"/>
      <c r="Z235"/>
      <c r="AA235"/>
    </row>
    <row r="236" spans="4:27" ht="15.75" customHeight="1">
      <c r="D236"/>
      <c r="E236"/>
      <c r="U236"/>
      <c r="V236"/>
      <c r="W236"/>
      <c r="X236"/>
      <c r="Y236"/>
      <c r="Z236"/>
      <c r="AA236"/>
    </row>
    <row r="237" spans="4:27" ht="15.75" customHeight="1">
      <c r="D237"/>
      <c r="E237"/>
      <c r="U237"/>
      <c r="V237"/>
      <c r="W237"/>
      <c r="X237"/>
      <c r="Y237"/>
      <c r="Z237"/>
      <c r="AA237"/>
    </row>
    <row r="238" spans="4:27" ht="15.75" customHeight="1">
      <c r="D238"/>
      <c r="E238"/>
      <c r="U238"/>
      <c r="V238"/>
      <c r="W238"/>
      <c r="X238"/>
      <c r="Y238"/>
      <c r="Z238"/>
      <c r="AA238"/>
    </row>
    <row r="239" spans="4:27" ht="15.75" customHeight="1">
      <c r="D239"/>
      <c r="E239"/>
      <c r="U239"/>
      <c r="V239"/>
      <c r="W239"/>
      <c r="X239"/>
      <c r="Y239"/>
      <c r="Z239"/>
      <c r="AA239"/>
    </row>
    <row r="240" spans="4:27" ht="15.75" customHeight="1">
      <c r="D240"/>
      <c r="E240"/>
      <c r="U240"/>
      <c r="V240"/>
      <c r="W240"/>
      <c r="X240"/>
      <c r="Y240"/>
      <c r="Z240"/>
      <c r="AA240"/>
    </row>
    <row r="241" spans="4:27" ht="15.75" customHeight="1">
      <c r="D241"/>
      <c r="E241"/>
      <c r="U241"/>
      <c r="V241"/>
      <c r="W241"/>
      <c r="X241"/>
      <c r="Y241"/>
      <c r="Z241"/>
      <c r="AA241"/>
    </row>
    <row r="242" spans="4:27" ht="15.75" customHeight="1">
      <c r="D242"/>
      <c r="E242"/>
      <c r="U242"/>
      <c r="V242"/>
      <c r="W242"/>
      <c r="X242"/>
      <c r="Y242"/>
      <c r="Z242"/>
      <c r="AA242"/>
    </row>
    <row r="243" spans="4:27" ht="15.75" customHeight="1">
      <c r="D243"/>
      <c r="E243"/>
      <c r="U243"/>
      <c r="V243"/>
      <c r="W243"/>
      <c r="X243"/>
      <c r="Y243"/>
      <c r="Z243"/>
      <c r="AA243"/>
    </row>
    <row r="244" spans="4:27" ht="15.75" customHeight="1">
      <c r="D244"/>
      <c r="E244"/>
      <c r="U244"/>
      <c r="V244"/>
      <c r="W244"/>
      <c r="X244"/>
      <c r="Y244"/>
      <c r="Z244"/>
      <c r="AA244"/>
    </row>
    <row r="245" spans="4:27" ht="15.75" customHeight="1">
      <c r="D245"/>
      <c r="E245"/>
      <c r="U245"/>
      <c r="V245"/>
      <c r="W245"/>
      <c r="X245"/>
      <c r="Y245"/>
      <c r="Z245"/>
      <c r="AA245"/>
    </row>
    <row r="246" spans="4:27" ht="15.75" customHeight="1">
      <c r="D246"/>
      <c r="E246"/>
      <c r="U246"/>
      <c r="V246"/>
      <c r="W246"/>
      <c r="X246"/>
      <c r="Y246"/>
      <c r="Z246"/>
      <c r="AA246"/>
    </row>
    <row r="247" spans="4:27" ht="15.75" customHeight="1">
      <c r="D247"/>
      <c r="E247"/>
      <c r="U247"/>
      <c r="V247"/>
      <c r="W247"/>
      <c r="X247"/>
      <c r="Y247"/>
      <c r="Z247"/>
      <c r="AA247"/>
    </row>
    <row r="248" spans="4:27" ht="15.75" customHeight="1">
      <c r="D248"/>
      <c r="E248"/>
      <c r="U248"/>
      <c r="V248"/>
      <c r="W248"/>
      <c r="X248"/>
      <c r="Y248"/>
      <c r="Z248"/>
      <c r="AA248"/>
    </row>
    <row r="249" spans="4:27" ht="15.75" customHeight="1">
      <c r="D249"/>
      <c r="E249"/>
      <c r="U249"/>
      <c r="V249"/>
      <c r="W249"/>
      <c r="X249"/>
      <c r="Y249"/>
      <c r="Z249"/>
      <c r="AA249"/>
    </row>
    <row r="250" spans="4:27" ht="15.75" customHeight="1">
      <c r="D250"/>
      <c r="E250"/>
      <c r="U250"/>
      <c r="V250"/>
      <c r="W250"/>
      <c r="X250"/>
      <c r="Y250"/>
      <c r="Z250"/>
      <c r="AA250"/>
    </row>
    <row r="251" spans="4:27" ht="15.75" customHeight="1">
      <c r="D251"/>
      <c r="E251"/>
      <c r="U251"/>
      <c r="V251"/>
      <c r="W251"/>
      <c r="X251"/>
      <c r="Y251"/>
      <c r="Z251"/>
      <c r="AA251"/>
    </row>
    <row r="252" spans="4:27" ht="15.75" customHeight="1">
      <c r="D252"/>
      <c r="E252"/>
      <c r="U252"/>
      <c r="V252"/>
      <c r="W252"/>
      <c r="X252"/>
      <c r="Y252"/>
      <c r="Z252"/>
      <c r="AA252"/>
    </row>
    <row r="253" spans="4:27" ht="15.75" customHeight="1">
      <c r="D253"/>
      <c r="E253"/>
      <c r="U253"/>
      <c r="V253"/>
      <c r="W253"/>
      <c r="X253"/>
      <c r="Y253"/>
      <c r="Z253"/>
      <c r="AA253"/>
    </row>
    <row r="254" spans="4:27" ht="15.75" customHeight="1">
      <c r="D254"/>
      <c r="E254"/>
      <c r="U254"/>
      <c r="V254"/>
      <c r="W254"/>
      <c r="X254"/>
      <c r="Y254"/>
      <c r="Z254"/>
      <c r="AA254"/>
    </row>
    <row r="255" spans="4:27" ht="15.75" customHeight="1">
      <c r="D255"/>
      <c r="E255"/>
      <c r="U255"/>
      <c r="V255"/>
      <c r="W255"/>
      <c r="X255"/>
      <c r="Y255"/>
      <c r="Z255"/>
      <c r="AA255"/>
    </row>
    <row r="256" spans="4:27" ht="15.75" customHeight="1">
      <c r="D256"/>
      <c r="E256"/>
      <c r="U256"/>
      <c r="V256"/>
      <c r="W256"/>
      <c r="X256"/>
      <c r="Y256"/>
      <c r="Z256"/>
      <c r="AA256"/>
    </row>
    <row r="257" spans="4:27" ht="15.75" customHeight="1">
      <c r="D257"/>
      <c r="E257"/>
      <c r="U257"/>
      <c r="V257"/>
      <c r="W257"/>
      <c r="X257"/>
      <c r="Y257"/>
      <c r="Z257"/>
      <c r="AA257"/>
    </row>
    <row r="258" spans="4:27" ht="15.75" customHeight="1">
      <c r="D258"/>
      <c r="E258"/>
      <c r="U258"/>
      <c r="V258"/>
      <c r="W258"/>
      <c r="X258"/>
      <c r="Y258"/>
      <c r="Z258"/>
      <c r="AA258"/>
    </row>
    <row r="259" spans="4:27" ht="15.75" customHeight="1">
      <c r="D259"/>
      <c r="E259"/>
      <c r="U259"/>
      <c r="V259"/>
      <c r="W259"/>
      <c r="X259"/>
      <c r="Y259"/>
      <c r="Z259"/>
      <c r="AA259"/>
    </row>
    <row r="260" spans="4:27" ht="15.75" customHeight="1">
      <c r="D260"/>
      <c r="E260"/>
      <c r="U260"/>
      <c r="V260"/>
      <c r="W260"/>
      <c r="X260"/>
      <c r="Y260"/>
      <c r="Z260"/>
      <c r="AA260"/>
    </row>
    <row r="261" spans="4:27" ht="15.75" customHeight="1">
      <c r="D261"/>
      <c r="E261"/>
      <c r="U261"/>
      <c r="V261"/>
      <c r="W261"/>
      <c r="X261"/>
      <c r="Y261"/>
      <c r="Z261"/>
      <c r="AA261"/>
    </row>
    <row r="262" spans="4:27" ht="15.75" customHeight="1">
      <c r="D262"/>
      <c r="E262"/>
      <c r="U262"/>
      <c r="V262"/>
      <c r="W262"/>
      <c r="X262"/>
      <c r="Y262"/>
      <c r="Z262"/>
      <c r="AA262"/>
    </row>
    <row r="263" spans="4:27" ht="15.75" customHeight="1">
      <c r="D263"/>
      <c r="E263"/>
      <c r="U263"/>
      <c r="V263"/>
      <c r="W263"/>
      <c r="X263"/>
      <c r="Y263"/>
      <c r="Z263"/>
      <c r="AA263"/>
    </row>
    <row r="264" spans="4:27" ht="15.75" customHeight="1">
      <c r="D264"/>
      <c r="E264"/>
      <c r="U264"/>
      <c r="V264"/>
      <c r="W264"/>
      <c r="X264"/>
      <c r="Y264"/>
      <c r="Z264"/>
      <c r="AA264"/>
    </row>
    <row r="265" spans="4:5" ht="15.75" customHeight="1">
      <c r="D265"/>
      <c r="E265"/>
    </row>
    <row r="266" spans="4:5" ht="15.75" customHeight="1">
      <c r="D266"/>
      <c r="E266"/>
    </row>
    <row r="267" spans="4:5" ht="15.75" customHeight="1">
      <c r="D267"/>
      <c r="E267"/>
    </row>
    <row r="268" spans="4:5" ht="15.75" customHeight="1">
      <c r="D268"/>
      <c r="E268"/>
    </row>
    <row r="269" spans="4:5" ht="15.75" customHeight="1">
      <c r="D269"/>
      <c r="E269"/>
    </row>
    <row r="270" spans="4:27" ht="15.75" customHeight="1">
      <c r="D270"/>
      <c r="E270"/>
      <c r="U270"/>
      <c r="V270"/>
      <c r="W270"/>
      <c r="X270"/>
      <c r="Y270"/>
      <c r="Z270"/>
      <c r="AA270"/>
    </row>
    <row r="271" spans="4:27" ht="15.75" customHeight="1">
      <c r="D271"/>
      <c r="E271"/>
      <c r="U271"/>
      <c r="V271"/>
      <c r="W271"/>
      <c r="X271"/>
      <c r="Y271"/>
      <c r="Z271"/>
      <c r="AA271"/>
    </row>
    <row r="272" spans="4:27" ht="15.75" customHeight="1">
      <c r="D272"/>
      <c r="E272"/>
      <c r="U272"/>
      <c r="V272"/>
      <c r="W272"/>
      <c r="X272"/>
      <c r="Y272"/>
      <c r="Z272"/>
      <c r="AA272"/>
    </row>
    <row r="273" spans="4:27" ht="15.75" customHeight="1">
      <c r="D273"/>
      <c r="E273"/>
      <c r="U273"/>
      <c r="V273"/>
      <c r="W273"/>
      <c r="X273"/>
      <c r="Y273"/>
      <c r="Z273"/>
      <c r="AA273"/>
    </row>
    <row r="274" spans="4:27" ht="15.75" customHeight="1">
      <c r="D274"/>
      <c r="E274"/>
      <c r="U274"/>
      <c r="V274"/>
      <c r="W274"/>
      <c r="X274"/>
      <c r="Y274"/>
      <c r="Z274"/>
      <c r="AA274"/>
    </row>
    <row r="275" spans="4:27" ht="15.75" customHeight="1">
      <c r="D275"/>
      <c r="E275"/>
      <c r="U275"/>
      <c r="V275"/>
      <c r="W275"/>
      <c r="X275"/>
      <c r="Y275"/>
      <c r="Z275"/>
      <c r="AA275"/>
    </row>
    <row r="276" spans="4:27" ht="15.75" customHeight="1">
      <c r="D276"/>
      <c r="E276"/>
      <c r="U276"/>
      <c r="V276"/>
      <c r="W276"/>
      <c r="X276"/>
      <c r="Y276"/>
      <c r="Z276"/>
      <c r="AA276"/>
    </row>
    <row r="277" spans="4:27" ht="15.75" customHeight="1">
      <c r="D277"/>
      <c r="E277"/>
      <c r="U277"/>
      <c r="V277"/>
      <c r="W277"/>
      <c r="X277"/>
      <c r="Y277"/>
      <c r="Z277"/>
      <c r="AA277"/>
    </row>
    <row r="278" spans="4:27" ht="15.75" customHeight="1">
      <c r="D278"/>
      <c r="E278"/>
      <c r="U278"/>
      <c r="V278"/>
      <c r="W278"/>
      <c r="X278"/>
      <c r="Y278"/>
      <c r="Z278"/>
      <c r="AA278"/>
    </row>
    <row r="279" spans="4:27" ht="15.75" customHeight="1">
      <c r="D279"/>
      <c r="E279"/>
      <c r="U279"/>
      <c r="V279"/>
      <c r="W279"/>
      <c r="X279"/>
      <c r="Y279"/>
      <c r="Z279"/>
      <c r="AA279"/>
    </row>
    <row r="280" spans="4:27" ht="15.75" customHeight="1">
      <c r="D280"/>
      <c r="E280"/>
      <c r="U280"/>
      <c r="V280"/>
      <c r="W280"/>
      <c r="X280"/>
      <c r="Y280"/>
      <c r="Z280"/>
      <c r="AA280"/>
    </row>
    <row r="281" spans="4:27" ht="15.75" customHeight="1">
      <c r="D281"/>
      <c r="E281"/>
      <c r="U281"/>
      <c r="V281"/>
      <c r="W281"/>
      <c r="X281"/>
      <c r="Y281"/>
      <c r="Z281"/>
      <c r="AA281"/>
    </row>
    <row r="282" spans="4:27" ht="15.75" customHeight="1">
      <c r="D282"/>
      <c r="E282"/>
      <c r="U282"/>
      <c r="V282"/>
      <c r="W282"/>
      <c r="X282"/>
      <c r="Y282"/>
      <c r="Z282"/>
      <c r="AA282"/>
    </row>
    <row r="283" spans="4:27" ht="15.75" customHeight="1">
      <c r="D283"/>
      <c r="E283"/>
      <c r="U283"/>
      <c r="V283"/>
      <c r="W283"/>
      <c r="X283"/>
      <c r="Y283"/>
      <c r="Z283"/>
      <c r="AA283"/>
    </row>
    <row r="284" spans="4:27" ht="15.75" customHeight="1">
      <c r="D284"/>
      <c r="E284"/>
      <c r="U284"/>
      <c r="V284"/>
      <c r="W284"/>
      <c r="X284"/>
      <c r="Y284"/>
      <c r="Z284"/>
      <c r="AA284"/>
    </row>
    <row r="285" spans="4:27" ht="15.75" customHeight="1">
      <c r="D285"/>
      <c r="E285"/>
      <c r="U285"/>
      <c r="V285"/>
      <c r="W285"/>
      <c r="X285"/>
      <c r="Y285"/>
      <c r="Z285"/>
      <c r="AA285"/>
    </row>
    <row r="286" spans="4:27" ht="15.75" customHeight="1">
      <c r="D286"/>
      <c r="E286"/>
      <c r="U286"/>
      <c r="V286"/>
      <c r="W286"/>
      <c r="X286"/>
      <c r="Y286"/>
      <c r="Z286"/>
      <c r="AA286"/>
    </row>
    <row r="287" spans="4:27" ht="15.75" customHeight="1">
      <c r="D287"/>
      <c r="E287"/>
      <c r="U287"/>
      <c r="V287"/>
      <c r="W287"/>
      <c r="X287"/>
      <c r="Y287"/>
      <c r="Z287"/>
      <c r="AA287"/>
    </row>
    <row r="298" spans="4:27" ht="15.75" customHeight="1">
      <c r="D298"/>
      <c r="E298"/>
      <c r="F298"/>
      <c r="R298"/>
      <c r="U298"/>
      <c r="V298"/>
      <c r="W298"/>
      <c r="X298"/>
      <c r="Y298"/>
      <c r="Z298"/>
      <c r="AA298"/>
    </row>
    <row r="299" spans="4:27" ht="15.75" customHeight="1">
      <c r="D299"/>
      <c r="E299"/>
      <c r="F299"/>
      <c r="R299"/>
      <c r="U299"/>
      <c r="V299"/>
      <c r="W299"/>
      <c r="X299"/>
      <c r="Y299"/>
      <c r="Z299"/>
      <c r="AA299"/>
    </row>
    <row r="300" spans="4:27" ht="15.75" customHeight="1">
      <c r="D300"/>
      <c r="E300"/>
      <c r="F300"/>
      <c r="R300"/>
      <c r="U300"/>
      <c r="V300"/>
      <c r="W300"/>
      <c r="X300"/>
      <c r="Y300"/>
      <c r="Z300"/>
      <c r="AA300"/>
    </row>
    <row r="301" spans="4:27" ht="15.75" customHeight="1">
      <c r="D301"/>
      <c r="E301"/>
      <c r="F301"/>
      <c r="R301"/>
      <c r="U301"/>
      <c r="V301"/>
      <c r="W301"/>
      <c r="X301"/>
      <c r="Y301"/>
      <c r="Z301"/>
      <c r="AA301"/>
    </row>
    <row r="302" spans="4:27" ht="15.75" customHeight="1">
      <c r="D302"/>
      <c r="E302"/>
      <c r="F302"/>
      <c r="R302"/>
      <c r="U302"/>
      <c r="V302"/>
      <c r="W302"/>
      <c r="X302"/>
      <c r="Y302"/>
      <c r="Z302"/>
      <c r="AA302"/>
    </row>
    <row r="303" spans="4:27" ht="15.75" customHeight="1">
      <c r="D303"/>
      <c r="E303"/>
      <c r="F303"/>
      <c r="R303"/>
      <c r="U303"/>
      <c r="V303"/>
      <c r="W303"/>
      <c r="X303"/>
      <c r="Y303"/>
      <c r="Z303"/>
      <c r="AA303"/>
    </row>
    <row r="304" spans="4:27" ht="15.75" customHeight="1">
      <c r="D304"/>
      <c r="E304"/>
      <c r="F304"/>
      <c r="R304"/>
      <c r="U304"/>
      <c r="V304"/>
      <c r="W304"/>
      <c r="X304"/>
      <c r="Y304"/>
      <c r="Z304"/>
      <c r="AA304"/>
    </row>
    <row r="305" spans="4:27" ht="15.75" customHeight="1">
      <c r="D305"/>
      <c r="E305"/>
      <c r="F305"/>
      <c r="R305"/>
      <c r="U305"/>
      <c r="V305"/>
      <c r="W305"/>
      <c r="X305"/>
      <c r="Y305"/>
      <c r="Z305"/>
      <c r="AA305"/>
    </row>
    <row r="306" spans="4:27" ht="15.75" customHeight="1">
      <c r="D306"/>
      <c r="E306"/>
      <c r="F306"/>
      <c r="R306"/>
      <c r="U306"/>
      <c r="V306"/>
      <c r="W306"/>
      <c r="X306"/>
      <c r="Y306"/>
      <c r="Z306"/>
      <c r="AA306"/>
    </row>
    <row r="307" spans="4:27" ht="15.75" customHeight="1">
      <c r="D307"/>
      <c r="E307"/>
      <c r="F307"/>
      <c r="R307"/>
      <c r="U307"/>
      <c r="V307"/>
      <c r="W307"/>
      <c r="X307"/>
      <c r="Y307"/>
      <c r="Z307"/>
      <c r="AA307"/>
    </row>
  </sheetData>
  <sheetProtection/>
  <mergeCells count="9">
    <mergeCell ref="AE3:AK3"/>
    <mergeCell ref="A69:D69"/>
    <mergeCell ref="A70:D70"/>
    <mergeCell ref="A71:D71"/>
    <mergeCell ref="A2:D2"/>
    <mergeCell ref="A3:D4"/>
    <mergeCell ref="F3:F4"/>
    <mergeCell ref="G3:Q3"/>
    <mergeCell ref="S3:AB3"/>
  </mergeCells>
  <printOptions/>
  <pageMargins left="0.17" right="0.21" top="0.57" bottom="0.31" header="0.5" footer="0.28"/>
  <pageSetup fitToHeight="2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N257"/>
  <sheetViews>
    <sheetView zoomScalePageLayoutView="0" workbookViewId="0" topLeftCell="A2">
      <selection activeCell="A5" sqref="A5:IV14"/>
    </sheetView>
  </sheetViews>
  <sheetFormatPr defaultColWidth="9.140625" defaultRowHeight="12.75"/>
  <cols>
    <col min="2" max="2" width="0" style="0" hidden="1" customWidth="1"/>
    <col min="4" max="4" width="40.00390625" style="49" customWidth="1"/>
    <col min="5" max="5" width="6.28125" style="49" hidden="1" customWidth="1"/>
    <col min="6" max="6" width="6.28125" style="49" customWidth="1"/>
    <col min="7" max="7" width="6.8515625" style="38" customWidth="1"/>
    <col min="8" max="8" width="16.140625" style="0" bestFit="1" customWidth="1"/>
    <col min="9" max="9" width="13.140625" style="0" bestFit="1" customWidth="1"/>
    <col min="10" max="10" width="14.8515625" style="0" bestFit="1" customWidth="1"/>
    <col min="11" max="11" width="15.421875" style="0" bestFit="1" customWidth="1"/>
    <col min="12" max="12" width="14.8515625" style="0" bestFit="1" customWidth="1"/>
    <col min="13" max="13" width="14.421875" style="0" bestFit="1" customWidth="1"/>
    <col min="14" max="15" width="15.421875" style="0" bestFit="1" customWidth="1"/>
    <col min="16" max="16" width="15.421875" style="0" customWidth="1"/>
    <col min="17" max="17" width="13.421875" style="0" bestFit="1" customWidth="1"/>
    <col min="18" max="18" width="15.8515625" style="0" customWidth="1"/>
    <col min="19" max="19" width="4.140625" style="50" customWidth="1"/>
    <col min="20" max="20" width="16.57421875" style="0" customWidth="1"/>
    <col min="21" max="21" width="14.8515625" style="0" customWidth="1"/>
    <col min="22" max="28" width="14.8515625" style="45" customWidth="1"/>
    <col min="29" max="29" width="17.140625" style="0" customWidth="1"/>
    <col min="30" max="30" width="15.421875" style="0" customWidth="1"/>
    <col min="31" max="31" width="3.28125" style="0" customWidth="1"/>
    <col min="32" max="32" width="17.7109375" style="0" bestFit="1" customWidth="1"/>
    <col min="33" max="35" width="16.140625" style="0" customWidth="1"/>
    <col min="36" max="36" width="17.140625" style="0" customWidth="1"/>
    <col min="37" max="37" width="16.140625" style="0" customWidth="1"/>
    <col min="38" max="38" width="17.8515625" style="0" customWidth="1"/>
    <col min="39" max="39" width="15.57421875" style="0" customWidth="1"/>
    <col min="40" max="40" width="17.140625" style="0" customWidth="1"/>
    <col min="41" max="41" width="12.00390625" style="0" customWidth="1"/>
  </cols>
  <sheetData>
    <row r="1" spans="4:19" s="45" customFormat="1" ht="12.75">
      <c r="D1" s="62"/>
      <c r="E1" s="62"/>
      <c r="F1" s="62"/>
      <c r="G1" s="71"/>
      <c r="S1" s="50"/>
    </row>
    <row r="2" spans="1:29" s="32" customFormat="1" ht="15.75">
      <c r="A2" s="178"/>
      <c r="B2" s="178"/>
      <c r="C2" s="178"/>
      <c r="D2" s="178"/>
      <c r="E2" s="90"/>
      <c r="F2" s="145"/>
      <c r="G2" s="53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144" s="4" customFormat="1" ht="22.5" customHeight="1">
      <c r="A3" s="185" t="s">
        <v>334</v>
      </c>
      <c r="B3" s="186"/>
      <c r="C3" s="186"/>
      <c r="D3" s="186"/>
      <c r="E3" s="91"/>
      <c r="F3" s="144"/>
      <c r="G3" s="199"/>
      <c r="H3" s="180" t="s">
        <v>239</v>
      </c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23"/>
      <c r="T3" s="180" t="s">
        <v>244</v>
      </c>
      <c r="U3" s="183"/>
      <c r="V3" s="183"/>
      <c r="W3" s="183"/>
      <c r="X3" s="183"/>
      <c r="Y3" s="183"/>
      <c r="Z3" s="183"/>
      <c r="AA3" s="183"/>
      <c r="AB3" s="183"/>
      <c r="AC3" s="184"/>
      <c r="AD3" s="58"/>
      <c r="AE3" s="2"/>
      <c r="AF3" s="175" t="s">
        <v>255</v>
      </c>
      <c r="AG3" s="176"/>
      <c r="AH3" s="176"/>
      <c r="AI3" s="176"/>
      <c r="AJ3" s="176"/>
      <c r="AK3" s="176"/>
      <c r="AL3" s="17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144" s="4" customFormat="1" ht="87.75" customHeight="1">
      <c r="A4" s="187"/>
      <c r="B4" s="188"/>
      <c r="C4" s="188"/>
      <c r="D4" s="188"/>
      <c r="E4" s="63" t="str">
        <f aca="true" t="shared" si="0" ref="E4:E18">IF(G4="Y",1," ")</f>
        <v> </v>
      </c>
      <c r="F4" s="63"/>
      <c r="G4" s="200"/>
      <c r="H4" s="17" t="s">
        <v>232</v>
      </c>
      <c r="I4" s="15" t="s">
        <v>233</v>
      </c>
      <c r="J4" s="15" t="s">
        <v>234</v>
      </c>
      <c r="K4" s="15" t="s">
        <v>235</v>
      </c>
      <c r="L4" s="42" t="s">
        <v>247</v>
      </c>
      <c r="M4" s="15" t="s">
        <v>236</v>
      </c>
      <c r="N4" s="15" t="s">
        <v>0</v>
      </c>
      <c r="O4" s="15" t="s">
        <v>237</v>
      </c>
      <c r="P4" s="15" t="s">
        <v>238</v>
      </c>
      <c r="Q4" s="22" t="s">
        <v>270</v>
      </c>
      <c r="R4" s="56" t="s">
        <v>1</v>
      </c>
      <c r="S4" s="24"/>
      <c r="T4" s="15" t="s">
        <v>240</v>
      </c>
      <c r="U4" s="33" t="s">
        <v>241</v>
      </c>
      <c r="V4" s="55" t="s">
        <v>288</v>
      </c>
      <c r="W4" s="55" t="s">
        <v>289</v>
      </c>
      <c r="X4" s="16" t="s">
        <v>2</v>
      </c>
      <c r="Y4" s="16" t="s">
        <v>242</v>
      </c>
      <c r="Z4" s="16" t="s">
        <v>290</v>
      </c>
      <c r="AA4" s="55" t="s">
        <v>291</v>
      </c>
      <c r="AB4" s="16" t="s">
        <v>243</v>
      </c>
      <c r="AC4" s="56" t="s">
        <v>246</v>
      </c>
      <c r="AD4" s="57" t="s">
        <v>245</v>
      </c>
      <c r="AE4" s="2"/>
      <c r="AF4" s="15" t="s">
        <v>248</v>
      </c>
      <c r="AG4" s="15" t="s">
        <v>249</v>
      </c>
      <c r="AH4" s="15" t="s">
        <v>250</v>
      </c>
      <c r="AI4" s="15" t="s">
        <v>251</v>
      </c>
      <c r="AJ4" s="58" t="s">
        <v>254</v>
      </c>
      <c r="AK4" s="33" t="s">
        <v>252</v>
      </c>
      <c r="AL4" s="58" t="s">
        <v>253</v>
      </c>
      <c r="AM4" s="2"/>
      <c r="AN4" s="4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</row>
    <row r="5" spans="1:50" ht="18.75" customHeight="1">
      <c r="A5" s="3">
        <v>1</v>
      </c>
      <c r="B5" s="41" t="s">
        <v>305</v>
      </c>
      <c r="C5" s="41">
        <v>9298</v>
      </c>
      <c r="D5" s="63" t="s">
        <v>36</v>
      </c>
      <c r="E5" s="128" t="str">
        <f t="shared" si="0"/>
        <v> </v>
      </c>
      <c r="F5" s="128"/>
      <c r="G5" s="64" t="s">
        <v>308</v>
      </c>
      <c r="H5" s="72">
        <v>62106</v>
      </c>
      <c r="I5" s="64">
        <v>0</v>
      </c>
      <c r="J5" s="64">
        <v>87198</v>
      </c>
      <c r="K5" s="64"/>
      <c r="L5" s="64">
        <v>0</v>
      </c>
      <c r="M5" s="64">
        <v>0</v>
      </c>
      <c r="N5" s="64">
        <v>16941</v>
      </c>
      <c r="O5" s="64">
        <v>24550</v>
      </c>
      <c r="P5" s="64">
        <v>1173</v>
      </c>
      <c r="Q5" s="64">
        <v>0</v>
      </c>
      <c r="R5" s="65">
        <f aca="true" t="shared" si="1" ref="R5:R14">SUM(H5:Q5)</f>
        <v>191968</v>
      </c>
      <c r="S5" s="9"/>
      <c r="T5" s="64">
        <v>62520</v>
      </c>
      <c r="U5" s="64"/>
      <c r="V5" s="64">
        <v>0</v>
      </c>
      <c r="W5" s="64"/>
      <c r="X5" s="64">
        <v>47427</v>
      </c>
      <c r="Y5" s="64">
        <v>12187</v>
      </c>
      <c r="Z5" s="64">
        <v>0</v>
      </c>
      <c r="AA5" s="64">
        <v>0</v>
      </c>
      <c r="AB5" s="64">
        <v>0</v>
      </c>
      <c r="AC5" s="83">
        <f aca="true" t="shared" si="2" ref="AC5:AC14">SUM(T5:AB5)</f>
        <v>122134</v>
      </c>
      <c r="AD5" s="51">
        <f aca="true" t="shared" si="3" ref="AD5:AD14">+R5-AC5</f>
        <v>69834</v>
      </c>
      <c r="AE5" s="39"/>
      <c r="AF5" s="64">
        <v>503719</v>
      </c>
      <c r="AG5" s="64">
        <v>5006</v>
      </c>
      <c r="AH5" s="64">
        <v>525853</v>
      </c>
      <c r="AI5" s="64">
        <v>0</v>
      </c>
      <c r="AJ5" s="60">
        <f aca="true" t="shared" si="4" ref="AJ5:AJ14">SUM(AF5:AI5)</f>
        <v>1034578</v>
      </c>
      <c r="AK5" s="64">
        <v>0</v>
      </c>
      <c r="AL5" s="60">
        <f aca="true" t="shared" si="5" ref="AL5:AL14">+AJ5-AK5</f>
        <v>1034578</v>
      </c>
      <c r="AM5" s="39"/>
      <c r="AN5" s="84"/>
      <c r="AO5" s="39"/>
      <c r="AX5" s="19"/>
    </row>
    <row r="6" spans="1:50" ht="18.75" customHeight="1">
      <c r="A6" s="3">
        <f aca="true" t="shared" si="6" ref="A6:A14">+A5+1</f>
        <v>2</v>
      </c>
      <c r="B6" s="41" t="s">
        <v>305</v>
      </c>
      <c r="C6" s="41">
        <v>9797</v>
      </c>
      <c r="D6" s="63" t="s">
        <v>16</v>
      </c>
      <c r="E6" s="128" t="str">
        <f t="shared" si="0"/>
        <v> </v>
      </c>
      <c r="F6" s="128"/>
      <c r="G6" s="64" t="s">
        <v>308</v>
      </c>
      <c r="H6" s="72">
        <v>36470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660</v>
      </c>
      <c r="O6" s="64">
        <v>13118</v>
      </c>
      <c r="P6" s="64">
        <v>0</v>
      </c>
      <c r="Q6" s="64">
        <v>1430</v>
      </c>
      <c r="R6" s="65">
        <f t="shared" si="1"/>
        <v>51678</v>
      </c>
      <c r="S6" s="10"/>
      <c r="T6" s="64">
        <v>7220</v>
      </c>
      <c r="U6" s="64">
        <v>0</v>
      </c>
      <c r="V6" s="64">
        <v>0</v>
      </c>
      <c r="W6" s="64">
        <v>4208</v>
      </c>
      <c r="X6" s="64">
        <v>10647</v>
      </c>
      <c r="Y6" s="64">
        <v>15065</v>
      </c>
      <c r="Z6" s="64">
        <v>8500</v>
      </c>
      <c r="AA6" s="64">
        <v>0</v>
      </c>
      <c r="AB6" s="64">
        <v>1920</v>
      </c>
      <c r="AC6" s="83">
        <f t="shared" si="2"/>
        <v>47560</v>
      </c>
      <c r="AD6" s="51">
        <f t="shared" si="3"/>
        <v>4118</v>
      </c>
      <c r="AE6" s="39"/>
      <c r="AF6" s="64">
        <v>1592000</v>
      </c>
      <c r="AG6" s="64">
        <v>20000</v>
      </c>
      <c r="AH6" s="64">
        <v>218281</v>
      </c>
      <c r="AI6" s="64">
        <v>0</v>
      </c>
      <c r="AJ6" s="60">
        <f t="shared" si="4"/>
        <v>1830281</v>
      </c>
      <c r="AK6" s="64">
        <v>1528</v>
      </c>
      <c r="AL6" s="60">
        <f t="shared" si="5"/>
        <v>1828753</v>
      </c>
      <c r="AM6" s="39"/>
      <c r="AN6" s="84"/>
      <c r="AO6" s="39"/>
      <c r="AX6" s="19"/>
    </row>
    <row r="7" spans="1:50" ht="18.75" customHeight="1">
      <c r="A7" s="3">
        <f t="shared" si="6"/>
        <v>3</v>
      </c>
      <c r="B7" s="41" t="s">
        <v>305</v>
      </c>
      <c r="C7" s="41">
        <v>9301</v>
      </c>
      <c r="D7" s="63" t="s">
        <v>257</v>
      </c>
      <c r="E7" s="128" t="str">
        <f t="shared" si="0"/>
        <v> </v>
      </c>
      <c r="F7" s="128"/>
      <c r="G7" s="64" t="s">
        <v>308</v>
      </c>
      <c r="H7" s="72">
        <v>85532</v>
      </c>
      <c r="I7" s="64"/>
      <c r="J7" s="64">
        <v>25220</v>
      </c>
      <c r="K7" s="64">
        <v>0</v>
      </c>
      <c r="L7" s="64">
        <v>0</v>
      </c>
      <c r="M7" s="64">
        <v>0</v>
      </c>
      <c r="N7" s="64"/>
      <c r="O7" s="64">
        <v>10228</v>
      </c>
      <c r="P7" s="64">
        <v>1172</v>
      </c>
      <c r="Q7" s="64"/>
      <c r="R7" s="65">
        <f t="shared" si="1"/>
        <v>122152</v>
      </c>
      <c r="S7" s="9"/>
      <c r="T7" s="64">
        <v>31858</v>
      </c>
      <c r="U7" s="64">
        <v>26000</v>
      </c>
      <c r="V7" s="64"/>
      <c r="W7" s="64"/>
      <c r="X7" s="64">
        <v>24040</v>
      </c>
      <c r="Y7" s="64">
        <v>21574</v>
      </c>
      <c r="Z7" s="64">
        <v>10992</v>
      </c>
      <c r="AA7" s="64">
        <v>0</v>
      </c>
      <c r="AB7" s="64">
        <v>0</v>
      </c>
      <c r="AC7" s="83">
        <f t="shared" si="2"/>
        <v>114464</v>
      </c>
      <c r="AD7" s="51">
        <f t="shared" si="3"/>
        <v>7688</v>
      </c>
      <c r="AE7" s="39"/>
      <c r="AF7" s="64">
        <v>2410000</v>
      </c>
      <c r="AG7" s="64">
        <v>711490</v>
      </c>
      <c r="AH7" s="64">
        <v>238511</v>
      </c>
      <c r="AI7" s="64">
        <v>36249</v>
      </c>
      <c r="AJ7" s="60">
        <f t="shared" si="4"/>
        <v>3396250</v>
      </c>
      <c r="AK7" s="64">
        <v>238</v>
      </c>
      <c r="AL7" s="60">
        <f t="shared" si="5"/>
        <v>3396012</v>
      </c>
      <c r="AM7" s="39"/>
      <c r="AN7" s="84"/>
      <c r="AO7" s="39"/>
      <c r="AX7" s="19"/>
    </row>
    <row r="8" spans="1:50" ht="18.75" customHeight="1">
      <c r="A8" s="3">
        <f t="shared" si="6"/>
        <v>4</v>
      </c>
      <c r="B8" s="41" t="s">
        <v>305</v>
      </c>
      <c r="C8" s="41">
        <v>9334</v>
      </c>
      <c r="D8" s="63" t="s">
        <v>258</v>
      </c>
      <c r="E8" s="128" t="str">
        <f t="shared" si="0"/>
        <v> </v>
      </c>
      <c r="F8" s="128"/>
      <c r="G8" s="64" t="s">
        <v>308</v>
      </c>
      <c r="H8" s="72">
        <v>42280</v>
      </c>
      <c r="I8" s="64">
        <v>0</v>
      </c>
      <c r="J8" s="64">
        <v>13785</v>
      </c>
      <c r="K8" s="64">
        <v>0</v>
      </c>
      <c r="L8" s="64">
        <v>8000</v>
      </c>
      <c r="M8" s="64">
        <v>0</v>
      </c>
      <c r="N8" s="64">
        <v>3923</v>
      </c>
      <c r="O8" s="64">
        <v>0</v>
      </c>
      <c r="P8" s="64">
        <v>0</v>
      </c>
      <c r="Q8" s="64">
        <v>0</v>
      </c>
      <c r="R8" s="65">
        <f t="shared" si="1"/>
        <v>67988</v>
      </c>
      <c r="S8" s="9"/>
      <c r="T8" s="64">
        <v>47756</v>
      </c>
      <c r="U8" s="64">
        <v>0</v>
      </c>
      <c r="V8" s="64">
        <v>0</v>
      </c>
      <c r="W8" s="64">
        <v>160</v>
      </c>
      <c r="X8" s="64">
        <v>4239</v>
      </c>
      <c r="Y8" s="64">
        <v>10117</v>
      </c>
      <c r="Z8" s="64">
        <v>3680</v>
      </c>
      <c r="AA8" s="64">
        <v>0</v>
      </c>
      <c r="AB8" s="64">
        <v>1119</v>
      </c>
      <c r="AC8" s="83">
        <f t="shared" si="2"/>
        <v>67071</v>
      </c>
      <c r="AD8" s="51">
        <f t="shared" si="3"/>
        <v>917</v>
      </c>
      <c r="AE8" s="39"/>
      <c r="AF8" s="64">
        <v>0</v>
      </c>
      <c r="AG8" s="64">
        <v>0</v>
      </c>
      <c r="AH8" s="64">
        <v>0</v>
      </c>
      <c r="AI8" s="64">
        <v>0</v>
      </c>
      <c r="AJ8" s="60">
        <f t="shared" si="4"/>
        <v>0</v>
      </c>
      <c r="AK8" s="64">
        <v>0</v>
      </c>
      <c r="AL8" s="60">
        <f t="shared" si="5"/>
        <v>0</v>
      </c>
      <c r="AM8" s="39"/>
      <c r="AN8" s="84"/>
      <c r="AO8" s="39"/>
      <c r="AX8" s="19"/>
    </row>
    <row r="9" spans="1:50" ht="18.75" customHeight="1">
      <c r="A9" s="3">
        <f t="shared" si="6"/>
        <v>5</v>
      </c>
      <c r="B9" s="41" t="s">
        <v>305</v>
      </c>
      <c r="C9" s="41">
        <v>9556</v>
      </c>
      <c r="D9" s="63" t="s">
        <v>58</v>
      </c>
      <c r="E9" s="128" t="str">
        <f t="shared" si="0"/>
        <v> </v>
      </c>
      <c r="F9" s="128"/>
      <c r="G9" s="64" t="s">
        <v>308</v>
      </c>
      <c r="H9" s="93">
        <v>159916</v>
      </c>
      <c r="I9" s="64">
        <v>0</v>
      </c>
      <c r="J9" s="64">
        <v>8762</v>
      </c>
      <c r="K9" s="64"/>
      <c r="L9" s="64">
        <v>120325</v>
      </c>
      <c r="M9" s="64"/>
      <c r="N9" s="64">
        <v>10048</v>
      </c>
      <c r="O9" s="64">
        <v>22348</v>
      </c>
      <c r="P9" s="64">
        <v>11050</v>
      </c>
      <c r="Q9" s="64"/>
      <c r="R9" s="65">
        <f t="shared" si="1"/>
        <v>332449</v>
      </c>
      <c r="S9" s="9"/>
      <c r="T9" s="64">
        <v>60036</v>
      </c>
      <c r="U9" s="64">
        <v>2490</v>
      </c>
      <c r="V9" s="64">
        <v>9945</v>
      </c>
      <c r="W9" s="64"/>
      <c r="X9" s="64">
        <v>17273</v>
      </c>
      <c r="Y9" s="64">
        <v>114913</v>
      </c>
      <c r="Z9" s="64">
        <v>10518</v>
      </c>
      <c r="AA9" s="64">
        <v>0</v>
      </c>
      <c r="AB9" s="64">
        <v>33652</v>
      </c>
      <c r="AC9" s="83">
        <f t="shared" si="2"/>
        <v>248827</v>
      </c>
      <c r="AD9" s="51">
        <f t="shared" si="3"/>
        <v>83622</v>
      </c>
      <c r="AE9" s="39"/>
      <c r="AF9" s="64">
        <v>6049000</v>
      </c>
      <c r="AG9" s="64">
        <v>1485286</v>
      </c>
      <c r="AH9" s="64">
        <v>648140</v>
      </c>
      <c r="AI9" s="64">
        <v>3596</v>
      </c>
      <c r="AJ9" s="60">
        <f t="shared" si="4"/>
        <v>8186022</v>
      </c>
      <c r="AK9" s="64">
        <v>15435</v>
      </c>
      <c r="AL9" s="60">
        <f t="shared" si="5"/>
        <v>8170587</v>
      </c>
      <c r="AM9" s="39"/>
      <c r="AN9" s="84"/>
      <c r="AO9" s="39"/>
      <c r="AX9" s="19"/>
    </row>
    <row r="10" spans="1:50" ht="18.75" customHeight="1">
      <c r="A10" s="3">
        <f t="shared" si="6"/>
        <v>6</v>
      </c>
      <c r="B10" s="41" t="s">
        <v>305</v>
      </c>
      <c r="C10" s="41">
        <v>9969</v>
      </c>
      <c r="D10" s="63" t="s">
        <v>229</v>
      </c>
      <c r="E10" s="128" t="str">
        <f t="shared" si="0"/>
        <v> </v>
      </c>
      <c r="F10" s="128"/>
      <c r="G10" s="64" t="s">
        <v>308</v>
      </c>
      <c r="H10" s="93">
        <v>77546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5">
        <f t="shared" si="1"/>
        <v>77546</v>
      </c>
      <c r="S10" s="10"/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83">
        <f t="shared" si="2"/>
        <v>0</v>
      </c>
      <c r="AD10" s="51">
        <f t="shared" si="3"/>
        <v>77546</v>
      </c>
      <c r="AE10" s="39"/>
      <c r="AF10" s="64">
        <v>0</v>
      </c>
      <c r="AG10" s="64">
        <v>0</v>
      </c>
      <c r="AH10" s="64">
        <v>0</v>
      </c>
      <c r="AI10" s="64">
        <v>0</v>
      </c>
      <c r="AJ10" s="60">
        <f t="shared" si="4"/>
        <v>0</v>
      </c>
      <c r="AK10" s="64">
        <v>0</v>
      </c>
      <c r="AL10" s="60">
        <f t="shared" si="5"/>
        <v>0</v>
      </c>
      <c r="AM10" s="39"/>
      <c r="AN10" s="84"/>
      <c r="AO10" s="39"/>
      <c r="AX10" s="19"/>
    </row>
    <row r="11" spans="1:50" ht="18.75" customHeight="1">
      <c r="A11" s="3">
        <f t="shared" si="6"/>
        <v>7</v>
      </c>
      <c r="B11" s="41" t="s">
        <v>305</v>
      </c>
      <c r="C11" s="41">
        <v>9345</v>
      </c>
      <c r="D11" s="63" t="s">
        <v>61</v>
      </c>
      <c r="E11" s="128" t="str">
        <f t="shared" si="0"/>
        <v> </v>
      </c>
      <c r="F11" s="128"/>
      <c r="G11" s="64" t="s">
        <v>308</v>
      </c>
      <c r="H11" s="93">
        <v>223495</v>
      </c>
      <c r="I11" s="64">
        <v>0</v>
      </c>
      <c r="J11" s="64">
        <v>17450</v>
      </c>
      <c r="K11" s="64">
        <v>0</v>
      </c>
      <c r="L11" s="64">
        <v>0</v>
      </c>
      <c r="M11" s="64">
        <v>0</v>
      </c>
      <c r="N11" s="64">
        <v>7735</v>
      </c>
      <c r="O11" s="64">
        <v>28789</v>
      </c>
      <c r="P11" s="64">
        <v>12800</v>
      </c>
      <c r="Q11" s="64">
        <v>2624</v>
      </c>
      <c r="R11" s="65">
        <f t="shared" si="1"/>
        <v>292893</v>
      </c>
      <c r="S11" s="10"/>
      <c r="T11" s="64">
        <v>162973</v>
      </c>
      <c r="U11" s="64">
        <v>0</v>
      </c>
      <c r="V11" s="64">
        <v>0</v>
      </c>
      <c r="W11" s="64">
        <v>60478</v>
      </c>
      <c r="X11" s="64">
        <v>65677</v>
      </c>
      <c r="Y11" s="64">
        <v>7112</v>
      </c>
      <c r="Z11" s="64">
        <v>0</v>
      </c>
      <c r="AA11" s="64">
        <v>0</v>
      </c>
      <c r="AB11" s="64">
        <v>0</v>
      </c>
      <c r="AC11" s="83">
        <f t="shared" si="2"/>
        <v>296240</v>
      </c>
      <c r="AD11" s="51">
        <f t="shared" si="3"/>
        <v>-3347</v>
      </c>
      <c r="AE11" s="39"/>
      <c r="AF11" s="64">
        <v>2066826</v>
      </c>
      <c r="AG11" s="64">
        <v>94859</v>
      </c>
      <c r="AH11" s="64">
        <v>550000</v>
      </c>
      <c r="AI11" s="64">
        <v>0</v>
      </c>
      <c r="AJ11" s="60">
        <f t="shared" si="4"/>
        <v>2711685</v>
      </c>
      <c r="AK11" s="64">
        <v>200000</v>
      </c>
      <c r="AL11" s="60">
        <f t="shared" si="5"/>
        <v>2511685</v>
      </c>
      <c r="AM11" s="39"/>
      <c r="AN11" s="84"/>
      <c r="AO11" s="39"/>
      <c r="AX11" s="19"/>
    </row>
    <row r="12" spans="1:50" ht="18.75" customHeight="1">
      <c r="A12" s="3">
        <f t="shared" si="6"/>
        <v>8</v>
      </c>
      <c r="B12" s="41" t="s">
        <v>305</v>
      </c>
      <c r="C12" s="41">
        <v>9322</v>
      </c>
      <c r="D12" s="63" t="s">
        <v>45</v>
      </c>
      <c r="E12" s="128">
        <f t="shared" si="0"/>
        <v>1</v>
      </c>
      <c r="F12" s="128"/>
      <c r="G12" s="64" t="s">
        <v>307</v>
      </c>
      <c r="H12" s="93">
        <v>88052</v>
      </c>
      <c r="I12" s="64">
        <v>0</v>
      </c>
      <c r="J12" s="64">
        <v>41146</v>
      </c>
      <c r="K12" s="64"/>
      <c r="L12" s="64">
        <v>14666</v>
      </c>
      <c r="M12" s="64">
        <v>0</v>
      </c>
      <c r="N12" s="64">
        <v>22280</v>
      </c>
      <c r="O12" s="64">
        <v>15743</v>
      </c>
      <c r="P12" s="64"/>
      <c r="Q12" s="64">
        <v>1326</v>
      </c>
      <c r="R12" s="65">
        <f t="shared" si="1"/>
        <v>183213</v>
      </c>
      <c r="S12" s="10"/>
      <c r="T12" s="64">
        <v>56974</v>
      </c>
      <c r="U12" s="64">
        <v>23400</v>
      </c>
      <c r="V12" s="64">
        <v>27461</v>
      </c>
      <c r="W12" s="64">
        <v>768</v>
      </c>
      <c r="X12" s="64">
        <v>14629</v>
      </c>
      <c r="Y12" s="64">
        <v>1417</v>
      </c>
      <c r="Z12" s="64">
        <v>51051</v>
      </c>
      <c r="AA12" s="64"/>
      <c r="AB12" s="64"/>
      <c r="AC12" s="83">
        <f t="shared" si="2"/>
        <v>175700</v>
      </c>
      <c r="AD12" s="51">
        <f t="shared" si="3"/>
        <v>7513</v>
      </c>
      <c r="AE12" s="39"/>
      <c r="AF12" s="64">
        <v>4500000</v>
      </c>
      <c r="AG12" s="64">
        <v>1126335</v>
      </c>
      <c r="AH12" s="64">
        <v>310697</v>
      </c>
      <c r="AI12" s="64">
        <v>0</v>
      </c>
      <c r="AJ12" s="60">
        <f t="shared" si="4"/>
        <v>5937032</v>
      </c>
      <c r="AK12" s="64">
        <v>0</v>
      </c>
      <c r="AL12" s="60">
        <f t="shared" si="5"/>
        <v>5937032</v>
      </c>
      <c r="AM12" s="39"/>
      <c r="AN12" s="84"/>
      <c r="AO12" s="39"/>
      <c r="AX12" s="2"/>
    </row>
    <row r="13" spans="1:50" ht="18.75" customHeight="1">
      <c r="A13" s="3">
        <f t="shared" si="6"/>
        <v>9</v>
      </c>
      <c r="B13" s="41" t="s">
        <v>305</v>
      </c>
      <c r="C13" s="41">
        <v>9336</v>
      </c>
      <c r="D13" s="63" t="s">
        <v>217</v>
      </c>
      <c r="E13" s="128">
        <f t="shared" si="0"/>
        <v>1</v>
      </c>
      <c r="F13" s="128"/>
      <c r="G13" s="64" t="s">
        <v>307</v>
      </c>
      <c r="H13" s="72">
        <v>109267</v>
      </c>
      <c r="I13" s="64"/>
      <c r="J13" s="64">
        <v>6430</v>
      </c>
      <c r="K13" s="64">
        <v>0</v>
      </c>
      <c r="L13" s="64">
        <v>1534</v>
      </c>
      <c r="M13" s="64">
        <v>6039</v>
      </c>
      <c r="N13" s="64">
        <v>19930</v>
      </c>
      <c r="O13" s="64">
        <v>537</v>
      </c>
      <c r="P13" s="64">
        <v>26678</v>
      </c>
      <c r="Q13" s="64">
        <v>862</v>
      </c>
      <c r="R13" s="65">
        <f t="shared" si="1"/>
        <v>171277</v>
      </c>
      <c r="S13" s="9"/>
      <c r="T13" s="64">
        <v>61769</v>
      </c>
      <c r="U13" s="64">
        <v>0</v>
      </c>
      <c r="V13" s="64">
        <v>16159</v>
      </c>
      <c r="W13" s="64">
        <v>6905</v>
      </c>
      <c r="X13" s="64">
        <v>46877</v>
      </c>
      <c r="Y13" s="64">
        <v>12589</v>
      </c>
      <c r="Z13" s="64">
        <v>21010</v>
      </c>
      <c r="AA13" s="64"/>
      <c r="AB13" s="64">
        <v>21573</v>
      </c>
      <c r="AC13" s="83">
        <f t="shared" si="2"/>
        <v>186882</v>
      </c>
      <c r="AD13" s="51">
        <f t="shared" si="3"/>
        <v>-15605</v>
      </c>
      <c r="AF13" s="64">
        <v>6852100</v>
      </c>
      <c r="AG13" s="64">
        <v>250000</v>
      </c>
      <c r="AH13" s="64">
        <v>91718</v>
      </c>
      <c r="AI13" s="64">
        <v>0</v>
      </c>
      <c r="AJ13" s="60">
        <f t="shared" si="4"/>
        <v>7193818</v>
      </c>
      <c r="AK13" s="64"/>
      <c r="AL13" s="60">
        <f t="shared" si="5"/>
        <v>7193818</v>
      </c>
      <c r="AM13" s="39"/>
      <c r="AN13" s="84"/>
      <c r="AO13" s="39"/>
      <c r="AX13" s="2"/>
    </row>
    <row r="14" spans="1:50" ht="18.75" customHeight="1">
      <c r="A14" s="3">
        <f t="shared" si="6"/>
        <v>10</v>
      </c>
      <c r="B14" s="41" t="s">
        <v>305</v>
      </c>
      <c r="C14" s="41">
        <v>9329</v>
      </c>
      <c r="D14" s="63" t="s">
        <v>52</v>
      </c>
      <c r="E14" s="128" t="str">
        <f t="shared" si="0"/>
        <v> </v>
      </c>
      <c r="F14" s="128"/>
      <c r="G14" s="64" t="s">
        <v>308</v>
      </c>
      <c r="H14" s="72">
        <v>145506</v>
      </c>
      <c r="I14" s="64">
        <v>0</v>
      </c>
      <c r="J14" s="64">
        <v>0</v>
      </c>
      <c r="K14" s="64">
        <v>0</v>
      </c>
      <c r="L14" s="64"/>
      <c r="M14" s="64">
        <v>0</v>
      </c>
      <c r="N14" s="64">
        <v>6000</v>
      </c>
      <c r="O14" s="64">
        <v>4292</v>
      </c>
      <c r="P14" s="64"/>
      <c r="Q14" s="64">
        <v>16052</v>
      </c>
      <c r="R14" s="65">
        <f t="shared" si="1"/>
        <v>171850</v>
      </c>
      <c r="S14" s="9"/>
      <c r="T14" s="64">
        <v>67321</v>
      </c>
      <c r="U14" s="64">
        <v>0</v>
      </c>
      <c r="V14" s="64"/>
      <c r="W14" s="64">
        <v>0</v>
      </c>
      <c r="X14" s="64">
        <v>51242</v>
      </c>
      <c r="Y14" s="64">
        <v>34042</v>
      </c>
      <c r="Z14" s="64">
        <v>7900</v>
      </c>
      <c r="AA14" s="64"/>
      <c r="AB14" s="64">
        <v>0</v>
      </c>
      <c r="AC14" s="83">
        <f t="shared" si="2"/>
        <v>160505</v>
      </c>
      <c r="AD14" s="51">
        <f t="shared" si="3"/>
        <v>11345</v>
      </c>
      <c r="AE14" s="39"/>
      <c r="AF14" s="64">
        <v>4110665</v>
      </c>
      <c r="AG14" s="64"/>
      <c r="AH14" s="64">
        <v>137413</v>
      </c>
      <c r="AI14" s="64"/>
      <c r="AJ14" s="60">
        <f t="shared" si="4"/>
        <v>4248078</v>
      </c>
      <c r="AK14" s="64">
        <v>3000</v>
      </c>
      <c r="AL14" s="60">
        <f t="shared" si="5"/>
        <v>4245078</v>
      </c>
      <c r="AM14" s="39"/>
      <c r="AN14" s="84"/>
      <c r="AO14" s="39"/>
      <c r="AX14" s="2"/>
    </row>
    <row r="15" spans="1:40" s="7" customFormat="1" ht="18.75" customHeight="1">
      <c r="A15" s="190" t="s">
        <v>329</v>
      </c>
      <c r="B15" s="191"/>
      <c r="C15" s="191"/>
      <c r="D15" s="191"/>
      <c r="E15" s="128" t="str">
        <f t="shared" si="0"/>
        <v> </v>
      </c>
      <c r="F15" s="128"/>
      <c r="G15" s="117"/>
      <c r="H15" s="76">
        <f>SUM(H5:H14)</f>
        <v>1030170</v>
      </c>
      <c r="I15" s="76">
        <f aca="true" t="shared" si="7" ref="I15:T15">SUM(I5:I14)</f>
        <v>0</v>
      </c>
      <c r="J15" s="76">
        <f t="shared" si="7"/>
        <v>199991</v>
      </c>
      <c r="K15" s="76">
        <f t="shared" si="7"/>
        <v>0</v>
      </c>
      <c r="L15" s="76">
        <f t="shared" si="7"/>
        <v>144525</v>
      </c>
      <c r="M15" s="76">
        <f t="shared" si="7"/>
        <v>6039</v>
      </c>
      <c r="N15" s="76">
        <f t="shared" si="7"/>
        <v>87517</v>
      </c>
      <c r="O15" s="76">
        <f t="shared" si="7"/>
        <v>119605</v>
      </c>
      <c r="P15" s="76">
        <f t="shared" si="7"/>
        <v>52873</v>
      </c>
      <c r="Q15" s="76">
        <f t="shared" si="7"/>
        <v>22294</v>
      </c>
      <c r="R15" s="143">
        <f t="shared" si="7"/>
        <v>1663014</v>
      </c>
      <c r="S15" s="31"/>
      <c r="T15" s="30">
        <f t="shared" si="7"/>
        <v>558427</v>
      </c>
      <c r="U15" s="76">
        <f>SUM(U5:U14)</f>
        <v>51890</v>
      </c>
      <c r="V15" s="76">
        <f>SUM(V5:V14)</f>
        <v>53565</v>
      </c>
      <c r="W15" s="76">
        <f>SUM(W5:W14)</f>
        <v>72519</v>
      </c>
      <c r="X15" s="76">
        <f>SUM(X5:X14)</f>
        <v>282051</v>
      </c>
      <c r="Y15" s="76">
        <f>SUM(Y5:Y14)</f>
        <v>229016</v>
      </c>
      <c r="Z15" s="76">
        <f>SUM(Z5:Z14)</f>
        <v>113651</v>
      </c>
      <c r="AA15" s="76">
        <f>SUM(AA5:AA14)</f>
        <v>0</v>
      </c>
      <c r="AB15" s="76">
        <f>SUM(AB5:AB14)</f>
        <v>58264</v>
      </c>
      <c r="AC15" s="143">
        <f>SUM(AC5:AC14)</f>
        <v>1419383</v>
      </c>
      <c r="AD15" s="143">
        <f>SUM(AD5:AD14)</f>
        <v>243631</v>
      </c>
      <c r="AE15" s="39"/>
      <c r="AF15" s="76">
        <f>SUM(AF5:AF14)</f>
        <v>28084310</v>
      </c>
      <c r="AG15" s="76">
        <f>SUM(AG5:AG14)</f>
        <v>3692976</v>
      </c>
      <c r="AH15" s="76">
        <f>SUM(AH5:AH14)</f>
        <v>2720613</v>
      </c>
      <c r="AI15" s="76">
        <f>SUM(AI5:AI14)</f>
        <v>39845</v>
      </c>
      <c r="AJ15" s="143">
        <f>SUM(AJ5:AJ14)</f>
        <v>34537744</v>
      </c>
      <c r="AK15" s="76">
        <f>SUM(AK5:AK14)</f>
        <v>220201</v>
      </c>
      <c r="AL15" s="143">
        <f>SUM(AL5:AL14)</f>
        <v>34317543</v>
      </c>
      <c r="AM15" s="77"/>
      <c r="AN15" s="85"/>
    </row>
    <row r="16" spans="1:43" s="7" customFormat="1" ht="18.75" customHeight="1">
      <c r="A16" s="190" t="s">
        <v>319</v>
      </c>
      <c r="B16" s="191"/>
      <c r="C16" s="191"/>
      <c r="D16" s="191"/>
      <c r="E16" s="128" t="str">
        <f t="shared" si="0"/>
        <v> </v>
      </c>
      <c r="F16" s="128"/>
      <c r="G16" s="117"/>
      <c r="H16" s="76">
        <v>1141133</v>
      </c>
      <c r="I16" s="30">
        <v>9742</v>
      </c>
      <c r="J16" s="30">
        <v>152415</v>
      </c>
      <c r="K16" s="30">
        <v>0</v>
      </c>
      <c r="L16" s="30">
        <v>128325</v>
      </c>
      <c r="M16" s="30">
        <v>0</v>
      </c>
      <c r="N16" s="30">
        <v>90628</v>
      </c>
      <c r="O16" s="30">
        <v>119639</v>
      </c>
      <c r="P16" s="30">
        <v>39021</v>
      </c>
      <c r="Q16" s="30">
        <v>36542</v>
      </c>
      <c r="R16" s="51">
        <v>1717445</v>
      </c>
      <c r="S16" s="31"/>
      <c r="T16" s="30">
        <v>541174</v>
      </c>
      <c r="U16" s="30">
        <v>51890</v>
      </c>
      <c r="V16" s="30">
        <v>39556</v>
      </c>
      <c r="W16" s="30">
        <v>65468</v>
      </c>
      <c r="X16" s="30">
        <v>266293</v>
      </c>
      <c r="Y16" s="30">
        <v>238208</v>
      </c>
      <c r="Z16" s="30">
        <v>148490</v>
      </c>
      <c r="AA16" s="30">
        <v>0</v>
      </c>
      <c r="AB16" s="30">
        <v>66552</v>
      </c>
      <c r="AC16" s="83">
        <v>1417631</v>
      </c>
      <c r="AD16" s="51">
        <v>299814</v>
      </c>
      <c r="AE16" s="39"/>
      <c r="AF16" s="30">
        <v>21232210</v>
      </c>
      <c r="AG16" s="30">
        <v>2416641</v>
      </c>
      <c r="AH16" s="30">
        <v>2509926</v>
      </c>
      <c r="AI16" s="30">
        <v>39845</v>
      </c>
      <c r="AJ16" s="51">
        <v>26198622</v>
      </c>
      <c r="AK16" s="30">
        <v>223408</v>
      </c>
      <c r="AL16" s="51">
        <v>25975214</v>
      </c>
      <c r="AM16" s="77"/>
      <c r="AN16" s="97"/>
      <c r="AO16" s="97"/>
      <c r="AP16" s="97"/>
      <c r="AQ16" s="97"/>
    </row>
    <row r="17" spans="1:39" s="7" customFormat="1" ht="18.75" customHeight="1">
      <c r="A17" s="192" t="s">
        <v>330</v>
      </c>
      <c r="B17" s="193"/>
      <c r="C17" s="193"/>
      <c r="D17" s="193"/>
      <c r="E17" s="128" t="str">
        <f t="shared" si="0"/>
        <v> </v>
      </c>
      <c r="F17" s="128"/>
      <c r="G17" s="118"/>
      <c r="H17" s="66">
        <f aca="true" t="shared" si="8" ref="H17:AK17">+H15/H16</f>
        <v>0.9027606773268322</v>
      </c>
      <c r="I17" s="66">
        <f t="shared" si="8"/>
        <v>0</v>
      </c>
      <c r="J17" s="40">
        <f t="shared" si="8"/>
        <v>1.312147754486107</v>
      </c>
      <c r="K17" s="40">
        <v>0</v>
      </c>
      <c r="L17" s="40">
        <f t="shared" si="8"/>
        <v>1.1262419637638807</v>
      </c>
      <c r="M17" s="40"/>
      <c r="N17" s="40">
        <f t="shared" si="8"/>
        <v>0.9656728604846184</v>
      </c>
      <c r="O17" s="40">
        <f t="shared" si="8"/>
        <v>0.999715811733632</v>
      </c>
      <c r="P17" s="40">
        <f t="shared" si="8"/>
        <v>1.3549883396120037</v>
      </c>
      <c r="Q17" s="40">
        <f t="shared" si="8"/>
        <v>0.6100924963056209</v>
      </c>
      <c r="R17" s="52">
        <f t="shared" si="8"/>
        <v>0.9683069909080058</v>
      </c>
      <c r="S17" s="79"/>
      <c r="T17" s="40">
        <f t="shared" si="8"/>
        <v>1.0318806890205368</v>
      </c>
      <c r="U17" s="40">
        <f t="shared" si="8"/>
        <v>1</v>
      </c>
      <c r="V17" s="40">
        <v>0</v>
      </c>
      <c r="W17" s="40">
        <f t="shared" si="8"/>
        <v>1.1077014724751024</v>
      </c>
      <c r="X17" s="40">
        <f t="shared" si="8"/>
        <v>1.0591754195566538</v>
      </c>
      <c r="Y17" s="40">
        <f t="shared" si="8"/>
        <v>0.9614118753358409</v>
      </c>
      <c r="Z17" s="40">
        <f t="shared" si="8"/>
        <v>0.7653781399420836</v>
      </c>
      <c r="AA17" s="40">
        <v>0</v>
      </c>
      <c r="AB17" s="40">
        <f t="shared" si="8"/>
        <v>0.8754658011780262</v>
      </c>
      <c r="AC17" s="147">
        <f>+AC15/AC16</f>
        <v>1.001235864622035</v>
      </c>
      <c r="AD17" s="147">
        <f>+AD15/AD16*-1</f>
        <v>-0.8126071497661884</v>
      </c>
      <c r="AE17" s="39"/>
      <c r="AF17" s="40">
        <f t="shared" si="8"/>
        <v>1.3227219399205263</v>
      </c>
      <c r="AG17" s="66">
        <f t="shared" si="8"/>
        <v>1.5281442299456145</v>
      </c>
      <c r="AH17" s="40">
        <f t="shared" si="8"/>
        <v>1.0839415185945722</v>
      </c>
      <c r="AI17" s="40">
        <v>0</v>
      </c>
      <c r="AJ17" s="52">
        <f>+AJ15/AJ16</f>
        <v>1.3183038405607745</v>
      </c>
      <c r="AK17" s="40">
        <f t="shared" si="8"/>
        <v>0.9856450977583614</v>
      </c>
      <c r="AL17" s="52">
        <f>+AL15/AL16</f>
        <v>1.321164976735129</v>
      </c>
      <c r="AM17" s="77"/>
    </row>
    <row r="18" spans="2:31" ht="18.75" customHeight="1">
      <c r="B18" s="41"/>
      <c r="C18" s="41"/>
      <c r="D18" s="63"/>
      <c r="E18" s="63" t="str">
        <f t="shared" si="0"/>
        <v> </v>
      </c>
      <c r="F18" s="63"/>
      <c r="G18" s="41"/>
      <c r="H18" s="61"/>
      <c r="V18"/>
      <c r="W18"/>
      <c r="X18"/>
      <c r="Y18"/>
      <c r="Z18"/>
      <c r="AA18"/>
      <c r="AB18"/>
      <c r="AE18" s="47"/>
    </row>
    <row r="19" spans="2:28" ht="12.75">
      <c r="B19" s="41"/>
      <c r="C19" s="41"/>
      <c r="D19" s="149" t="s">
        <v>338</v>
      </c>
      <c r="E19" s="149"/>
      <c r="F19" s="149"/>
      <c r="G19" s="35">
        <f>SUM(E5:E14)</f>
        <v>2</v>
      </c>
      <c r="H19" s="61"/>
      <c r="V19"/>
      <c r="W19"/>
      <c r="X19"/>
      <c r="Y19"/>
      <c r="Z19"/>
      <c r="AA19"/>
      <c r="AB19"/>
    </row>
    <row r="20" spans="2:28" ht="12.75">
      <c r="B20" s="41"/>
      <c r="C20" s="41"/>
      <c r="D20" s="149" t="s">
        <v>339</v>
      </c>
      <c r="E20" s="149"/>
      <c r="F20" s="149"/>
      <c r="G20" s="150">
        <f>+G19/A14</f>
        <v>0.2</v>
      </c>
      <c r="H20" s="63"/>
      <c r="I20" s="63"/>
      <c r="J20" s="41"/>
      <c r="K20" s="41"/>
      <c r="L20" s="61"/>
      <c r="S20"/>
      <c r="V20"/>
      <c r="W20" s="95"/>
      <c r="X20"/>
      <c r="Y20"/>
      <c r="Z20"/>
      <c r="AA20"/>
      <c r="AB20"/>
    </row>
    <row r="21" spans="2:28" ht="12.75">
      <c r="B21" s="41"/>
      <c r="C21" s="41"/>
      <c r="D21" s="63"/>
      <c r="E21" s="63" t="str">
        <f aca="true" t="shared" si="9" ref="E21:E68">IF(G21="Y",1," ")</f>
        <v> </v>
      </c>
      <c r="F21" s="63"/>
      <c r="G21" s="63"/>
      <c r="H21" s="63"/>
      <c r="I21" s="63"/>
      <c r="J21" s="41"/>
      <c r="K21" s="41"/>
      <c r="L21" s="61"/>
      <c r="S21"/>
      <c r="V21"/>
      <c r="W21" s="95"/>
      <c r="X21"/>
      <c r="Y21"/>
      <c r="Z21"/>
      <c r="AA21"/>
      <c r="AB21"/>
    </row>
    <row r="22" spans="2:28" ht="12.75">
      <c r="B22" s="41"/>
      <c r="C22" s="41"/>
      <c r="D22" s="63"/>
      <c r="E22" s="63" t="str">
        <f t="shared" si="9"/>
        <v> </v>
      </c>
      <c r="F22" s="63"/>
      <c r="G22" s="41"/>
      <c r="H22" s="61"/>
      <c r="V22"/>
      <c r="W22" s="95"/>
      <c r="X22"/>
      <c r="Y22"/>
      <c r="Z22"/>
      <c r="AA22"/>
      <c r="AB22"/>
    </row>
    <row r="23" spans="2:28" ht="12.75">
      <c r="B23" s="41"/>
      <c r="C23" s="41"/>
      <c r="D23" s="63"/>
      <c r="E23" s="63" t="str">
        <f t="shared" si="9"/>
        <v> </v>
      </c>
      <c r="F23" s="63"/>
      <c r="G23" s="41"/>
      <c r="H23" s="61"/>
      <c r="V23"/>
      <c r="W23" s="95"/>
      <c r="X23"/>
      <c r="Y23"/>
      <c r="Z23"/>
      <c r="AA23"/>
      <c r="AB23"/>
    </row>
    <row r="24" spans="2:28" ht="12.75">
      <c r="B24" s="41"/>
      <c r="C24" s="41"/>
      <c r="D24" s="63"/>
      <c r="E24" s="63" t="str">
        <f t="shared" si="9"/>
        <v> </v>
      </c>
      <c r="F24" s="63"/>
      <c r="G24" s="41"/>
      <c r="H24" s="61"/>
      <c r="V24"/>
      <c r="W24" s="95"/>
      <c r="X24"/>
      <c r="Y24"/>
      <c r="Z24"/>
      <c r="AA24"/>
      <c r="AB24"/>
    </row>
    <row r="25" spans="2:28" ht="12.75">
      <c r="B25" s="41"/>
      <c r="C25" s="41"/>
      <c r="D25" s="63"/>
      <c r="E25" s="63" t="str">
        <f t="shared" si="9"/>
        <v> </v>
      </c>
      <c r="F25" s="63"/>
      <c r="G25" s="41"/>
      <c r="H25" s="61"/>
      <c r="V25"/>
      <c r="W25" s="95"/>
      <c r="X25"/>
      <c r="Y25"/>
      <c r="Z25"/>
      <c r="AA25"/>
      <c r="AB25"/>
    </row>
    <row r="26" spans="2:28" ht="12.75">
      <c r="B26" s="41"/>
      <c r="C26" s="41"/>
      <c r="D26" s="63"/>
      <c r="E26" s="63" t="str">
        <f t="shared" si="9"/>
        <v> </v>
      </c>
      <c r="F26" s="63"/>
      <c r="G26" s="41"/>
      <c r="H26" s="61"/>
      <c r="V26"/>
      <c r="W26" s="95"/>
      <c r="X26"/>
      <c r="Y26"/>
      <c r="Z26"/>
      <c r="AA26"/>
      <c r="AB26"/>
    </row>
    <row r="27" spans="2:28" ht="12.75">
      <c r="B27" s="41"/>
      <c r="C27" s="41"/>
      <c r="D27" s="63"/>
      <c r="E27" s="63" t="str">
        <f t="shared" si="9"/>
        <v> </v>
      </c>
      <c r="F27" s="63"/>
      <c r="G27" s="41"/>
      <c r="H27" s="61"/>
      <c r="V27"/>
      <c r="W27" s="95"/>
      <c r="X27"/>
      <c r="Y27"/>
      <c r="Z27"/>
      <c r="AA27"/>
      <c r="AB27"/>
    </row>
    <row r="28" spans="2:28" ht="12.75">
      <c r="B28" s="41"/>
      <c r="C28" s="41"/>
      <c r="D28" s="63"/>
      <c r="E28" s="63" t="str">
        <f t="shared" si="9"/>
        <v> </v>
      </c>
      <c r="F28" s="63"/>
      <c r="G28" s="41"/>
      <c r="H28" s="61"/>
      <c r="V28"/>
      <c r="W28"/>
      <c r="X28"/>
      <c r="Y28"/>
      <c r="Z28"/>
      <c r="AA28"/>
      <c r="AB28"/>
    </row>
    <row r="29" spans="2:28" ht="12.75">
      <c r="B29" s="41"/>
      <c r="C29" s="41"/>
      <c r="D29" s="63"/>
      <c r="E29" s="63" t="str">
        <f t="shared" si="9"/>
        <v> </v>
      </c>
      <c r="F29" s="63"/>
      <c r="G29" s="41"/>
      <c r="H29" s="61"/>
      <c r="V29"/>
      <c r="W29"/>
      <c r="X29"/>
      <c r="Y29"/>
      <c r="Z29"/>
      <c r="AA29"/>
      <c r="AB29"/>
    </row>
    <row r="30" spans="2:28" ht="12.75">
      <c r="B30" s="41"/>
      <c r="C30" s="41"/>
      <c r="D30" s="63"/>
      <c r="E30" s="63" t="str">
        <f t="shared" si="9"/>
        <v> </v>
      </c>
      <c r="F30" s="63"/>
      <c r="G30" s="41"/>
      <c r="H30" s="61"/>
      <c r="V30"/>
      <c r="W30"/>
      <c r="X30"/>
      <c r="Y30"/>
      <c r="Z30"/>
      <c r="AA30"/>
      <c r="AB30"/>
    </row>
    <row r="31" spans="2:28" ht="12.75">
      <c r="B31" s="41"/>
      <c r="C31" s="41"/>
      <c r="D31" s="63"/>
      <c r="E31" s="63" t="str">
        <f t="shared" si="9"/>
        <v> </v>
      </c>
      <c r="F31" s="63"/>
      <c r="G31" s="41"/>
      <c r="H31" s="61"/>
      <c r="V31"/>
      <c r="W31"/>
      <c r="X31"/>
      <c r="Y31"/>
      <c r="Z31"/>
      <c r="AA31"/>
      <c r="AB31"/>
    </row>
    <row r="32" spans="2:28" ht="12.75">
      <c r="B32" s="41"/>
      <c r="C32" s="41"/>
      <c r="D32" s="63"/>
      <c r="E32" s="63" t="str">
        <f t="shared" si="9"/>
        <v> </v>
      </c>
      <c r="F32" s="63"/>
      <c r="G32" s="41"/>
      <c r="H32" s="61"/>
      <c r="V32"/>
      <c r="W32"/>
      <c r="X32"/>
      <c r="Y32"/>
      <c r="Z32"/>
      <c r="AA32"/>
      <c r="AB32"/>
    </row>
    <row r="33" spans="2:28" ht="12.75">
      <c r="B33" s="41"/>
      <c r="C33" s="41"/>
      <c r="D33" s="63"/>
      <c r="E33" s="63" t="str">
        <f t="shared" si="9"/>
        <v> </v>
      </c>
      <c r="F33" s="63"/>
      <c r="G33" s="41"/>
      <c r="H33" s="61"/>
      <c r="V33"/>
      <c r="W33"/>
      <c r="X33"/>
      <c r="Y33"/>
      <c r="Z33"/>
      <c r="AA33"/>
      <c r="AB33"/>
    </row>
    <row r="34" spans="2:28" ht="12.75">
      <c r="B34" s="41"/>
      <c r="C34" s="41"/>
      <c r="D34" s="63"/>
      <c r="E34" s="63" t="str">
        <f t="shared" si="9"/>
        <v> </v>
      </c>
      <c r="F34" s="63"/>
      <c r="G34" s="41"/>
      <c r="H34" s="61"/>
      <c r="V34"/>
      <c r="W34"/>
      <c r="X34"/>
      <c r="Y34"/>
      <c r="Z34"/>
      <c r="AA34"/>
      <c r="AB34"/>
    </row>
    <row r="35" spans="2:28" ht="12.75">
      <c r="B35" s="41"/>
      <c r="C35" s="41"/>
      <c r="D35" s="63"/>
      <c r="E35" s="63" t="str">
        <f t="shared" si="9"/>
        <v> </v>
      </c>
      <c r="F35" s="63"/>
      <c r="G35" s="41"/>
      <c r="H35" s="61"/>
      <c r="V35"/>
      <c r="W35"/>
      <c r="X35"/>
      <c r="Y35"/>
      <c r="Z35"/>
      <c r="AA35"/>
      <c r="AB35"/>
    </row>
    <row r="36" spans="2:28" ht="12.75">
      <c r="B36" s="41"/>
      <c r="C36" s="41"/>
      <c r="D36" s="63"/>
      <c r="E36" s="63" t="str">
        <f t="shared" si="9"/>
        <v> </v>
      </c>
      <c r="F36" s="63"/>
      <c r="G36" s="41"/>
      <c r="H36" s="61"/>
      <c r="V36"/>
      <c r="W36"/>
      <c r="X36"/>
      <c r="Y36"/>
      <c r="Z36"/>
      <c r="AA36"/>
      <c r="AB36"/>
    </row>
    <row r="37" spans="2:28" ht="12.75">
      <c r="B37" s="41"/>
      <c r="C37" s="41"/>
      <c r="D37" s="63"/>
      <c r="E37" s="63" t="str">
        <f t="shared" si="9"/>
        <v> </v>
      </c>
      <c r="F37" s="63"/>
      <c r="G37" s="41"/>
      <c r="H37" s="61"/>
      <c r="V37"/>
      <c r="W37"/>
      <c r="X37"/>
      <c r="Y37"/>
      <c r="Z37"/>
      <c r="AA37"/>
      <c r="AB37"/>
    </row>
    <row r="38" spans="2:28" ht="12.75">
      <c r="B38" s="41"/>
      <c r="C38" s="41"/>
      <c r="D38" s="63"/>
      <c r="E38" s="63" t="str">
        <f t="shared" si="9"/>
        <v> </v>
      </c>
      <c r="F38" s="63"/>
      <c r="G38" s="41"/>
      <c r="H38" s="61"/>
      <c r="V38"/>
      <c r="W38"/>
      <c r="X38"/>
      <c r="Y38"/>
      <c r="Z38"/>
      <c r="AA38"/>
      <c r="AB38"/>
    </row>
    <row r="39" spans="2:28" ht="12.75">
      <c r="B39" s="41"/>
      <c r="C39" s="41"/>
      <c r="D39" s="63"/>
      <c r="E39" s="63" t="str">
        <f t="shared" si="9"/>
        <v> </v>
      </c>
      <c r="F39" s="63"/>
      <c r="G39" s="41"/>
      <c r="H39" s="61"/>
      <c r="V39"/>
      <c r="W39"/>
      <c r="X39"/>
      <c r="Y39"/>
      <c r="Z39"/>
      <c r="AA39"/>
      <c r="AB39"/>
    </row>
    <row r="40" spans="2:28" ht="12.75">
      <c r="B40" s="41"/>
      <c r="C40" s="41"/>
      <c r="D40" s="63"/>
      <c r="E40" s="63" t="str">
        <f t="shared" si="9"/>
        <v> </v>
      </c>
      <c r="F40" s="63"/>
      <c r="G40" s="41"/>
      <c r="H40" s="61"/>
      <c r="V40"/>
      <c r="W40"/>
      <c r="X40"/>
      <c r="Y40"/>
      <c r="Z40"/>
      <c r="AA40"/>
      <c r="AB40"/>
    </row>
    <row r="41" spans="2:28" ht="12.75">
      <c r="B41" s="41"/>
      <c r="C41" s="41"/>
      <c r="D41" s="63"/>
      <c r="E41" s="63" t="str">
        <f t="shared" si="9"/>
        <v> </v>
      </c>
      <c r="F41" s="63"/>
      <c r="G41" s="41"/>
      <c r="H41" s="61"/>
      <c r="V41"/>
      <c r="W41"/>
      <c r="X41"/>
      <c r="Y41"/>
      <c r="Z41"/>
      <c r="AA41"/>
      <c r="AB41"/>
    </row>
    <row r="42" spans="2:28" ht="12.75">
      <c r="B42" s="41"/>
      <c r="C42" s="41"/>
      <c r="D42" s="63"/>
      <c r="E42" s="63" t="str">
        <f t="shared" si="9"/>
        <v> </v>
      </c>
      <c r="F42" s="63"/>
      <c r="G42" s="41"/>
      <c r="H42" s="61"/>
      <c r="V42"/>
      <c r="W42"/>
      <c r="X42"/>
      <c r="Y42"/>
      <c r="Z42"/>
      <c r="AA42"/>
      <c r="AB42"/>
    </row>
    <row r="43" spans="2:28" ht="12.75">
      <c r="B43" s="41"/>
      <c r="C43" s="41"/>
      <c r="D43" s="63"/>
      <c r="E43" s="63" t="str">
        <f t="shared" si="9"/>
        <v> </v>
      </c>
      <c r="F43" s="63"/>
      <c r="G43" s="41"/>
      <c r="H43" s="61"/>
      <c r="V43"/>
      <c r="W43"/>
      <c r="X43"/>
      <c r="Y43"/>
      <c r="Z43"/>
      <c r="AA43"/>
      <c r="AB43"/>
    </row>
    <row r="44" spans="2:28" ht="12.75">
      <c r="B44" s="41"/>
      <c r="C44" s="41"/>
      <c r="D44" s="63"/>
      <c r="E44" s="63" t="str">
        <f t="shared" si="9"/>
        <v> </v>
      </c>
      <c r="F44" s="63"/>
      <c r="G44" s="41"/>
      <c r="H44" s="61"/>
      <c r="V44"/>
      <c r="W44"/>
      <c r="X44"/>
      <c r="Y44"/>
      <c r="Z44"/>
      <c r="AA44"/>
      <c r="AB44"/>
    </row>
    <row r="45" spans="2:28" ht="12.75">
      <c r="B45" s="41"/>
      <c r="C45" s="41"/>
      <c r="D45" s="63"/>
      <c r="E45" s="63" t="str">
        <f t="shared" si="9"/>
        <v> </v>
      </c>
      <c r="F45" s="63"/>
      <c r="G45" s="41"/>
      <c r="H45" s="61"/>
      <c r="V45"/>
      <c r="W45"/>
      <c r="X45"/>
      <c r="Y45"/>
      <c r="Z45"/>
      <c r="AA45"/>
      <c r="AB45"/>
    </row>
    <row r="46" spans="2:28" ht="12.75">
      <c r="B46" s="41"/>
      <c r="C46" s="41"/>
      <c r="D46" s="63"/>
      <c r="E46" s="63" t="str">
        <f t="shared" si="9"/>
        <v> </v>
      </c>
      <c r="F46" s="63"/>
      <c r="G46" s="41"/>
      <c r="H46" s="61"/>
      <c r="V46"/>
      <c r="W46"/>
      <c r="X46"/>
      <c r="Y46"/>
      <c r="Z46"/>
      <c r="AA46"/>
      <c r="AB46"/>
    </row>
    <row r="47" spans="2:28" ht="12.75">
      <c r="B47" s="41"/>
      <c r="C47" s="41"/>
      <c r="D47" s="63"/>
      <c r="E47" s="63" t="str">
        <f t="shared" si="9"/>
        <v> </v>
      </c>
      <c r="F47" s="63"/>
      <c r="G47" s="41"/>
      <c r="H47" s="61"/>
      <c r="V47"/>
      <c r="W47"/>
      <c r="X47"/>
      <c r="Y47"/>
      <c r="Z47"/>
      <c r="AA47"/>
      <c r="AB47"/>
    </row>
    <row r="48" spans="2:28" ht="12.75">
      <c r="B48" s="41"/>
      <c r="C48" s="41"/>
      <c r="D48" s="63"/>
      <c r="E48" s="63" t="str">
        <f t="shared" si="9"/>
        <v> </v>
      </c>
      <c r="F48" s="63"/>
      <c r="G48" s="41"/>
      <c r="H48" s="61"/>
      <c r="V48"/>
      <c r="W48"/>
      <c r="X48"/>
      <c r="Y48"/>
      <c r="Z48"/>
      <c r="AA48"/>
      <c r="AB48"/>
    </row>
    <row r="49" spans="2:28" ht="12.75">
      <c r="B49" s="41"/>
      <c r="C49" s="41"/>
      <c r="D49" s="63"/>
      <c r="E49" s="63" t="str">
        <f t="shared" si="9"/>
        <v> </v>
      </c>
      <c r="F49" s="63"/>
      <c r="G49" s="41"/>
      <c r="H49" s="61"/>
      <c r="V49"/>
      <c r="W49"/>
      <c r="X49"/>
      <c r="Y49"/>
      <c r="Z49"/>
      <c r="AA49"/>
      <c r="AB49"/>
    </row>
    <row r="50" spans="2:28" ht="12.75">
      <c r="B50" s="41"/>
      <c r="C50" s="41"/>
      <c r="D50" s="63"/>
      <c r="E50" s="63" t="str">
        <f t="shared" si="9"/>
        <v> </v>
      </c>
      <c r="F50" s="63"/>
      <c r="G50" s="41"/>
      <c r="H50" s="61"/>
      <c r="V50"/>
      <c r="W50"/>
      <c r="X50"/>
      <c r="Y50"/>
      <c r="Z50"/>
      <c r="AA50"/>
      <c r="AB50"/>
    </row>
    <row r="51" spans="2:28" ht="12.75">
      <c r="B51" s="41"/>
      <c r="C51" s="41"/>
      <c r="D51" s="63"/>
      <c r="E51" s="63" t="str">
        <f t="shared" si="9"/>
        <v> </v>
      </c>
      <c r="F51" s="63"/>
      <c r="G51" s="41"/>
      <c r="H51" s="61"/>
      <c r="V51"/>
      <c r="W51"/>
      <c r="X51"/>
      <c r="Y51"/>
      <c r="Z51"/>
      <c r="AA51"/>
      <c r="AB51"/>
    </row>
    <row r="52" spans="2:28" ht="12.75">
      <c r="B52" s="41"/>
      <c r="C52" s="41"/>
      <c r="D52" s="63"/>
      <c r="E52" s="63" t="str">
        <f t="shared" si="9"/>
        <v> </v>
      </c>
      <c r="F52" s="63"/>
      <c r="G52" s="41"/>
      <c r="H52" s="61"/>
      <c r="V52"/>
      <c r="W52"/>
      <c r="X52"/>
      <c r="Y52"/>
      <c r="Z52"/>
      <c r="AA52"/>
      <c r="AB52"/>
    </row>
    <row r="53" spans="2:28" ht="12.75">
      <c r="B53" s="41"/>
      <c r="C53" s="41"/>
      <c r="D53" s="63"/>
      <c r="E53" s="63" t="str">
        <f t="shared" si="9"/>
        <v> </v>
      </c>
      <c r="F53" s="63"/>
      <c r="G53" s="41"/>
      <c r="H53" s="61"/>
      <c r="V53"/>
      <c r="W53"/>
      <c r="X53"/>
      <c r="Y53"/>
      <c r="Z53"/>
      <c r="AA53"/>
      <c r="AB53"/>
    </row>
    <row r="54" spans="2:28" ht="12.75">
      <c r="B54" s="41"/>
      <c r="C54" s="41"/>
      <c r="D54" s="63"/>
      <c r="E54" s="63" t="str">
        <f t="shared" si="9"/>
        <v> </v>
      </c>
      <c r="F54" s="63"/>
      <c r="G54" s="41"/>
      <c r="H54" s="61"/>
      <c r="V54"/>
      <c r="W54"/>
      <c r="X54"/>
      <c r="Y54"/>
      <c r="Z54"/>
      <c r="AA54"/>
      <c r="AB54"/>
    </row>
    <row r="55" spans="2:28" ht="12.75">
      <c r="B55" s="41"/>
      <c r="C55" s="41"/>
      <c r="D55" s="63"/>
      <c r="E55" s="63" t="str">
        <f t="shared" si="9"/>
        <v> </v>
      </c>
      <c r="F55" s="63"/>
      <c r="G55" s="41"/>
      <c r="H55" s="61"/>
      <c r="V55"/>
      <c r="W55"/>
      <c r="X55"/>
      <c r="Y55"/>
      <c r="Z55"/>
      <c r="AA55"/>
      <c r="AB55"/>
    </row>
    <row r="56" spans="2:28" ht="12.75">
      <c r="B56" s="41"/>
      <c r="C56" s="41"/>
      <c r="D56" s="63"/>
      <c r="E56" s="63" t="str">
        <f t="shared" si="9"/>
        <v> </v>
      </c>
      <c r="F56" s="63"/>
      <c r="G56" s="41"/>
      <c r="H56" s="61"/>
      <c r="V56"/>
      <c r="W56"/>
      <c r="X56"/>
      <c r="Y56"/>
      <c r="Z56"/>
      <c r="AA56"/>
      <c r="AB56"/>
    </row>
    <row r="57" spans="2:28" ht="12.75">
      <c r="B57" s="41"/>
      <c r="C57" s="41"/>
      <c r="D57" s="63"/>
      <c r="E57" s="63" t="str">
        <f t="shared" si="9"/>
        <v> </v>
      </c>
      <c r="F57" s="63"/>
      <c r="G57" s="41"/>
      <c r="H57" s="61"/>
      <c r="V57"/>
      <c r="W57"/>
      <c r="X57"/>
      <c r="Y57"/>
      <c r="Z57"/>
      <c r="AA57"/>
      <c r="AB57"/>
    </row>
    <row r="58" spans="2:28" ht="12.75">
      <c r="B58" s="41"/>
      <c r="C58" s="41"/>
      <c r="D58" s="63"/>
      <c r="E58" s="63" t="str">
        <f t="shared" si="9"/>
        <v> </v>
      </c>
      <c r="F58" s="63"/>
      <c r="G58" s="41"/>
      <c r="H58" s="61"/>
      <c r="V58"/>
      <c r="W58"/>
      <c r="X58"/>
      <c r="Y58"/>
      <c r="Z58"/>
      <c r="AA58"/>
      <c r="AB58"/>
    </row>
    <row r="59" spans="2:28" ht="12.75">
      <c r="B59" s="41"/>
      <c r="C59" s="41"/>
      <c r="D59" s="63"/>
      <c r="E59" s="63" t="str">
        <f t="shared" si="9"/>
        <v> </v>
      </c>
      <c r="F59" s="63"/>
      <c r="G59" s="41"/>
      <c r="H59" s="61"/>
      <c r="V59"/>
      <c r="W59"/>
      <c r="X59"/>
      <c r="Y59"/>
      <c r="Z59"/>
      <c r="AA59"/>
      <c r="AB59"/>
    </row>
    <row r="60" spans="2:28" ht="12.75">
      <c r="B60" s="41"/>
      <c r="C60" s="41"/>
      <c r="D60" s="63"/>
      <c r="E60" s="63" t="str">
        <f t="shared" si="9"/>
        <v> </v>
      </c>
      <c r="F60" s="63"/>
      <c r="G60" s="41"/>
      <c r="H60" s="61"/>
      <c r="V60"/>
      <c r="W60"/>
      <c r="X60"/>
      <c r="Y60"/>
      <c r="Z60"/>
      <c r="AA60"/>
      <c r="AB60"/>
    </row>
    <row r="61" spans="2:28" ht="12.75">
      <c r="B61" s="41"/>
      <c r="C61" s="41"/>
      <c r="D61" s="63"/>
      <c r="E61" s="63" t="str">
        <f t="shared" si="9"/>
        <v> </v>
      </c>
      <c r="F61" s="63"/>
      <c r="G61" s="41"/>
      <c r="H61" s="61"/>
      <c r="V61"/>
      <c r="W61"/>
      <c r="X61"/>
      <c r="Y61"/>
      <c r="Z61"/>
      <c r="AA61"/>
      <c r="AB61"/>
    </row>
    <row r="62" spans="2:28" ht="12.75">
      <c r="B62" s="41"/>
      <c r="C62" s="41"/>
      <c r="D62" s="63"/>
      <c r="E62" s="63" t="str">
        <f t="shared" si="9"/>
        <v> </v>
      </c>
      <c r="F62" s="63"/>
      <c r="G62" s="41"/>
      <c r="H62" s="61"/>
      <c r="V62"/>
      <c r="W62"/>
      <c r="X62"/>
      <c r="Y62"/>
      <c r="Z62"/>
      <c r="AA62"/>
      <c r="AB62"/>
    </row>
    <row r="63" spans="2:28" ht="12.75">
      <c r="B63" s="41"/>
      <c r="C63" s="41"/>
      <c r="D63" s="63"/>
      <c r="E63" s="63" t="str">
        <f t="shared" si="9"/>
        <v> </v>
      </c>
      <c r="F63" s="63"/>
      <c r="G63" s="41"/>
      <c r="H63" s="61"/>
      <c r="V63"/>
      <c r="W63"/>
      <c r="X63"/>
      <c r="Y63"/>
      <c r="Z63"/>
      <c r="AA63"/>
      <c r="AB63"/>
    </row>
    <row r="64" spans="2:28" ht="12.75">
      <c r="B64" s="41"/>
      <c r="C64" s="41"/>
      <c r="D64" s="63"/>
      <c r="E64" s="63" t="str">
        <f t="shared" si="9"/>
        <v> </v>
      </c>
      <c r="F64" s="63"/>
      <c r="G64" s="41"/>
      <c r="H64" s="61"/>
      <c r="V64"/>
      <c r="W64"/>
      <c r="X64"/>
      <c r="Y64"/>
      <c r="Z64"/>
      <c r="AA64"/>
      <c r="AB64"/>
    </row>
    <row r="65" spans="2:28" ht="12.75">
      <c r="B65" s="41"/>
      <c r="C65" s="41"/>
      <c r="D65" s="63"/>
      <c r="E65" s="63" t="str">
        <f t="shared" si="9"/>
        <v> </v>
      </c>
      <c r="F65" s="63"/>
      <c r="G65" s="41"/>
      <c r="H65" s="61"/>
      <c r="V65"/>
      <c r="W65"/>
      <c r="X65"/>
      <c r="Y65"/>
      <c r="Z65"/>
      <c r="AA65"/>
      <c r="AB65"/>
    </row>
    <row r="66" spans="2:28" ht="12.75">
      <c r="B66" s="41"/>
      <c r="C66" s="41"/>
      <c r="D66" s="63"/>
      <c r="E66" s="63" t="str">
        <f t="shared" si="9"/>
        <v> </v>
      </c>
      <c r="F66" s="63"/>
      <c r="G66" s="41"/>
      <c r="H66" s="61"/>
      <c r="V66"/>
      <c r="W66"/>
      <c r="X66"/>
      <c r="Y66"/>
      <c r="Z66"/>
      <c r="AA66"/>
      <c r="AB66"/>
    </row>
    <row r="67" spans="2:28" ht="12.75">
      <c r="B67" s="41"/>
      <c r="C67" s="41"/>
      <c r="D67" s="63"/>
      <c r="E67" s="63" t="str">
        <f t="shared" si="9"/>
        <v> </v>
      </c>
      <c r="F67" s="63"/>
      <c r="G67" s="41"/>
      <c r="H67" s="61"/>
      <c r="V67"/>
      <c r="W67"/>
      <c r="X67"/>
      <c r="Y67"/>
      <c r="Z67"/>
      <c r="AA67"/>
      <c r="AB67"/>
    </row>
    <row r="68" spans="2:28" ht="12.75">
      <c r="B68" s="41"/>
      <c r="C68" s="41"/>
      <c r="D68" s="63"/>
      <c r="E68" s="63" t="str">
        <f t="shared" si="9"/>
        <v> </v>
      </c>
      <c r="F68" s="63"/>
      <c r="G68" s="41"/>
      <c r="H68" s="61"/>
      <c r="V68"/>
      <c r="W68"/>
      <c r="X68"/>
      <c r="Y68"/>
      <c r="Z68"/>
      <c r="AA68"/>
      <c r="AB68"/>
    </row>
    <row r="69" spans="2:28" ht="12.75">
      <c r="B69" s="41"/>
      <c r="C69" s="41"/>
      <c r="D69" s="63"/>
      <c r="E69" s="63" t="str">
        <f>IF(G69="Y",1," ")</f>
        <v> </v>
      </c>
      <c r="F69" s="63"/>
      <c r="G69" s="41"/>
      <c r="H69" s="61"/>
      <c r="V69"/>
      <c r="W69"/>
      <c r="X69"/>
      <c r="Y69"/>
      <c r="Z69"/>
      <c r="AA69"/>
      <c r="AB69"/>
    </row>
    <row r="70" spans="2:28" ht="12.75">
      <c r="B70" s="41"/>
      <c r="C70" s="41"/>
      <c r="D70" s="63"/>
      <c r="E70" s="63" t="str">
        <f>IF(G70="Y",1," ")</f>
        <v> </v>
      </c>
      <c r="F70" s="63"/>
      <c r="G70" s="41"/>
      <c r="H70" s="61"/>
      <c r="V70"/>
      <c r="W70"/>
      <c r="X70"/>
      <c r="Y70"/>
      <c r="Z70"/>
      <c r="AA70"/>
      <c r="AB70"/>
    </row>
    <row r="71" spans="2:28" ht="12.75">
      <c r="B71" s="41"/>
      <c r="C71" s="41"/>
      <c r="D71" s="63"/>
      <c r="E71" s="63">
        <f aca="true" t="shared" si="10" ref="E71:E76">IF(G71="y",1,"")</f>
      </c>
      <c r="F71" s="63"/>
      <c r="G71" s="41"/>
      <c r="H71" s="61"/>
      <c r="V71"/>
      <c r="W71"/>
      <c r="X71"/>
      <c r="Y71"/>
      <c r="Z71"/>
      <c r="AA71"/>
      <c r="AB71"/>
    </row>
    <row r="72" spans="2:28" ht="12.75">
      <c r="B72" s="41"/>
      <c r="C72" s="41"/>
      <c r="D72" s="63"/>
      <c r="E72" s="63">
        <f t="shared" si="10"/>
      </c>
      <c r="F72" s="63"/>
      <c r="G72" s="41"/>
      <c r="H72" s="61"/>
      <c r="V72"/>
      <c r="W72"/>
      <c r="X72"/>
      <c r="Y72"/>
      <c r="Z72"/>
      <c r="AA72"/>
      <c r="AB72"/>
    </row>
    <row r="73" spans="2:28" ht="12.75">
      <c r="B73" s="41"/>
      <c r="C73" s="41"/>
      <c r="D73" s="63"/>
      <c r="E73" s="63">
        <f t="shared" si="10"/>
      </c>
      <c r="F73" s="63"/>
      <c r="G73" s="41"/>
      <c r="H73" s="61"/>
      <c r="V73"/>
      <c r="W73"/>
      <c r="X73"/>
      <c r="Y73"/>
      <c r="Z73"/>
      <c r="AA73"/>
      <c r="AB73"/>
    </row>
    <row r="74" spans="2:28" ht="12.75">
      <c r="B74" s="41"/>
      <c r="C74" s="41"/>
      <c r="D74" s="63"/>
      <c r="E74" s="63">
        <f t="shared" si="10"/>
      </c>
      <c r="F74" s="63"/>
      <c r="G74" s="41"/>
      <c r="H74" s="61"/>
      <c r="V74"/>
      <c r="W74"/>
      <c r="X74"/>
      <c r="Y74"/>
      <c r="Z74"/>
      <c r="AA74"/>
      <c r="AB74"/>
    </row>
    <row r="75" spans="2:28" ht="12.75">
      <c r="B75" s="41"/>
      <c r="C75" s="41"/>
      <c r="D75" s="63"/>
      <c r="E75" s="63">
        <f t="shared" si="10"/>
      </c>
      <c r="F75" s="63"/>
      <c r="G75" s="41"/>
      <c r="H75" s="61"/>
      <c r="V75"/>
      <c r="W75"/>
      <c r="X75"/>
      <c r="Y75"/>
      <c r="Z75"/>
      <c r="AA75"/>
      <c r="AB75"/>
    </row>
    <row r="76" spans="2:28" ht="12.75">
      <c r="B76" s="41"/>
      <c r="C76" s="41"/>
      <c r="D76" s="63"/>
      <c r="E76" s="63">
        <f t="shared" si="10"/>
      </c>
      <c r="F76" s="63"/>
      <c r="G76" s="41"/>
      <c r="H76" s="61"/>
      <c r="V76"/>
      <c r="W76"/>
      <c r="X76"/>
      <c r="Y76"/>
      <c r="Z76"/>
      <c r="AA76"/>
      <c r="AB76"/>
    </row>
    <row r="77" spans="2:28" ht="12.75">
      <c r="B77" s="41"/>
      <c r="C77" s="41"/>
      <c r="D77" s="63"/>
      <c r="E77" s="63"/>
      <c r="F77" s="63"/>
      <c r="G77" s="41"/>
      <c r="H77" s="61"/>
      <c r="V77"/>
      <c r="W77"/>
      <c r="X77"/>
      <c r="Y77"/>
      <c r="Z77"/>
      <c r="AA77"/>
      <c r="AB77"/>
    </row>
    <row r="78" spans="22:28" ht="12.75">
      <c r="V78"/>
      <c r="W78"/>
      <c r="X78"/>
      <c r="Y78"/>
      <c r="Z78"/>
      <c r="AA78"/>
      <c r="AB78"/>
    </row>
    <row r="79" spans="22:28" ht="12.75">
      <c r="V79"/>
      <c r="W79"/>
      <c r="X79"/>
      <c r="Y79"/>
      <c r="Z79"/>
      <c r="AA79"/>
      <c r="AB79"/>
    </row>
    <row r="80" spans="22:28" ht="12.75">
      <c r="V80"/>
      <c r="W80"/>
      <c r="X80"/>
      <c r="Y80"/>
      <c r="Z80"/>
      <c r="AA80"/>
      <c r="AB80"/>
    </row>
    <row r="81" spans="22:28" ht="12.75">
      <c r="V81"/>
      <c r="W81"/>
      <c r="X81"/>
      <c r="Y81"/>
      <c r="Z81"/>
      <c r="AA81"/>
      <c r="AB81"/>
    </row>
    <row r="82" spans="22:28" ht="12.75">
      <c r="V82"/>
      <c r="W82"/>
      <c r="X82"/>
      <c r="Y82"/>
      <c r="Z82"/>
      <c r="AA82"/>
      <c r="AB82"/>
    </row>
    <row r="83" spans="22:28" ht="12.75">
      <c r="V83"/>
      <c r="W83"/>
      <c r="X83"/>
      <c r="Y83"/>
      <c r="Z83"/>
      <c r="AA83"/>
      <c r="AB83"/>
    </row>
    <row r="84" spans="22:28" ht="12.75">
      <c r="V84"/>
      <c r="W84"/>
      <c r="X84"/>
      <c r="Y84"/>
      <c r="Z84"/>
      <c r="AA84"/>
      <c r="AB84"/>
    </row>
    <row r="85" spans="22:28" ht="12.75">
      <c r="V85"/>
      <c r="W85"/>
      <c r="X85"/>
      <c r="Y85"/>
      <c r="Z85"/>
      <c r="AA85"/>
      <c r="AB85"/>
    </row>
    <row r="86" spans="22:28" ht="12.75">
      <c r="V86"/>
      <c r="W86"/>
      <c r="X86"/>
      <c r="Y86"/>
      <c r="Z86"/>
      <c r="AA86"/>
      <c r="AB86"/>
    </row>
    <row r="87" spans="22:28" ht="12.75">
      <c r="V87"/>
      <c r="W87"/>
      <c r="X87"/>
      <c r="Y87"/>
      <c r="Z87"/>
      <c r="AA87"/>
      <c r="AB87"/>
    </row>
    <row r="88" spans="22:28" ht="12.75">
      <c r="V88"/>
      <c r="W88"/>
      <c r="X88"/>
      <c r="Y88"/>
      <c r="Z88"/>
      <c r="AA88"/>
      <c r="AB88"/>
    </row>
    <row r="89" spans="22:28" ht="12.75">
      <c r="V89"/>
      <c r="W89"/>
      <c r="X89"/>
      <c r="Y89"/>
      <c r="Z89"/>
      <c r="AA89"/>
      <c r="AB89"/>
    </row>
    <row r="90" spans="22:28" ht="12.75">
      <c r="V90"/>
      <c r="W90"/>
      <c r="X90"/>
      <c r="Y90"/>
      <c r="Z90"/>
      <c r="AA90"/>
      <c r="AB90"/>
    </row>
    <row r="91" spans="22:28" ht="12.75">
      <c r="V91"/>
      <c r="W91"/>
      <c r="X91"/>
      <c r="Y91"/>
      <c r="Z91"/>
      <c r="AA91"/>
      <c r="AB91"/>
    </row>
    <row r="92" spans="4:28" ht="12.75">
      <c r="D92"/>
      <c r="E92"/>
      <c r="F92"/>
      <c r="V92"/>
      <c r="W92"/>
      <c r="X92"/>
      <c r="Y92"/>
      <c r="Z92"/>
      <c r="AA92"/>
      <c r="AB92"/>
    </row>
    <row r="93" spans="4:28" ht="12.75">
      <c r="D93"/>
      <c r="E93"/>
      <c r="F93"/>
      <c r="V93"/>
      <c r="W93"/>
      <c r="X93"/>
      <c r="Y93"/>
      <c r="Z93"/>
      <c r="AA93"/>
      <c r="AB93"/>
    </row>
    <row r="94" spans="4:28" ht="12.75">
      <c r="D94"/>
      <c r="E94"/>
      <c r="F94"/>
      <c r="V94"/>
      <c r="W94"/>
      <c r="X94"/>
      <c r="Y94"/>
      <c r="Z94"/>
      <c r="AA94"/>
      <c r="AB94"/>
    </row>
    <row r="95" spans="4:28" ht="12.75">
      <c r="D95"/>
      <c r="E95"/>
      <c r="F95"/>
      <c r="V95"/>
      <c r="W95"/>
      <c r="X95"/>
      <c r="Y95"/>
      <c r="Z95"/>
      <c r="AA95"/>
      <c r="AB95"/>
    </row>
    <row r="96" spans="4:28" ht="12.75">
      <c r="D96"/>
      <c r="E96"/>
      <c r="F96"/>
      <c r="V96"/>
      <c r="W96"/>
      <c r="X96"/>
      <c r="Y96"/>
      <c r="Z96"/>
      <c r="AA96"/>
      <c r="AB96"/>
    </row>
    <row r="97" spans="4:28" ht="12.75">
      <c r="D97"/>
      <c r="E97"/>
      <c r="F97"/>
      <c r="V97"/>
      <c r="W97"/>
      <c r="X97"/>
      <c r="Y97"/>
      <c r="Z97"/>
      <c r="AA97"/>
      <c r="AB97"/>
    </row>
    <row r="98" spans="4:28" ht="12.75">
      <c r="D98"/>
      <c r="E98"/>
      <c r="F98"/>
      <c r="V98"/>
      <c r="W98"/>
      <c r="X98"/>
      <c r="Y98"/>
      <c r="Z98"/>
      <c r="AA98"/>
      <c r="AB98"/>
    </row>
    <row r="99" spans="4:28" ht="12.75">
      <c r="D99"/>
      <c r="E99"/>
      <c r="F99"/>
      <c r="V99"/>
      <c r="W99"/>
      <c r="X99"/>
      <c r="Y99"/>
      <c r="Z99"/>
      <c r="AA99"/>
      <c r="AB99"/>
    </row>
    <row r="100" spans="4:28" ht="12.75">
      <c r="D100"/>
      <c r="E100"/>
      <c r="F100"/>
      <c r="V100"/>
      <c r="W100"/>
      <c r="X100"/>
      <c r="Y100"/>
      <c r="Z100"/>
      <c r="AA100"/>
      <c r="AB100"/>
    </row>
    <row r="101" spans="4:28" ht="12.75">
      <c r="D101"/>
      <c r="E101"/>
      <c r="F101"/>
      <c r="V101"/>
      <c r="W101"/>
      <c r="X101"/>
      <c r="Y101"/>
      <c r="Z101"/>
      <c r="AA101"/>
      <c r="AB101"/>
    </row>
    <row r="102" spans="4:28" ht="12.75">
      <c r="D102"/>
      <c r="E102"/>
      <c r="F102"/>
      <c r="V102"/>
      <c r="W102"/>
      <c r="X102"/>
      <c r="Y102"/>
      <c r="Z102"/>
      <c r="AA102"/>
      <c r="AB102"/>
    </row>
    <row r="103" spans="4:28" ht="12.75">
      <c r="D103"/>
      <c r="E103"/>
      <c r="F103"/>
      <c r="V103"/>
      <c r="W103"/>
      <c r="X103"/>
      <c r="Y103"/>
      <c r="Z103"/>
      <c r="AA103"/>
      <c r="AB103"/>
    </row>
    <row r="104" spans="4:28" ht="12.75">
      <c r="D104"/>
      <c r="E104"/>
      <c r="F104"/>
      <c r="V104"/>
      <c r="W104"/>
      <c r="X104"/>
      <c r="Y104"/>
      <c r="Z104"/>
      <c r="AA104"/>
      <c r="AB104"/>
    </row>
    <row r="105" spans="4:28" ht="12.75">
      <c r="D105"/>
      <c r="E105"/>
      <c r="F105"/>
      <c r="V105"/>
      <c r="W105"/>
      <c r="X105"/>
      <c r="Y105"/>
      <c r="Z105"/>
      <c r="AA105"/>
      <c r="AB105"/>
    </row>
    <row r="106" spans="4:28" ht="12.75">
      <c r="D106"/>
      <c r="E106"/>
      <c r="F106"/>
      <c r="V106"/>
      <c r="W106"/>
      <c r="X106"/>
      <c r="Y106"/>
      <c r="Z106"/>
      <c r="AA106"/>
      <c r="AB106"/>
    </row>
    <row r="107" spans="4:28" ht="12.75">
      <c r="D107"/>
      <c r="E107"/>
      <c r="F107"/>
      <c r="V107"/>
      <c r="W107"/>
      <c r="X107"/>
      <c r="Y107"/>
      <c r="Z107"/>
      <c r="AA107"/>
      <c r="AB107"/>
    </row>
    <row r="108" spans="4:28" ht="12.75">
      <c r="D108"/>
      <c r="E108"/>
      <c r="F108"/>
      <c r="V108"/>
      <c r="W108"/>
      <c r="X108"/>
      <c r="Y108"/>
      <c r="Z108"/>
      <c r="AA108"/>
      <c r="AB108"/>
    </row>
    <row r="109" spans="4:28" ht="12.75">
      <c r="D109"/>
      <c r="E109"/>
      <c r="F109"/>
      <c r="V109"/>
      <c r="W109"/>
      <c r="X109"/>
      <c r="Y109"/>
      <c r="Z109"/>
      <c r="AA109"/>
      <c r="AB109"/>
    </row>
    <row r="110" spans="4:28" ht="12.75">
      <c r="D110"/>
      <c r="E110"/>
      <c r="F110"/>
      <c r="V110"/>
      <c r="W110"/>
      <c r="X110"/>
      <c r="Y110"/>
      <c r="Z110"/>
      <c r="AA110"/>
      <c r="AB110"/>
    </row>
    <row r="111" spans="4:28" ht="12.75">
      <c r="D111"/>
      <c r="E111"/>
      <c r="F111"/>
      <c r="V111"/>
      <c r="W111"/>
      <c r="X111"/>
      <c r="Y111"/>
      <c r="Z111"/>
      <c r="AA111"/>
      <c r="AB111"/>
    </row>
    <row r="112" spans="4:28" ht="12.75">
      <c r="D112"/>
      <c r="E112"/>
      <c r="F112"/>
      <c r="V112"/>
      <c r="W112"/>
      <c r="X112"/>
      <c r="Y112"/>
      <c r="Z112"/>
      <c r="AA112"/>
      <c r="AB112"/>
    </row>
    <row r="113" spans="4:28" ht="12.75">
      <c r="D113"/>
      <c r="E113"/>
      <c r="F113"/>
      <c r="V113"/>
      <c r="W113"/>
      <c r="X113"/>
      <c r="Y113"/>
      <c r="Z113"/>
      <c r="AA113"/>
      <c r="AB113"/>
    </row>
    <row r="114" spans="4:28" ht="12.75">
      <c r="D114"/>
      <c r="E114"/>
      <c r="F114"/>
      <c r="V114"/>
      <c r="W114"/>
      <c r="X114"/>
      <c r="Y114"/>
      <c r="Z114"/>
      <c r="AA114"/>
      <c r="AB114"/>
    </row>
    <row r="115" spans="4:28" ht="12.75">
      <c r="D115"/>
      <c r="E115"/>
      <c r="F115"/>
      <c r="V115"/>
      <c r="W115"/>
      <c r="X115"/>
      <c r="Y115"/>
      <c r="Z115"/>
      <c r="AA115"/>
      <c r="AB115"/>
    </row>
    <row r="116" spans="4:28" ht="12.75">
      <c r="D116"/>
      <c r="E116"/>
      <c r="F116"/>
      <c r="V116"/>
      <c r="W116"/>
      <c r="X116"/>
      <c r="Y116"/>
      <c r="Z116"/>
      <c r="AA116"/>
      <c r="AB116"/>
    </row>
    <row r="117" spans="4:28" ht="12.75">
      <c r="D117"/>
      <c r="E117"/>
      <c r="F117"/>
      <c r="V117"/>
      <c r="W117"/>
      <c r="X117"/>
      <c r="Y117"/>
      <c r="Z117"/>
      <c r="AA117"/>
      <c r="AB117"/>
    </row>
    <row r="118" spans="4:28" ht="12.75">
      <c r="D118"/>
      <c r="E118"/>
      <c r="F118"/>
      <c r="V118"/>
      <c r="W118"/>
      <c r="X118"/>
      <c r="Y118"/>
      <c r="Z118"/>
      <c r="AA118"/>
      <c r="AB118"/>
    </row>
    <row r="119" spans="4:28" ht="12.75">
      <c r="D119"/>
      <c r="E119"/>
      <c r="F119"/>
      <c r="V119"/>
      <c r="W119"/>
      <c r="X119"/>
      <c r="Y119"/>
      <c r="Z119"/>
      <c r="AA119"/>
      <c r="AB119"/>
    </row>
    <row r="120" spans="4:28" ht="12.75">
      <c r="D120"/>
      <c r="E120"/>
      <c r="F120"/>
      <c r="V120"/>
      <c r="W120"/>
      <c r="X120"/>
      <c r="Y120"/>
      <c r="Z120"/>
      <c r="AA120"/>
      <c r="AB120"/>
    </row>
    <row r="121" spans="4:28" ht="12.75">
      <c r="D121"/>
      <c r="E121"/>
      <c r="F121"/>
      <c r="V121"/>
      <c r="W121"/>
      <c r="X121"/>
      <c r="Y121"/>
      <c r="Z121"/>
      <c r="AA121"/>
      <c r="AB121"/>
    </row>
    <row r="122" spans="4:28" ht="12.75">
      <c r="D122"/>
      <c r="E122"/>
      <c r="F122"/>
      <c r="V122"/>
      <c r="W122"/>
      <c r="X122"/>
      <c r="Y122"/>
      <c r="Z122"/>
      <c r="AA122"/>
      <c r="AB122"/>
    </row>
    <row r="123" spans="4:28" ht="12.75">
      <c r="D123"/>
      <c r="E123"/>
      <c r="F123"/>
      <c r="V123"/>
      <c r="W123"/>
      <c r="X123"/>
      <c r="Y123"/>
      <c r="Z123"/>
      <c r="AA123"/>
      <c r="AB123"/>
    </row>
    <row r="124" spans="4:28" ht="12.75">
      <c r="D124"/>
      <c r="E124"/>
      <c r="F124"/>
      <c r="V124"/>
      <c r="W124"/>
      <c r="X124"/>
      <c r="Y124"/>
      <c r="Z124"/>
      <c r="AA124"/>
      <c r="AB124"/>
    </row>
    <row r="125" spans="4:28" ht="12.75">
      <c r="D125"/>
      <c r="E125"/>
      <c r="F125"/>
      <c r="V125"/>
      <c r="W125"/>
      <c r="X125"/>
      <c r="Y125"/>
      <c r="Z125"/>
      <c r="AA125"/>
      <c r="AB125"/>
    </row>
    <row r="126" spans="4:28" ht="12.75">
      <c r="D126"/>
      <c r="E126"/>
      <c r="F126"/>
      <c r="V126"/>
      <c r="W126"/>
      <c r="X126"/>
      <c r="Y126"/>
      <c r="Z126"/>
      <c r="AA126"/>
      <c r="AB126"/>
    </row>
    <row r="127" spans="4:28" ht="12.75">
      <c r="D127"/>
      <c r="E127"/>
      <c r="F127"/>
      <c r="V127"/>
      <c r="W127"/>
      <c r="X127"/>
      <c r="Y127"/>
      <c r="Z127"/>
      <c r="AA127"/>
      <c r="AB127"/>
    </row>
    <row r="128" spans="4:28" ht="12.75">
      <c r="D128"/>
      <c r="E128"/>
      <c r="F128"/>
      <c r="V128"/>
      <c r="W128"/>
      <c r="X128"/>
      <c r="Y128"/>
      <c r="Z128"/>
      <c r="AA128"/>
      <c r="AB128"/>
    </row>
    <row r="129" spans="4:28" ht="12.75">
      <c r="D129"/>
      <c r="E129"/>
      <c r="F129"/>
      <c r="V129"/>
      <c r="W129"/>
      <c r="X129"/>
      <c r="Y129"/>
      <c r="Z129"/>
      <c r="AA129"/>
      <c r="AB129"/>
    </row>
    <row r="130" spans="4:28" ht="12.75">
      <c r="D130"/>
      <c r="E130"/>
      <c r="F130"/>
      <c r="V130"/>
      <c r="W130"/>
      <c r="X130"/>
      <c r="Y130"/>
      <c r="Z130"/>
      <c r="AA130"/>
      <c r="AB130"/>
    </row>
    <row r="131" spans="4:28" ht="12.75">
      <c r="D131"/>
      <c r="E131"/>
      <c r="F131"/>
      <c r="V131"/>
      <c r="W131"/>
      <c r="X131"/>
      <c r="Y131"/>
      <c r="Z131"/>
      <c r="AA131"/>
      <c r="AB131"/>
    </row>
    <row r="132" spans="4:28" ht="12.75">
      <c r="D132"/>
      <c r="E132"/>
      <c r="F132"/>
      <c r="V132"/>
      <c r="W132"/>
      <c r="X132"/>
      <c r="Y132"/>
      <c r="Z132"/>
      <c r="AA132"/>
      <c r="AB132"/>
    </row>
    <row r="133" spans="4:28" ht="12.75">
      <c r="D133"/>
      <c r="E133"/>
      <c r="F133"/>
      <c r="V133"/>
      <c r="W133"/>
      <c r="X133"/>
      <c r="Y133"/>
      <c r="Z133"/>
      <c r="AA133"/>
      <c r="AB133"/>
    </row>
    <row r="134" spans="4:28" ht="12.75">
      <c r="D134"/>
      <c r="E134"/>
      <c r="F134"/>
      <c r="V134"/>
      <c r="W134"/>
      <c r="X134"/>
      <c r="Y134"/>
      <c r="Z134"/>
      <c r="AA134"/>
      <c r="AB134"/>
    </row>
    <row r="135" spans="4:28" ht="12.75">
      <c r="D135"/>
      <c r="E135"/>
      <c r="F135"/>
      <c r="V135"/>
      <c r="W135"/>
      <c r="X135"/>
      <c r="Y135"/>
      <c r="Z135"/>
      <c r="AA135"/>
      <c r="AB135"/>
    </row>
    <row r="136" spans="4:28" ht="12.75">
      <c r="D136"/>
      <c r="E136"/>
      <c r="F136"/>
      <c r="V136"/>
      <c r="W136"/>
      <c r="X136"/>
      <c r="Y136"/>
      <c r="Z136"/>
      <c r="AA136"/>
      <c r="AB136"/>
    </row>
    <row r="137" spans="4:28" ht="12.75">
      <c r="D137"/>
      <c r="E137"/>
      <c r="F137"/>
      <c r="V137"/>
      <c r="W137"/>
      <c r="X137"/>
      <c r="Y137"/>
      <c r="Z137"/>
      <c r="AA137"/>
      <c r="AB137"/>
    </row>
    <row r="138" spans="4:28" ht="12.75">
      <c r="D138"/>
      <c r="E138"/>
      <c r="F138"/>
      <c r="V138"/>
      <c r="W138"/>
      <c r="X138"/>
      <c r="Y138"/>
      <c r="Z138"/>
      <c r="AA138"/>
      <c r="AB138"/>
    </row>
    <row r="139" spans="4:28" ht="12.75">
      <c r="D139"/>
      <c r="E139"/>
      <c r="F139"/>
      <c r="V139"/>
      <c r="W139"/>
      <c r="X139"/>
      <c r="Y139"/>
      <c r="Z139"/>
      <c r="AA139"/>
      <c r="AB139"/>
    </row>
    <row r="140" spans="4:28" ht="12.75">
      <c r="D140"/>
      <c r="E140"/>
      <c r="F140"/>
      <c r="V140"/>
      <c r="W140"/>
      <c r="X140"/>
      <c r="Y140"/>
      <c r="Z140"/>
      <c r="AA140"/>
      <c r="AB140"/>
    </row>
    <row r="141" spans="4:28" ht="12.75">
      <c r="D141"/>
      <c r="E141"/>
      <c r="F141"/>
      <c r="V141"/>
      <c r="W141"/>
      <c r="X141"/>
      <c r="Y141"/>
      <c r="Z141"/>
      <c r="AA141"/>
      <c r="AB141"/>
    </row>
    <row r="142" spans="4:28" ht="12.75">
      <c r="D142"/>
      <c r="E142"/>
      <c r="F142"/>
      <c r="V142"/>
      <c r="W142"/>
      <c r="X142"/>
      <c r="Y142"/>
      <c r="Z142"/>
      <c r="AA142"/>
      <c r="AB142"/>
    </row>
    <row r="143" spans="4:28" ht="12.75">
      <c r="D143"/>
      <c r="E143"/>
      <c r="F143"/>
      <c r="V143"/>
      <c r="W143"/>
      <c r="X143"/>
      <c r="Y143"/>
      <c r="Z143"/>
      <c r="AA143"/>
      <c r="AB143"/>
    </row>
    <row r="144" spans="4:28" ht="12.75">
      <c r="D144"/>
      <c r="E144"/>
      <c r="F144"/>
      <c r="V144"/>
      <c r="W144"/>
      <c r="X144"/>
      <c r="Y144"/>
      <c r="Z144"/>
      <c r="AA144"/>
      <c r="AB144"/>
    </row>
    <row r="145" spans="4:28" ht="12.75">
      <c r="D145"/>
      <c r="E145"/>
      <c r="F145"/>
      <c r="V145"/>
      <c r="W145"/>
      <c r="X145"/>
      <c r="Y145"/>
      <c r="Z145"/>
      <c r="AA145"/>
      <c r="AB145"/>
    </row>
    <row r="146" spans="4:28" ht="12.75">
      <c r="D146"/>
      <c r="E146"/>
      <c r="F146"/>
      <c r="V146"/>
      <c r="W146"/>
      <c r="X146"/>
      <c r="Y146"/>
      <c r="Z146"/>
      <c r="AA146"/>
      <c r="AB146"/>
    </row>
    <row r="147" spans="4:28" ht="12.75">
      <c r="D147"/>
      <c r="E147"/>
      <c r="F147"/>
      <c r="V147"/>
      <c r="W147"/>
      <c r="X147"/>
      <c r="Y147"/>
      <c r="Z147"/>
      <c r="AA147"/>
      <c r="AB147"/>
    </row>
    <row r="148" spans="4:28" ht="12.75">
      <c r="D148"/>
      <c r="E148"/>
      <c r="F148"/>
      <c r="V148"/>
      <c r="W148"/>
      <c r="X148"/>
      <c r="Y148"/>
      <c r="Z148"/>
      <c r="AA148"/>
      <c r="AB148"/>
    </row>
    <row r="149" spans="4:28" ht="12.75">
      <c r="D149"/>
      <c r="E149"/>
      <c r="F149"/>
      <c r="V149"/>
      <c r="W149"/>
      <c r="X149"/>
      <c r="Y149"/>
      <c r="Z149"/>
      <c r="AA149"/>
      <c r="AB149"/>
    </row>
    <row r="150" spans="4:28" ht="12.75">
      <c r="D150"/>
      <c r="E150"/>
      <c r="F150"/>
      <c r="V150"/>
      <c r="W150"/>
      <c r="X150"/>
      <c r="Y150"/>
      <c r="Z150"/>
      <c r="AA150"/>
      <c r="AB150"/>
    </row>
    <row r="151" spans="4:28" ht="12.75">
      <c r="D151"/>
      <c r="E151"/>
      <c r="F151"/>
      <c r="V151"/>
      <c r="W151"/>
      <c r="X151"/>
      <c r="Y151"/>
      <c r="Z151"/>
      <c r="AA151"/>
      <c r="AB151"/>
    </row>
    <row r="152" spans="4:28" ht="12.75">
      <c r="D152"/>
      <c r="E152"/>
      <c r="F152"/>
      <c r="V152"/>
      <c r="W152"/>
      <c r="X152"/>
      <c r="Y152"/>
      <c r="Z152"/>
      <c r="AA152"/>
      <c r="AB152"/>
    </row>
    <row r="153" spans="4:28" ht="12.75">
      <c r="D153"/>
      <c r="E153"/>
      <c r="F153"/>
      <c r="V153"/>
      <c r="W153"/>
      <c r="X153"/>
      <c r="Y153"/>
      <c r="Z153"/>
      <c r="AA153"/>
      <c r="AB153"/>
    </row>
    <row r="154" spans="4:28" ht="12.75">
      <c r="D154"/>
      <c r="E154"/>
      <c r="F154"/>
      <c r="V154"/>
      <c r="W154"/>
      <c r="X154"/>
      <c r="Y154"/>
      <c r="Z154"/>
      <c r="AA154"/>
      <c r="AB154"/>
    </row>
    <row r="155" spans="4:28" ht="12.75">
      <c r="D155"/>
      <c r="E155"/>
      <c r="F155"/>
      <c r="V155"/>
      <c r="W155"/>
      <c r="X155"/>
      <c r="Y155"/>
      <c r="Z155"/>
      <c r="AA155"/>
      <c r="AB155"/>
    </row>
    <row r="156" spans="4:28" ht="12.75">
      <c r="D156"/>
      <c r="E156"/>
      <c r="F156"/>
      <c r="V156"/>
      <c r="W156"/>
      <c r="X156"/>
      <c r="Y156"/>
      <c r="Z156"/>
      <c r="AA156"/>
      <c r="AB156"/>
    </row>
    <row r="157" spans="4:28" ht="12.75">
      <c r="D157"/>
      <c r="E157"/>
      <c r="F157"/>
      <c r="V157"/>
      <c r="W157"/>
      <c r="X157"/>
      <c r="Y157"/>
      <c r="Z157"/>
      <c r="AA157"/>
      <c r="AB157"/>
    </row>
    <row r="158" spans="4:28" ht="12.75">
      <c r="D158"/>
      <c r="E158"/>
      <c r="F158"/>
      <c r="V158"/>
      <c r="W158"/>
      <c r="X158"/>
      <c r="Y158"/>
      <c r="Z158"/>
      <c r="AA158"/>
      <c r="AB158"/>
    </row>
    <row r="159" spans="4:28" ht="12.75">
      <c r="D159"/>
      <c r="E159"/>
      <c r="F159"/>
      <c r="V159"/>
      <c r="W159"/>
      <c r="X159"/>
      <c r="Y159"/>
      <c r="Z159"/>
      <c r="AA159"/>
      <c r="AB159"/>
    </row>
    <row r="160" spans="4:28" ht="12.75">
      <c r="D160"/>
      <c r="E160"/>
      <c r="F160"/>
      <c r="V160"/>
      <c r="W160"/>
      <c r="X160"/>
      <c r="Y160"/>
      <c r="Z160"/>
      <c r="AA160"/>
      <c r="AB160"/>
    </row>
    <row r="161" spans="4:28" ht="12.75">
      <c r="D161"/>
      <c r="E161"/>
      <c r="F161"/>
      <c r="V161"/>
      <c r="W161"/>
      <c r="X161"/>
      <c r="Y161"/>
      <c r="Z161"/>
      <c r="AA161"/>
      <c r="AB161"/>
    </row>
    <row r="162" spans="4:28" ht="12.75">
      <c r="D162"/>
      <c r="E162"/>
      <c r="F162"/>
      <c r="V162"/>
      <c r="W162"/>
      <c r="X162"/>
      <c r="Y162"/>
      <c r="Z162"/>
      <c r="AA162"/>
      <c r="AB162"/>
    </row>
    <row r="163" spans="4:28" ht="12.75">
      <c r="D163"/>
      <c r="E163"/>
      <c r="F163"/>
      <c r="V163"/>
      <c r="W163"/>
      <c r="X163"/>
      <c r="Y163"/>
      <c r="Z163"/>
      <c r="AA163"/>
      <c r="AB163"/>
    </row>
    <row r="164" spans="4:28" ht="12.75">
      <c r="D164"/>
      <c r="E164"/>
      <c r="F164"/>
      <c r="V164"/>
      <c r="W164"/>
      <c r="X164"/>
      <c r="Y164"/>
      <c r="Z164"/>
      <c r="AA164"/>
      <c r="AB164"/>
    </row>
    <row r="165" spans="4:28" ht="12.75">
      <c r="D165"/>
      <c r="E165"/>
      <c r="F165"/>
      <c r="V165"/>
      <c r="W165"/>
      <c r="X165"/>
      <c r="Y165"/>
      <c r="Z165"/>
      <c r="AA165"/>
      <c r="AB165"/>
    </row>
    <row r="166" spans="4:28" ht="12.75">
      <c r="D166"/>
      <c r="E166"/>
      <c r="F166"/>
      <c r="V166"/>
      <c r="W166"/>
      <c r="X166"/>
      <c r="Y166"/>
      <c r="Z166"/>
      <c r="AA166"/>
      <c r="AB166"/>
    </row>
    <row r="167" spans="4:28" ht="12.75">
      <c r="D167"/>
      <c r="E167"/>
      <c r="F167"/>
      <c r="V167"/>
      <c r="W167"/>
      <c r="X167"/>
      <c r="Y167"/>
      <c r="Z167"/>
      <c r="AA167"/>
      <c r="AB167"/>
    </row>
    <row r="168" spans="4:28" ht="12.75">
      <c r="D168"/>
      <c r="E168"/>
      <c r="F168"/>
      <c r="V168"/>
      <c r="W168"/>
      <c r="X168"/>
      <c r="Y168"/>
      <c r="Z168"/>
      <c r="AA168"/>
      <c r="AB168"/>
    </row>
    <row r="169" spans="4:28" ht="12.75">
      <c r="D169"/>
      <c r="E169"/>
      <c r="F169"/>
      <c r="V169"/>
      <c r="W169"/>
      <c r="X169"/>
      <c r="Y169"/>
      <c r="Z169"/>
      <c r="AA169"/>
      <c r="AB169"/>
    </row>
    <row r="170" spans="4:28" ht="12.75">
      <c r="D170"/>
      <c r="E170"/>
      <c r="F170"/>
      <c r="V170"/>
      <c r="W170"/>
      <c r="X170"/>
      <c r="Y170"/>
      <c r="Z170"/>
      <c r="AA170"/>
      <c r="AB170"/>
    </row>
    <row r="171" spans="4:28" ht="12.75">
      <c r="D171"/>
      <c r="E171"/>
      <c r="F171"/>
      <c r="V171"/>
      <c r="W171"/>
      <c r="X171"/>
      <c r="Y171"/>
      <c r="Z171"/>
      <c r="AA171"/>
      <c r="AB171"/>
    </row>
    <row r="172" spans="4:28" ht="12.75">
      <c r="D172"/>
      <c r="E172"/>
      <c r="F172"/>
      <c r="V172"/>
      <c r="W172"/>
      <c r="X172"/>
      <c r="Y172"/>
      <c r="Z172"/>
      <c r="AA172"/>
      <c r="AB172"/>
    </row>
    <row r="173" spans="4:28" ht="12.75">
      <c r="D173"/>
      <c r="E173"/>
      <c r="F173"/>
      <c r="V173"/>
      <c r="W173"/>
      <c r="X173"/>
      <c r="Y173"/>
      <c r="Z173"/>
      <c r="AA173"/>
      <c r="AB173"/>
    </row>
    <row r="174" spans="4:28" ht="12.75">
      <c r="D174"/>
      <c r="E174"/>
      <c r="F174"/>
      <c r="V174"/>
      <c r="W174"/>
      <c r="X174"/>
      <c r="Y174"/>
      <c r="Z174"/>
      <c r="AA174"/>
      <c r="AB174"/>
    </row>
    <row r="175" spans="4:28" ht="12.75">
      <c r="D175"/>
      <c r="E175"/>
      <c r="F175"/>
      <c r="V175"/>
      <c r="W175"/>
      <c r="X175"/>
      <c r="Y175"/>
      <c r="Z175"/>
      <c r="AA175"/>
      <c r="AB175"/>
    </row>
    <row r="176" spans="4:28" ht="12.75">
      <c r="D176"/>
      <c r="E176"/>
      <c r="F176"/>
      <c r="V176"/>
      <c r="W176"/>
      <c r="X176"/>
      <c r="Y176"/>
      <c r="Z176"/>
      <c r="AA176"/>
      <c r="AB176"/>
    </row>
    <row r="177" spans="4:28" ht="12.75">
      <c r="D177"/>
      <c r="E177"/>
      <c r="F177"/>
      <c r="V177"/>
      <c r="W177"/>
      <c r="X177"/>
      <c r="Y177"/>
      <c r="Z177"/>
      <c r="AA177"/>
      <c r="AB177"/>
    </row>
    <row r="178" spans="4:28" ht="12.75">
      <c r="D178"/>
      <c r="E178"/>
      <c r="F178"/>
      <c r="V178"/>
      <c r="W178"/>
      <c r="X178"/>
      <c r="Y178"/>
      <c r="Z178"/>
      <c r="AA178"/>
      <c r="AB178"/>
    </row>
    <row r="179" spans="4:28" ht="12.75">
      <c r="D179"/>
      <c r="E179"/>
      <c r="F179"/>
      <c r="V179"/>
      <c r="W179"/>
      <c r="X179"/>
      <c r="Y179"/>
      <c r="Z179"/>
      <c r="AA179"/>
      <c r="AB179"/>
    </row>
    <row r="180" spans="4:28" ht="12.75">
      <c r="D180"/>
      <c r="E180"/>
      <c r="F180"/>
      <c r="V180"/>
      <c r="W180"/>
      <c r="X180"/>
      <c r="Y180"/>
      <c r="Z180"/>
      <c r="AA180"/>
      <c r="AB180"/>
    </row>
    <row r="181" spans="4:28" ht="12.75">
      <c r="D181"/>
      <c r="E181"/>
      <c r="F181"/>
      <c r="V181"/>
      <c r="W181"/>
      <c r="X181"/>
      <c r="Y181"/>
      <c r="Z181"/>
      <c r="AA181"/>
      <c r="AB181"/>
    </row>
    <row r="182" spans="4:28" ht="12.75">
      <c r="D182"/>
      <c r="E182"/>
      <c r="F182"/>
      <c r="V182"/>
      <c r="W182"/>
      <c r="X182"/>
      <c r="Y182"/>
      <c r="Z182"/>
      <c r="AA182"/>
      <c r="AB182"/>
    </row>
    <row r="183" spans="4:28" ht="12.75">
      <c r="D183"/>
      <c r="E183"/>
      <c r="F183"/>
      <c r="V183"/>
      <c r="W183"/>
      <c r="X183"/>
      <c r="Y183"/>
      <c r="Z183"/>
      <c r="AA183"/>
      <c r="AB183"/>
    </row>
    <row r="184" spans="4:28" ht="12.75">
      <c r="D184"/>
      <c r="E184"/>
      <c r="F184"/>
      <c r="V184"/>
      <c r="W184"/>
      <c r="X184"/>
      <c r="Y184"/>
      <c r="Z184"/>
      <c r="AA184"/>
      <c r="AB184"/>
    </row>
    <row r="185" spans="4:28" ht="12.75">
      <c r="D185"/>
      <c r="E185"/>
      <c r="F185"/>
      <c r="V185"/>
      <c r="W185"/>
      <c r="X185"/>
      <c r="Y185"/>
      <c r="Z185"/>
      <c r="AA185"/>
      <c r="AB185"/>
    </row>
    <row r="186" spans="4:28" ht="12.75">
      <c r="D186"/>
      <c r="E186"/>
      <c r="F186"/>
      <c r="V186"/>
      <c r="W186"/>
      <c r="X186"/>
      <c r="Y186"/>
      <c r="Z186"/>
      <c r="AA186"/>
      <c r="AB186"/>
    </row>
    <row r="187" spans="4:28" ht="12.75">
      <c r="D187"/>
      <c r="E187"/>
      <c r="F187"/>
      <c r="V187"/>
      <c r="W187"/>
      <c r="X187"/>
      <c r="Y187"/>
      <c r="Z187"/>
      <c r="AA187"/>
      <c r="AB187"/>
    </row>
    <row r="188" spans="4:28" ht="12.75">
      <c r="D188"/>
      <c r="E188"/>
      <c r="F188"/>
      <c r="V188"/>
      <c r="W188"/>
      <c r="X188"/>
      <c r="Y188"/>
      <c r="Z188"/>
      <c r="AA188"/>
      <c r="AB188"/>
    </row>
    <row r="189" spans="4:28" ht="12.75">
      <c r="D189"/>
      <c r="E189"/>
      <c r="F189"/>
      <c r="V189"/>
      <c r="W189"/>
      <c r="X189"/>
      <c r="Y189"/>
      <c r="Z189"/>
      <c r="AA189"/>
      <c r="AB189"/>
    </row>
    <row r="190" spans="4:28" ht="12.75">
      <c r="D190"/>
      <c r="E190"/>
      <c r="F190"/>
      <c r="V190"/>
      <c r="W190"/>
      <c r="X190"/>
      <c r="Y190"/>
      <c r="Z190"/>
      <c r="AA190"/>
      <c r="AB190"/>
    </row>
    <row r="191" spans="4:28" ht="12.75">
      <c r="D191"/>
      <c r="E191"/>
      <c r="F191"/>
      <c r="V191"/>
      <c r="W191"/>
      <c r="X191"/>
      <c r="Y191"/>
      <c r="Z191"/>
      <c r="AA191"/>
      <c r="AB191"/>
    </row>
    <row r="192" spans="4:28" ht="12.75">
      <c r="D192"/>
      <c r="E192"/>
      <c r="F192"/>
      <c r="V192"/>
      <c r="W192"/>
      <c r="X192"/>
      <c r="Y192"/>
      <c r="Z192"/>
      <c r="AA192"/>
      <c r="AB192"/>
    </row>
    <row r="193" spans="4:28" ht="12.75">
      <c r="D193"/>
      <c r="E193"/>
      <c r="F193"/>
      <c r="V193"/>
      <c r="W193"/>
      <c r="X193"/>
      <c r="Y193"/>
      <c r="Z193"/>
      <c r="AA193"/>
      <c r="AB193"/>
    </row>
    <row r="194" spans="4:28" ht="12.75">
      <c r="D194"/>
      <c r="E194"/>
      <c r="F194"/>
      <c r="V194"/>
      <c r="W194"/>
      <c r="X194"/>
      <c r="Y194"/>
      <c r="Z194"/>
      <c r="AA194"/>
      <c r="AB194"/>
    </row>
    <row r="195" spans="4:28" ht="12.75">
      <c r="D195"/>
      <c r="E195"/>
      <c r="F195"/>
      <c r="V195"/>
      <c r="W195"/>
      <c r="X195"/>
      <c r="Y195"/>
      <c r="Z195"/>
      <c r="AA195"/>
      <c r="AB195"/>
    </row>
    <row r="196" spans="4:28" ht="12.75">
      <c r="D196"/>
      <c r="E196"/>
      <c r="F196"/>
      <c r="V196"/>
      <c r="W196"/>
      <c r="X196"/>
      <c r="Y196"/>
      <c r="Z196"/>
      <c r="AA196"/>
      <c r="AB196"/>
    </row>
    <row r="197" spans="4:28" ht="12.75">
      <c r="D197"/>
      <c r="E197"/>
      <c r="F197"/>
      <c r="V197"/>
      <c r="W197"/>
      <c r="X197"/>
      <c r="Y197"/>
      <c r="Z197"/>
      <c r="AA197"/>
      <c r="AB197"/>
    </row>
    <row r="198" spans="4:28" ht="12.75">
      <c r="D198"/>
      <c r="E198"/>
      <c r="F198"/>
      <c r="V198"/>
      <c r="W198"/>
      <c r="X198"/>
      <c r="Y198"/>
      <c r="Z198"/>
      <c r="AA198"/>
      <c r="AB198"/>
    </row>
    <row r="199" spans="4:28" ht="12.75">
      <c r="D199"/>
      <c r="E199"/>
      <c r="F199"/>
      <c r="V199"/>
      <c r="W199"/>
      <c r="X199"/>
      <c r="Y199"/>
      <c r="Z199"/>
      <c r="AA199"/>
      <c r="AB199"/>
    </row>
    <row r="200" spans="4:28" ht="12.75">
      <c r="D200"/>
      <c r="E200"/>
      <c r="F200"/>
      <c r="V200"/>
      <c r="W200"/>
      <c r="X200"/>
      <c r="Y200"/>
      <c r="Z200"/>
      <c r="AA200"/>
      <c r="AB200"/>
    </row>
    <row r="201" spans="4:28" ht="12.75">
      <c r="D201"/>
      <c r="E201"/>
      <c r="F201"/>
      <c r="V201"/>
      <c r="W201"/>
      <c r="X201"/>
      <c r="Y201"/>
      <c r="Z201"/>
      <c r="AA201"/>
      <c r="AB201"/>
    </row>
    <row r="202" spans="4:28" ht="12.75">
      <c r="D202"/>
      <c r="E202"/>
      <c r="F202"/>
      <c r="V202"/>
      <c r="W202"/>
      <c r="X202"/>
      <c r="Y202"/>
      <c r="Z202"/>
      <c r="AA202"/>
      <c r="AB202"/>
    </row>
    <row r="203" spans="4:28" ht="12.75">
      <c r="D203"/>
      <c r="E203"/>
      <c r="F203"/>
      <c r="V203"/>
      <c r="W203"/>
      <c r="X203"/>
      <c r="Y203"/>
      <c r="Z203"/>
      <c r="AA203"/>
      <c r="AB203"/>
    </row>
    <row r="204" spans="4:28" ht="12.75">
      <c r="D204"/>
      <c r="E204"/>
      <c r="F204"/>
      <c r="V204"/>
      <c r="W204"/>
      <c r="X204"/>
      <c r="Y204"/>
      <c r="Z204"/>
      <c r="AA204"/>
      <c r="AB204"/>
    </row>
    <row r="205" spans="4:28" ht="12.75">
      <c r="D205"/>
      <c r="E205"/>
      <c r="F205"/>
      <c r="V205"/>
      <c r="W205"/>
      <c r="X205"/>
      <c r="Y205"/>
      <c r="Z205"/>
      <c r="AA205"/>
      <c r="AB205"/>
    </row>
    <row r="206" spans="4:28" ht="12.75">
      <c r="D206"/>
      <c r="E206"/>
      <c r="F206"/>
      <c r="V206"/>
      <c r="W206"/>
      <c r="X206"/>
      <c r="Y206"/>
      <c r="Z206"/>
      <c r="AA206"/>
      <c r="AB206"/>
    </row>
    <row r="207" spans="4:28" ht="12.75">
      <c r="D207"/>
      <c r="E207"/>
      <c r="F207"/>
      <c r="V207"/>
      <c r="W207"/>
      <c r="X207"/>
      <c r="Y207"/>
      <c r="Z207"/>
      <c r="AA207"/>
      <c r="AB207"/>
    </row>
    <row r="208" spans="4:28" ht="12.75">
      <c r="D208"/>
      <c r="E208"/>
      <c r="F208"/>
      <c r="V208"/>
      <c r="W208"/>
      <c r="X208"/>
      <c r="Y208"/>
      <c r="Z208"/>
      <c r="AA208"/>
      <c r="AB208"/>
    </row>
    <row r="209" spans="4:28" ht="12.75">
      <c r="D209"/>
      <c r="E209"/>
      <c r="F209"/>
      <c r="V209"/>
      <c r="W209"/>
      <c r="X209"/>
      <c r="Y209"/>
      <c r="Z209"/>
      <c r="AA209"/>
      <c r="AB209"/>
    </row>
    <row r="210" spans="4:28" ht="12.75">
      <c r="D210"/>
      <c r="E210"/>
      <c r="F210"/>
      <c r="V210"/>
      <c r="W210"/>
      <c r="X210"/>
      <c r="Y210"/>
      <c r="Z210"/>
      <c r="AA210"/>
      <c r="AB210"/>
    </row>
    <row r="211" spans="4:28" ht="12.75">
      <c r="D211"/>
      <c r="E211"/>
      <c r="F211"/>
      <c r="V211"/>
      <c r="W211"/>
      <c r="X211"/>
      <c r="Y211"/>
      <c r="Z211"/>
      <c r="AA211"/>
      <c r="AB211"/>
    </row>
    <row r="212" spans="4:28" ht="12.75">
      <c r="D212"/>
      <c r="E212"/>
      <c r="F212"/>
      <c r="V212"/>
      <c r="W212"/>
      <c r="X212"/>
      <c r="Y212"/>
      <c r="Z212"/>
      <c r="AA212"/>
      <c r="AB212"/>
    </row>
    <row r="213" spans="4:28" ht="12.75">
      <c r="D213"/>
      <c r="E213"/>
      <c r="F213"/>
      <c r="V213"/>
      <c r="W213"/>
      <c r="X213"/>
      <c r="Y213"/>
      <c r="Z213"/>
      <c r="AA213"/>
      <c r="AB213"/>
    </row>
    <row r="214" spans="4:28" ht="12.75">
      <c r="D214"/>
      <c r="E214"/>
      <c r="F214"/>
      <c r="V214"/>
      <c r="W214"/>
      <c r="X214"/>
      <c r="Y214"/>
      <c r="Z214"/>
      <c r="AA214"/>
      <c r="AB214"/>
    </row>
    <row r="215" spans="4:6" ht="12.75">
      <c r="D215"/>
      <c r="E215"/>
      <c r="F215"/>
    </row>
    <row r="216" spans="4:6" ht="12.75">
      <c r="D216"/>
      <c r="E216"/>
      <c r="F216"/>
    </row>
    <row r="217" spans="4:6" ht="12.75">
      <c r="D217"/>
      <c r="E217"/>
      <c r="F217"/>
    </row>
    <row r="218" spans="4:6" ht="12.75">
      <c r="D218"/>
      <c r="E218"/>
      <c r="F218"/>
    </row>
    <row r="219" spans="4:6" ht="12.75">
      <c r="D219"/>
      <c r="E219"/>
      <c r="F219"/>
    </row>
    <row r="220" spans="4:28" ht="12.75">
      <c r="D220"/>
      <c r="E220"/>
      <c r="F220"/>
      <c r="V220"/>
      <c r="W220"/>
      <c r="X220"/>
      <c r="Y220"/>
      <c r="Z220"/>
      <c r="AA220"/>
      <c r="AB220"/>
    </row>
    <row r="221" spans="4:28" ht="12.75">
      <c r="D221"/>
      <c r="E221"/>
      <c r="F221"/>
      <c r="V221"/>
      <c r="W221"/>
      <c r="X221"/>
      <c r="Y221"/>
      <c r="Z221"/>
      <c r="AA221"/>
      <c r="AB221"/>
    </row>
    <row r="222" spans="4:28" ht="12.75">
      <c r="D222"/>
      <c r="E222"/>
      <c r="F222"/>
      <c r="V222"/>
      <c r="W222"/>
      <c r="X222"/>
      <c r="Y222"/>
      <c r="Z222"/>
      <c r="AA222"/>
      <c r="AB222"/>
    </row>
    <row r="223" spans="4:28" ht="12.75">
      <c r="D223"/>
      <c r="E223"/>
      <c r="F223"/>
      <c r="V223"/>
      <c r="W223"/>
      <c r="X223"/>
      <c r="Y223"/>
      <c r="Z223"/>
      <c r="AA223"/>
      <c r="AB223"/>
    </row>
    <row r="224" spans="4:28" ht="12.75">
      <c r="D224"/>
      <c r="E224"/>
      <c r="F224"/>
      <c r="V224"/>
      <c r="W224"/>
      <c r="X224"/>
      <c r="Y224"/>
      <c r="Z224"/>
      <c r="AA224"/>
      <c r="AB224"/>
    </row>
    <row r="225" spans="4:28" ht="12.75">
      <c r="D225"/>
      <c r="E225"/>
      <c r="F225"/>
      <c r="V225"/>
      <c r="W225"/>
      <c r="X225"/>
      <c r="Y225"/>
      <c r="Z225"/>
      <c r="AA225"/>
      <c r="AB225"/>
    </row>
    <row r="226" spans="4:28" ht="12.75">
      <c r="D226"/>
      <c r="E226"/>
      <c r="F226"/>
      <c r="V226"/>
      <c r="W226"/>
      <c r="X226"/>
      <c r="Y226"/>
      <c r="Z226"/>
      <c r="AA226"/>
      <c r="AB226"/>
    </row>
    <row r="227" spans="4:28" ht="12.75">
      <c r="D227"/>
      <c r="E227"/>
      <c r="F227"/>
      <c r="V227"/>
      <c r="W227"/>
      <c r="X227"/>
      <c r="Y227"/>
      <c r="Z227"/>
      <c r="AA227"/>
      <c r="AB227"/>
    </row>
    <row r="228" spans="4:28" ht="12.75">
      <c r="D228"/>
      <c r="E228"/>
      <c r="F228"/>
      <c r="V228"/>
      <c r="W228"/>
      <c r="X228"/>
      <c r="Y228"/>
      <c r="Z228"/>
      <c r="AA228"/>
      <c r="AB228"/>
    </row>
    <row r="229" spans="4:28" ht="12.75">
      <c r="D229"/>
      <c r="E229"/>
      <c r="F229"/>
      <c r="V229"/>
      <c r="W229"/>
      <c r="X229"/>
      <c r="Y229"/>
      <c r="Z229"/>
      <c r="AA229"/>
      <c r="AB229"/>
    </row>
    <row r="230" spans="4:28" ht="12.75">
      <c r="D230"/>
      <c r="E230"/>
      <c r="F230"/>
      <c r="V230"/>
      <c r="W230"/>
      <c r="X230"/>
      <c r="Y230"/>
      <c r="Z230"/>
      <c r="AA230"/>
      <c r="AB230"/>
    </row>
    <row r="231" spans="4:28" ht="12.75">
      <c r="D231"/>
      <c r="E231"/>
      <c r="F231"/>
      <c r="V231"/>
      <c r="W231"/>
      <c r="X231"/>
      <c r="Y231"/>
      <c r="Z231"/>
      <c r="AA231"/>
      <c r="AB231"/>
    </row>
    <row r="232" spans="4:28" ht="12.75">
      <c r="D232"/>
      <c r="E232"/>
      <c r="F232"/>
      <c r="V232"/>
      <c r="W232"/>
      <c r="X232"/>
      <c r="Y232"/>
      <c r="Z232"/>
      <c r="AA232"/>
      <c r="AB232"/>
    </row>
    <row r="233" spans="4:28" ht="12.75">
      <c r="D233"/>
      <c r="E233"/>
      <c r="F233"/>
      <c r="V233"/>
      <c r="W233"/>
      <c r="X233"/>
      <c r="Y233"/>
      <c r="Z233"/>
      <c r="AA233"/>
      <c r="AB233"/>
    </row>
    <row r="234" spans="4:28" ht="12.75">
      <c r="D234"/>
      <c r="E234"/>
      <c r="F234"/>
      <c r="V234"/>
      <c r="W234"/>
      <c r="X234"/>
      <c r="Y234"/>
      <c r="Z234"/>
      <c r="AA234"/>
      <c r="AB234"/>
    </row>
    <row r="235" spans="4:28" ht="12.75">
      <c r="D235"/>
      <c r="E235"/>
      <c r="F235"/>
      <c r="V235"/>
      <c r="W235"/>
      <c r="X235"/>
      <c r="Y235"/>
      <c r="Z235"/>
      <c r="AA235"/>
      <c r="AB235"/>
    </row>
    <row r="236" spans="4:28" ht="12.75">
      <c r="D236"/>
      <c r="E236"/>
      <c r="F236"/>
      <c r="V236"/>
      <c r="W236"/>
      <c r="X236"/>
      <c r="Y236"/>
      <c r="Z236"/>
      <c r="AA236"/>
      <c r="AB236"/>
    </row>
    <row r="237" spans="4:28" ht="12.75">
      <c r="D237"/>
      <c r="E237"/>
      <c r="F237"/>
      <c r="V237"/>
      <c r="W237"/>
      <c r="X237"/>
      <c r="Y237"/>
      <c r="Z237"/>
      <c r="AA237"/>
      <c r="AB237"/>
    </row>
    <row r="248" spans="4:28" ht="12.75">
      <c r="D248"/>
      <c r="E248"/>
      <c r="F248"/>
      <c r="G248"/>
      <c r="S248"/>
      <c r="V248"/>
      <c r="W248"/>
      <c r="X248"/>
      <c r="Y248"/>
      <c r="Z248"/>
      <c r="AA248"/>
      <c r="AB248"/>
    </row>
    <row r="249" spans="4:28" ht="12.75">
      <c r="D249"/>
      <c r="E249"/>
      <c r="F249"/>
      <c r="G249"/>
      <c r="S249"/>
      <c r="V249"/>
      <c r="W249"/>
      <c r="X249"/>
      <c r="Y249"/>
      <c r="Z249"/>
      <c r="AA249"/>
      <c r="AB249"/>
    </row>
    <row r="250" spans="4:28" ht="12.75">
      <c r="D250"/>
      <c r="E250"/>
      <c r="F250"/>
      <c r="G250"/>
      <c r="S250"/>
      <c r="V250"/>
      <c r="W250"/>
      <c r="X250"/>
      <c r="Y250"/>
      <c r="Z250"/>
      <c r="AA250"/>
      <c r="AB250"/>
    </row>
    <row r="251" spans="4:28" ht="12.75">
      <c r="D251"/>
      <c r="E251"/>
      <c r="F251"/>
      <c r="G251"/>
      <c r="S251"/>
      <c r="V251"/>
      <c r="W251"/>
      <c r="X251"/>
      <c r="Y251"/>
      <c r="Z251"/>
      <c r="AA251"/>
      <c r="AB251"/>
    </row>
    <row r="252" spans="4:28" ht="12.75">
      <c r="D252"/>
      <c r="E252"/>
      <c r="F252"/>
      <c r="G252"/>
      <c r="S252"/>
      <c r="V252"/>
      <c r="W252"/>
      <c r="X252"/>
      <c r="Y252"/>
      <c r="Z252"/>
      <c r="AA252"/>
      <c r="AB252"/>
    </row>
    <row r="253" spans="4:28" ht="12.75">
      <c r="D253"/>
      <c r="E253"/>
      <c r="F253"/>
      <c r="G253"/>
      <c r="S253"/>
      <c r="V253"/>
      <c r="W253"/>
      <c r="X253"/>
      <c r="Y253"/>
      <c r="Z253"/>
      <c r="AA253"/>
      <c r="AB253"/>
    </row>
    <row r="254" spans="4:28" ht="12.75">
      <c r="D254"/>
      <c r="E254"/>
      <c r="F254"/>
      <c r="G254"/>
      <c r="S254"/>
      <c r="V254"/>
      <c r="W254"/>
      <c r="X254"/>
      <c r="Y254"/>
      <c r="Z254"/>
      <c r="AA254"/>
      <c r="AB254"/>
    </row>
    <row r="255" spans="4:28" ht="12.75">
      <c r="D255"/>
      <c r="E255"/>
      <c r="F255"/>
      <c r="G255"/>
      <c r="S255"/>
      <c r="V255"/>
      <c r="W255"/>
      <c r="X255"/>
      <c r="Y255"/>
      <c r="Z255"/>
      <c r="AA255"/>
      <c r="AB255"/>
    </row>
    <row r="256" spans="4:28" ht="12.75">
      <c r="D256"/>
      <c r="E256"/>
      <c r="F256"/>
      <c r="G256"/>
      <c r="S256"/>
      <c r="V256"/>
      <c r="W256"/>
      <c r="X256"/>
      <c r="Y256"/>
      <c r="Z256"/>
      <c r="AA256"/>
      <c r="AB256"/>
    </row>
    <row r="257" spans="4:28" ht="12.75">
      <c r="D257"/>
      <c r="E257"/>
      <c r="F257"/>
      <c r="G257"/>
      <c r="S257"/>
      <c r="V257"/>
      <c r="W257"/>
      <c r="X257"/>
      <c r="Y257"/>
      <c r="Z257"/>
      <c r="AA257"/>
      <c r="AB257"/>
    </row>
  </sheetData>
  <sheetProtection/>
  <mergeCells count="9">
    <mergeCell ref="AF3:AL3"/>
    <mergeCell ref="A15:D15"/>
    <mergeCell ref="A16:D16"/>
    <mergeCell ref="A17:D17"/>
    <mergeCell ref="A2:D2"/>
    <mergeCell ref="A3:D4"/>
    <mergeCell ref="G3:G4"/>
    <mergeCell ref="H3:R3"/>
    <mergeCell ref="T3:A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312"/>
  <sheetViews>
    <sheetView zoomScalePageLayoutView="0" workbookViewId="0" topLeftCell="A1">
      <selection activeCell="A6" sqref="A6:A19"/>
    </sheetView>
  </sheetViews>
  <sheetFormatPr defaultColWidth="9.140625" defaultRowHeight="12.75"/>
  <cols>
    <col min="2" max="2" width="0" style="0" hidden="1" customWidth="1"/>
    <col min="4" max="4" width="40.00390625" style="49" customWidth="1"/>
    <col min="5" max="5" width="11.421875" style="49" hidden="1" customWidth="1"/>
    <col min="6" max="6" width="5.28125" style="38" customWidth="1"/>
    <col min="7" max="7" width="16.140625" style="0" bestFit="1" customWidth="1"/>
    <col min="8" max="8" width="13.140625" style="0" bestFit="1" customWidth="1"/>
    <col min="9" max="9" width="14.8515625" style="0" bestFit="1" customWidth="1"/>
    <col min="10" max="10" width="15.421875" style="0" bestFit="1" customWidth="1"/>
    <col min="11" max="11" width="14.8515625" style="0" bestFit="1" customWidth="1"/>
    <col min="12" max="12" width="14.421875" style="0" bestFit="1" customWidth="1"/>
    <col min="13" max="14" width="15.421875" style="0" bestFit="1" customWidth="1"/>
    <col min="15" max="15" width="15.421875" style="0" customWidth="1"/>
    <col min="16" max="16" width="13.421875" style="0" bestFit="1" customWidth="1"/>
    <col min="17" max="17" width="15.8515625" style="0" customWidth="1"/>
    <col min="18" max="18" width="4.140625" style="50" customWidth="1"/>
    <col min="19" max="19" width="16.57421875" style="0" customWidth="1"/>
    <col min="20" max="20" width="14.8515625" style="0" customWidth="1"/>
    <col min="21" max="27" width="14.8515625" style="45" customWidth="1"/>
    <col min="28" max="28" width="17.140625" style="0" customWidth="1"/>
    <col min="29" max="29" width="15.421875" style="0" customWidth="1"/>
    <col min="30" max="30" width="3.28125" style="0" customWidth="1"/>
    <col min="31" max="31" width="17.7109375" style="0" bestFit="1" customWidth="1"/>
    <col min="32" max="34" width="16.140625" style="0" customWidth="1"/>
    <col min="35" max="35" width="17.140625" style="0" customWidth="1"/>
    <col min="36" max="36" width="16.140625" style="0" customWidth="1"/>
    <col min="37" max="37" width="17.8515625" style="0" customWidth="1"/>
    <col min="38" max="38" width="15.57421875" style="0" customWidth="1"/>
  </cols>
  <sheetData>
    <row r="1" spans="4:18" s="45" customFormat="1" ht="12.75">
      <c r="D1" s="62"/>
      <c r="E1" s="62"/>
      <c r="F1" s="71"/>
      <c r="R1" s="50"/>
    </row>
    <row r="2" spans="1:28" s="32" customFormat="1" ht="19.5" customHeight="1">
      <c r="A2" s="178"/>
      <c r="B2" s="178"/>
      <c r="C2" s="178"/>
      <c r="D2" s="178"/>
      <c r="E2" s="74"/>
      <c r="F2" s="53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143" s="4" customFormat="1" ht="20.25" customHeight="1">
      <c r="A3" s="185" t="s">
        <v>335</v>
      </c>
      <c r="B3" s="186"/>
      <c r="C3" s="186"/>
      <c r="D3" s="186"/>
      <c r="E3" s="75"/>
      <c r="F3" s="199"/>
      <c r="G3" s="201" t="s">
        <v>239</v>
      </c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23"/>
      <c r="S3" s="201" t="s">
        <v>244</v>
      </c>
      <c r="T3" s="204"/>
      <c r="U3" s="204"/>
      <c r="V3" s="204"/>
      <c r="W3" s="204"/>
      <c r="X3" s="204"/>
      <c r="Y3" s="204"/>
      <c r="Z3" s="204"/>
      <c r="AA3" s="204"/>
      <c r="AB3" s="205"/>
      <c r="AC3" s="14"/>
      <c r="AD3" s="2"/>
      <c r="AE3" s="197" t="s">
        <v>255</v>
      </c>
      <c r="AF3" s="198"/>
      <c r="AG3" s="198"/>
      <c r="AH3" s="198"/>
      <c r="AI3" s="176"/>
      <c r="AJ3" s="198"/>
      <c r="AK3" s="177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</row>
    <row r="4" spans="1:143" s="4" customFormat="1" ht="91.5" customHeight="1">
      <c r="A4" s="187"/>
      <c r="B4" s="188"/>
      <c r="C4" s="188"/>
      <c r="D4" s="188"/>
      <c r="E4" s="63"/>
      <c r="F4" s="200"/>
      <c r="G4" s="17" t="s">
        <v>232</v>
      </c>
      <c r="H4" s="15" t="s">
        <v>233</v>
      </c>
      <c r="I4" s="15" t="s">
        <v>234</v>
      </c>
      <c r="J4" s="15" t="s">
        <v>235</v>
      </c>
      <c r="K4" s="42" t="s">
        <v>247</v>
      </c>
      <c r="L4" s="15" t="s">
        <v>236</v>
      </c>
      <c r="M4" s="15" t="s">
        <v>0</v>
      </c>
      <c r="N4" s="15" t="s">
        <v>237</v>
      </c>
      <c r="O4" s="15" t="s">
        <v>238</v>
      </c>
      <c r="P4" s="22" t="s">
        <v>270</v>
      </c>
      <c r="Q4" s="56" t="s">
        <v>1</v>
      </c>
      <c r="R4" s="24"/>
      <c r="S4" s="15" t="s">
        <v>240</v>
      </c>
      <c r="T4" s="33" t="s">
        <v>241</v>
      </c>
      <c r="U4" s="55" t="s">
        <v>288</v>
      </c>
      <c r="V4" s="55" t="s">
        <v>289</v>
      </c>
      <c r="W4" s="16" t="s">
        <v>2</v>
      </c>
      <c r="X4" s="16" t="s">
        <v>242</v>
      </c>
      <c r="Y4" s="16" t="s">
        <v>290</v>
      </c>
      <c r="Z4" s="55" t="s">
        <v>291</v>
      </c>
      <c r="AA4" s="16" t="s">
        <v>243</v>
      </c>
      <c r="AB4" s="25" t="s">
        <v>246</v>
      </c>
      <c r="AC4" s="21" t="s">
        <v>245</v>
      </c>
      <c r="AD4" s="2"/>
      <c r="AE4" s="15" t="s">
        <v>248</v>
      </c>
      <c r="AF4" s="15" t="s">
        <v>249</v>
      </c>
      <c r="AG4" s="15" t="s">
        <v>250</v>
      </c>
      <c r="AH4" s="15" t="s">
        <v>251</v>
      </c>
      <c r="AI4" s="58" t="s">
        <v>254</v>
      </c>
      <c r="AJ4" s="33" t="s">
        <v>252</v>
      </c>
      <c r="AK4" s="58" t="s">
        <v>253</v>
      </c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</row>
    <row r="5" spans="1:38" ht="21" customHeight="1">
      <c r="A5" s="3">
        <v>1</v>
      </c>
      <c r="B5" s="41" t="s">
        <v>302</v>
      </c>
      <c r="C5" s="41">
        <v>9490</v>
      </c>
      <c r="D5" s="63" t="s">
        <v>99</v>
      </c>
      <c r="E5" s="63"/>
      <c r="F5" s="67" t="s">
        <v>308</v>
      </c>
      <c r="G5" s="72">
        <v>0</v>
      </c>
      <c r="H5" s="64">
        <v>0</v>
      </c>
      <c r="I5" s="64">
        <v>0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64">
        <v>0</v>
      </c>
      <c r="P5" s="64">
        <v>0</v>
      </c>
      <c r="Q5" s="65">
        <f aca="true" t="shared" si="0" ref="Q5:Q21">SUM(G5:P5)</f>
        <v>0</v>
      </c>
      <c r="R5" s="27"/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4">
        <v>0</v>
      </c>
      <c r="Y5" s="64">
        <v>0</v>
      </c>
      <c r="Z5" s="64">
        <v>0</v>
      </c>
      <c r="AA5" s="64">
        <v>0</v>
      </c>
      <c r="AB5" s="46">
        <f aca="true" t="shared" si="1" ref="AB5:AB21">SUM(S5:AA5)</f>
        <v>0</v>
      </c>
      <c r="AC5" s="44">
        <f aca="true" t="shared" si="2" ref="AC5:AC21">+Q5-AB5</f>
        <v>0</v>
      </c>
      <c r="AD5" s="39"/>
      <c r="AE5" s="64">
        <v>0</v>
      </c>
      <c r="AF5" s="64">
        <v>0</v>
      </c>
      <c r="AG5" s="64">
        <v>0</v>
      </c>
      <c r="AH5" s="64">
        <v>0</v>
      </c>
      <c r="AI5" s="60">
        <f aca="true" t="shared" si="3" ref="AI5:AI21">SUM(AE5:AH5)</f>
        <v>0</v>
      </c>
      <c r="AJ5" s="64">
        <v>0</v>
      </c>
      <c r="AK5" s="60">
        <f aca="true" t="shared" si="4" ref="AK5:AK21">+AI5-AJ5</f>
        <v>0</v>
      </c>
      <c r="AL5" s="39"/>
    </row>
    <row r="6" spans="1:38" ht="21" customHeight="1">
      <c r="A6" s="3">
        <f>+A5+1</f>
        <v>2</v>
      </c>
      <c r="B6" s="41" t="s">
        <v>302</v>
      </c>
      <c r="C6" s="41">
        <v>9483</v>
      </c>
      <c r="D6" s="63" t="s">
        <v>88</v>
      </c>
      <c r="E6" s="63"/>
      <c r="F6" s="67" t="s">
        <v>308</v>
      </c>
      <c r="G6" s="72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v>0</v>
      </c>
      <c r="O6" s="64">
        <v>0</v>
      </c>
      <c r="P6" s="64">
        <v>0</v>
      </c>
      <c r="Q6" s="65">
        <f t="shared" si="0"/>
        <v>0</v>
      </c>
      <c r="R6" s="9"/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4">
        <v>0</v>
      </c>
      <c r="Y6" s="64">
        <v>0</v>
      </c>
      <c r="Z6" s="64">
        <v>0</v>
      </c>
      <c r="AA6" s="64">
        <v>0</v>
      </c>
      <c r="AB6" s="46">
        <f t="shared" si="1"/>
        <v>0</v>
      </c>
      <c r="AC6" s="44">
        <f t="shared" si="2"/>
        <v>0</v>
      </c>
      <c r="AD6" s="39"/>
      <c r="AE6" s="64">
        <v>0</v>
      </c>
      <c r="AF6" s="64">
        <v>0</v>
      </c>
      <c r="AG6" s="64">
        <v>0</v>
      </c>
      <c r="AH6" s="64">
        <v>0</v>
      </c>
      <c r="AI6" s="60">
        <f t="shared" si="3"/>
        <v>0</v>
      </c>
      <c r="AJ6" s="64">
        <v>0</v>
      </c>
      <c r="AK6" s="60">
        <f t="shared" si="4"/>
        <v>0</v>
      </c>
      <c r="AL6" s="39"/>
    </row>
    <row r="7" spans="1:38" ht="17.25" customHeight="1">
      <c r="A7" s="3">
        <f aca="true" t="shared" si="5" ref="A7:A19">+A6+1</f>
        <v>3</v>
      </c>
      <c r="B7" s="41" t="s">
        <v>297</v>
      </c>
      <c r="C7" s="41">
        <v>9407</v>
      </c>
      <c r="D7" s="63" t="s">
        <v>85</v>
      </c>
      <c r="E7" s="128" t="str">
        <f>IF(F7="Y",1," ")</f>
        <v> </v>
      </c>
      <c r="F7" s="64" t="s">
        <v>308</v>
      </c>
      <c r="G7" s="72">
        <v>5187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1733</v>
      </c>
      <c r="N7" s="64">
        <v>0</v>
      </c>
      <c r="O7" s="64">
        <v>0</v>
      </c>
      <c r="P7" s="64">
        <v>0</v>
      </c>
      <c r="Q7" s="65">
        <f>SUM(G7:P7)</f>
        <v>6920</v>
      </c>
      <c r="R7" s="9"/>
      <c r="S7" s="64">
        <v>4326</v>
      </c>
      <c r="T7" s="64">
        <v>0</v>
      </c>
      <c r="U7" s="64">
        <v>0</v>
      </c>
      <c r="V7" s="64">
        <v>0</v>
      </c>
      <c r="W7" s="64">
        <v>4118</v>
      </c>
      <c r="X7" s="64">
        <v>226</v>
      </c>
      <c r="Y7" s="64">
        <v>0</v>
      </c>
      <c r="Z7" s="64">
        <v>0</v>
      </c>
      <c r="AA7" s="64">
        <v>0</v>
      </c>
      <c r="AB7" s="83">
        <f>SUM(S7:AA7)</f>
        <v>8670</v>
      </c>
      <c r="AC7" s="51">
        <f>+Q7-AB7</f>
        <v>-1750</v>
      </c>
      <c r="AD7" s="39"/>
      <c r="AE7" s="64">
        <v>112000</v>
      </c>
      <c r="AF7" s="64">
        <v>0</v>
      </c>
      <c r="AG7" s="64">
        <v>32864</v>
      </c>
      <c r="AH7" s="64">
        <v>0</v>
      </c>
      <c r="AI7" s="51">
        <f>SUM(AE7:AH7)</f>
        <v>144864</v>
      </c>
      <c r="AJ7" s="64">
        <v>0</v>
      </c>
      <c r="AK7" s="51">
        <f>+AI7-AJ7</f>
        <v>144864</v>
      </c>
      <c r="AL7" s="39"/>
    </row>
    <row r="8" spans="1:49" s="81" customFormat="1" ht="21" customHeight="1">
      <c r="A8" s="3">
        <f t="shared" si="5"/>
        <v>4</v>
      </c>
      <c r="B8" s="41" t="s">
        <v>302</v>
      </c>
      <c r="C8" s="41">
        <v>9494</v>
      </c>
      <c r="D8" s="63" t="s">
        <v>89</v>
      </c>
      <c r="E8" s="63"/>
      <c r="F8" s="67" t="s">
        <v>308</v>
      </c>
      <c r="G8" s="72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5">
        <f t="shared" si="0"/>
        <v>0</v>
      </c>
      <c r="R8" s="9"/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46">
        <f t="shared" si="1"/>
        <v>0</v>
      </c>
      <c r="AC8" s="44">
        <f t="shared" si="2"/>
        <v>0</v>
      </c>
      <c r="AD8" s="39"/>
      <c r="AE8" s="64">
        <v>0</v>
      </c>
      <c r="AF8" s="64">
        <v>0</v>
      </c>
      <c r="AG8" s="64">
        <v>0</v>
      </c>
      <c r="AH8" s="64">
        <v>0</v>
      </c>
      <c r="AI8" s="60">
        <f t="shared" si="3"/>
        <v>0</v>
      </c>
      <c r="AJ8" s="64">
        <v>0</v>
      </c>
      <c r="AK8" s="60">
        <f t="shared" si="4"/>
        <v>0</v>
      </c>
      <c r="AL8" s="39"/>
      <c r="AW8" s="45"/>
    </row>
    <row r="9" spans="1:49" s="19" customFormat="1" ht="21" customHeight="1">
      <c r="A9" s="3">
        <f t="shared" si="5"/>
        <v>5</v>
      </c>
      <c r="B9" s="41" t="s">
        <v>302</v>
      </c>
      <c r="C9" s="41">
        <v>9485</v>
      </c>
      <c r="D9" s="63" t="s">
        <v>90</v>
      </c>
      <c r="E9" s="63"/>
      <c r="F9" s="67" t="s">
        <v>308</v>
      </c>
      <c r="G9" s="72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5">
        <f t="shared" si="0"/>
        <v>0</v>
      </c>
      <c r="R9" s="9"/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46">
        <f t="shared" si="1"/>
        <v>0</v>
      </c>
      <c r="AC9" s="44">
        <f t="shared" si="2"/>
        <v>0</v>
      </c>
      <c r="AD9" s="39"/>
      <c r="AE9" s="64">
        <v>0</v>
      </c>
      <c r="AF9" s="64">
        <v>0</v>
      </c>
      <c r="AG9" s="64">
        <v>0</v>
      </c>
      <c r="AH9" s="64">
        <v>0</v>
      </c>
      <c r="AI9" s="60">
        <f t="shared" si="3"/>
        <v>0</v>
      </c>
      <c r="AJ9" s="64">
        <v>0</v>
      </c>
      <c r="AK9" s="60">
        <f t="shared" si="4"/>
        <v>0</v>
      </c>
      <c r="AL9" s="39"/>
      <c r="AW9"/>
    </row>
    <row r="10" spans="1:49" s="19" customFormat="1" ht="21" customHeight="1">
      <c r="A10" s="3">
        <f t="shared" si="5"/>
        <v>6</v>
      </c>
      <c r="B10" s="41" t="s">
        <v>302</v>
      </c>
      <c r="C10" s="41">
        <v>9486</v>
      </c>
      <c r="D10" s="63" t="s">
        <v>91</v>
      </c>
      <c r="E10" s="63"/>
      <c r="F10" s="67" t="s">
        <v>308</v>
      </c>
      <c r="G10" s="72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5">
        <f t="shared" si="0"/>
        <v>0</v>
      </c>
      <c r="R10" s="9"/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46">
        <f t="shared" si="1"/>
        <v>0</v>
      </c>
      <c r="AC10" s="44">
        <f t="shared" si="2"/>
        <v>0</v>
      </c>
      <c r="AD10" s="39"/>
      <c r="AE10" s="64">
        <v>0</v>
      </c>
      <c r="AF10" s="64">
        <v>0</v>
      </c>
      <c r="AG10" s="64">
        <v>0</v>
      </c>
      <c r="AH10" s="64">
        <v>0</v>
      </c>
      <c r="AI10" s="60">
        <f t="shared" si="3"/>
        <v>0</v>
      </c>
      <c r="AJ10" s="64">
        <v>0</v>
      </c>
      <c r="AK10" s="60">
        <f t="shared" si="4"/>
        <v>0</v>
      </c>
      <c r="AL10" s="39"/>
      <c r="AW10"/>
    </row>
    <row r="11" spans="1:49" s="19" customFormat="1" ht="21" customHeight="1">
      <c r="A11" s="3">
        <f t="shared" si="5"/>
        <v>7</v>
      </c>
      <c r="B11" s="41" t="s">
        <v>302</v>
      </c>
      <c r="C11" s="41">
        <v>9487</v>
      </c>
      <c r="D11" s="63" t="s">
        <v>92</v>
      </c>
      <c r="E11" s="63"/>
      <c r="F11" s="67" t="s">
        <v>308</v>
      </c>
      <c r="G11" s="72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5">
        <f t="shared" si="0"/>
        <v>0</v>
      </c>
      <c r="R11" s="9"/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46">
        <f t="shared" si="1"/>
        <v>0</v>
      </c>
      <c r="AC11" s="44">
        <f t="shared" si="2"/>
        <v>0</v>
      </c>
      <c r="AD11" s="39"/>
      <c r="AE11" s="64">
        <v>0</v>
      </c>
      <c r="AF11" s="64">
        <v>0</v>
      </c>
      <c r="AG11" s="64">
        <v>0</v>
      </c>
      <c r="AH11" s="64">
        <v>0</v>
      </c>
      <c r="AI11" s="60">
        <f t="shared" si="3"/>
        <v>0</v>
      </c>
      <c r="AJ11" s="64">
        <v>0</v>
      </c>
      <c r="AK11" s="60">
        <f t="shared" si="4"/>
        <v>0</v>
      </c>
      <c r="AL11" s="39"/>
      <c r="AW11"/>
    </row>
    <row r="12" spans="1:49" s="19" customFormat="1" ht="21" customHeight="1">
      <c r="A12" s="3">
        <f t="shared" si="5"/>
        <v>8</v>
      </c>
      <c r="B12" s="41" t="s">
        <v>302</v>
      </c>
      <c r="C12" s="41">
        <v>9488</v>
      </c>
      <c r="D12" s="63" t="s">
        <v>93</v>
      </c>
      <c r="E12" s="63"/>
      <c r="F12" s="67" t="s">
        <v>308</v>
      </c>
      <c r="G12" s="72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5">
        <f t="shared" si="0"/>
        <v>0</v>
      </c>
      <c r="R12" s="9"/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46">
        <f t="shared" si="1"/>
        <v>0</v>
      </c>
      <c r="AC12" s="44">
        <f t="shared" si="2"/>
        <v>0</v>
      </c>
      <c r="AD12" s="39"/>
      <c r="AE12" s="64">
        <v>0</v>
      </c>
      <c r="AF12" s="64">
        <v>0</v>
      </c>
      <c r="AG12" s="64">
        <v>0</v>
      </c>
      <c r="AH12" s="64">
        <v>0</v>
      </c>
      <c r="AI12" s="60">
        <f t="shared" si="3"/>
        <v>0</v>
      </c>
      <c r="AJ12" s="64">
        <v>0</v>
      </c>
      <c r="AK12" s="60">
        <f t="shared" si="4"/>
        <v>0</v>
      </c>
      <c r="AL12" s="39"/>
      <c r="AW12"/>
    </row>
    <row r="13" spans="1:49" s="19" customFormat="1" ht="21" customHeight="1">
      <c r="A13" s="3">
        <f t="shared" si="5"/>
        <v>9</v>
      </c>
      <c r="B13" s="41" t="s">
        <v>302</v>
      </c>
      <c r="C13" s="41">
        <v>9876</v>
      </c>
      <c r="D13" s="63" t="s">
        <v>94</v>
      </c>
      <c r="E13" s="63"/>
      <c r="F13" s="67" t="s">
        <v>308</v>
      </c>
      <c r="G13" s="72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5">
        <f t="shared" si="0"/>
        <v>0</v>
      </c>
      <c r="R13" s="9"/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46">
        <f t="shared" si="1"/>
        <v>0</v>
      </c>
      <c r="AC13" s="44">
        <f t="shared" si="2"/>
        <v>0</v>
      </c>
      <c r="AD13" s="39"/>
      <c r="AE13" s="64">
        <v>0</v>
      </c>
      <c r="AF13" s="64">
        <v>0</v>
      </c>
      <c r="AG13" s="64">
        <v>0</v>
      </c>
      <c r="AH13" s="64">
        <v>0</v>
      </c>
      <c r="AI13" s="60">
        <f t="shared" si="3"/>
        <v>0</v>
      </c>
      <c r="AJ13" s="64">
        <v>0</v>
      </c>
      <c r="AK13" s="60">
        <f t="shared" si="4"/>
        <v>0</v>
      </c>
      <c r="AL13" s="39"/>
      <c r="AW13"/>
    </row>
    <row r="14" spans="1:49" s="19" customFormat="1" ht="21" customHeight="1">
      <c r="A14" s="3">
        <f t="shared" si="5"/>
        <v>10</v>
      </c>
      <c r="B14" s="41" t="s">
        <v>302</v>
      </c>
      <c r="C14" s="41">
        <v>18603</v>
      </c>
      <c r="D14" s="63" t="s">
        <v>303</v>
      </c>
      <c r="E14" s="63"/>
      <c r="F14" s="67" t="s">
        <v>308</v>
      </c>
      <c r="G14" s="72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5">
        <f t="shared" si="0"/>
        <v>0</v>
      </c>
      <c r="R14" s="9"/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46">
        <f t="shared" si="1"/>
        <v>0</v>
      </c>
      <c r="AC14" s="44">
        <f t="shared" si="2"/>
        <v>0</v>
      </c>
      <c r="AD14" s="39"/>
      <c r="AE14" s="64">
        <v>0</v>
      </c>
      <c r="AF14" s="64">
        <v>0</v>
      </c>
      <c r="AG14" s="64">
        <v>0</v>
      </c>
      <c r="AH14" s="64">
        <v>0</v>
      </c>
      <c r="AI14" s="60">
        <f t="shared" si="3"/>
        <v>0</v>
      </c>
      <c r="AJ14" s="64">
        <v>0</v>
      </c>
      <c r="AK14" s="60">
        <f t="shared" si="4"/>
        <v>0</v>
      </c>
      <c r="AL14" s="39"/>
      <c r="AW14"/>
    </row>
    <row r="15" spans="1:49" s="19" customFormat="1" ht="21" customHeight="1">
      <c r="A15" s="3">
        <f t="shared" si="5"/>
        <v>11</v>
      </c>
      <c r="B15" s="41" t="s">
        <v>302</v>
      </c>
      <c r="C15" s="41">
        <v>18082</v>
      </c>
      <c r="D15" s="63" t="s">
        <v>304</v>
      </c>
      <c r="E15" s="63"/>
      <c r="F15" s="67" t="s">
        <v>308</v>
      </c>
      <c r="G15" s="72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5">
        <f t="shared" si="0"/>
        <v>0</v>
      </c>
      <c r="R15" s="9"/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46">
        <f t="shared" si="1"/>
        <v>0</v>
      </c>
      <c r="AC15" s="44">
        <f t="shared" si="2"/>
        <v>0</v>
      </c>
      <c r="AD15" s="39"/>
      <c r="AE15" s="64">
        <v>0</v>
      </c>
      <c r="AF15" s="64">
        <v>0</v>
      </c>
      <c r="AG15" s="64">
        <v>0</v>
      </c>
      <c r="AH15" s="64">
        <v>0</v>
      </c>
      <c r="AI15" s="60">
        <f t="shared" si="3"/>
        <v>0</v>
      </c>
      <c r="AJ15" s="64">
        <v>0</v>
      </c>
      <c r="AK15" s="60">
        <f t="shared" si="4"/>
        <v>0</v>
      </c>
      <c r="AL15" s="39"/>
      <c r="AW15"/>
    </row>
    <row r="16" spans="1:49" s="19" customFormat="1" ht="21" customHeight="1">
      <c r="A16" s="3">
        <f t="shared" si="5"/>
        <v>12</v>
      </c>
      <c r="B16" s="41" t="s">
        <v>302</v>
      </c>
      <c r="C16" s="41">
        <v>9489</v>
      </c>
      <c r="D16" s="63" t="s">
        <v>95</v>
      </c>
      <c r="E16" s="63"/>
      <c r="F16" s="67" t="s">
        <v>308</v>
      </c>
      <c r="G16" s="72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5">
        <f t="shared" si="0"/>
        <v>0</v>
      </c>
      <c r="R16" s="9"/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46">
        <f t="shared" si="1"/>
        <v>0</v>
      </c>
      <c r="AC16" s="44">
        <f t="shared" si="2"/>
        <v>0</v>
      </c>
      <c r="AD16" s="39"/>
      <c r="AE16" s="64">
        <v>0</v>
      </c>
      <c r="AF16" s="64">
        <v>0</v>
      </c>
      <c r="AG16" s="64">
        <v>0</v>
      </c>
      <c r="AH16" s="64">
        <v>0</v>
      </c>
      <c r="AI16" s="60">
        <f t="shared" si="3"/>
        <v>0</v>
      </c>
      <c r="AJ16" s="64">
        <v>0</v>
      </c>
      <c r="AK16" s="60">
        <f t="shared" si="4"/>
        <v>0</v>
      </c>
      <c r="AL16" s="39"/>
      <c r="AW16"/>
    </row>
    <row r="17" spans="1:49" s="19" customFormat="1" ht="21" customHeight="1">
      <c r="A17" s="3">
        <f t="shared" si="5"/>
        <v>13</v>
      </c>
      <c r="B17" s="41" t="s">
        <v>302</v>
      </c>
      <c r="C17" s="41">
        <v>9859</v>
      </c>
      <c r="D17" s="63" t="s">
        <v>96</v>
      </c>
      <c r="E17" s="63"/>
      <c r="F17" s="67" t="s">
        <v>308</v>
      </c>
      <c r="G17" s="72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5">
        <f t="shared" si="0"/>
        <v>0</v>
      </c>
      <c r="R17" s="9"/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46">
        <f t="shared" si="1"/>
        <v>0</v>
      </c>
      <c r="AC17" s="44">
        <f t="shared" si="2"/>
        <v>0</v>
      </c>
      <c r="AD17" s="39"/>
      <c r="AE17" s="64">
        <v>0</v>
      </c>
      <c r="AF17" s="64">
        <v>0</v>
      </c>
      <c r="AG17" s="64">
        <v>0</v>
      </c>
      <c r="AH17" s="64">
        <v>0</v>
      </c>
      <c r="AI17" s="60">
        <f t="shared" si="3"/>
        <v>0</v>
      </c>
      <c r="AJ17" s="64">
        <v>0</v>
      </c>
      <c r="AK17" s="60">
        <f t="shared" si="4"/>
        <v>0</v>
      </c>
      <c r="AL17" s="39"/>
      <c r="AW17"/>
    </row>
    <row r="18" spans="1:49" s="19" customFormat="1" ht="21" customHeight="1">
      <c r="A18" s="3">
        <f t="shared" si="5"/>
        <v>14</v>
      </c>
      <c r="B18" s="41" t="s">
        <v>302</v>
      </c>
      <c r="C18" s="41">
        <v>9492</v>
      </c>
      <c r="D18" s="63" t="s">
        <v>97</v>
      </c>
      <c r="E18" s="63"/>
      <c r="F18" s="67" t="s">
        <v>308</v>
      </c>
      <c r="G18" s="72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5">
        <f t="shared" si="0"/>
        <v>0</v>
      </c>
      <c r="R18" s="9"/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46">
        <f t="shared" si="1"/>
        <v>0</v>
      </c>
      <c r="AC18" s="44">
        <f t="shared" si="2"/>
        <v>0</v>
      </c>
      <c r="AD18" s="39"/>
      <c r="AE18" s="64">
        <v>0</v>
      </c>
      <c r="AF18" s="64">
        <v>0</v>
      </c>
      <c r="AG18" s="64">
        <v>0</v>
      </c>
      <c r="AH18" s="64">
        <v>0</v>
      </c>
      <c r="AI18" s="60">
        <f t="shared" si="3"/>
        <v>0</v>
      </c>
      <c r="AJ18" s="64">
        <v>0</v>
      </c>
      <c r="AK18" s="60">
        <f t="shared" si="4"/>
        <v>0</v>
      </c>
      <c r="AL18" s="39"/>
      <c r="AW18"/>
    </row>
    <row r="19" spans="1:49" s="19" customFormat="1" ht="21" customHeight="1">
      <c r="A19" s="3">
        <f t="shared" si="5"/>
        <v>15</v>
      </c>
      <c r="B19" s="41" t="s">
        <v>302</v>
      </c>
      <c r="C19" s="41">
        <v>9493</v>
      </c>
      <c r="D19" s="63" t="s">
        <v>98</v>
      </c>
      <c r="E19" s="63"/>
      <c r="F19" s="68" t="s">
        <v>308</v>
      </c>
      <c r="G19" s="72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5">
        <f t="shared" si="0"/>
        <v>0</v>
      </c>
      <c r="R19" s="9"/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46">
        <f t="shared" si="1"/>
        <v>0</v>
      </c>
      <c r="AC19" s="44">
        <f t="shared" si="2"/>
        <v>0</v>
      </c>
      <c r="AD19" s="39"/>
      <c r="AE19" s="64">
        <v>0</v>
      </c>
      <c r="AF19" s="64">
        <v>0</v>
      </c>
      <c r="AG19" s="64">
        <v>0</v>
      </c>
      <c r="AH19" s="64">
        <v>0</v>
      </c>
      <c r="AI19" s="60">
        <f t="shared" si="3"/>
        <v>0</v>
      </c>
      <c r="AJ19" s="64">
        <v>0</v>
      </c>
      <c r="AK19" s="60">
        <f t="shared" si="4"/>
        <v>0</v>
      </c>
      <c r="AL19" s="39"/>
      <c r="AW19"/>
    </row>
    <row r="20" spans="1:38" s="7" customFormat="1" ht="21" customHeight="1">
      <c r="A20" s="190" t="s">
        <v>329</v>
      </c>
      <c r="B20" s="191"/>
      <c r="C20" s="191"/>
      <c r="D20" s="191"/>
      <c r="E20" s="63"/>
      <c r="F20" s="117">
        <v>0</v>
      </c>
      <c r="G20" s="76">
        <f aca="true" t="shared" si="6" ref="G20:P20">SUM(G5:G19)</f>
        <v>5187</v>
      </c>
      <c r="H20" s="30">
        <f t="shared" si="6"/>
        <v>0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1733</v>
      </c>
      <c r="N20" s="30">
        <f t="shared" si="6"/>
        <v>0</v>
      </c>
      <c r="O20" s="30">
        <f t="shared" si="6"/>
        <v>0</v>
      </c>
      <c r="P20" s="30">
        <f t="shared" si="6"/>
        <v>0</v>
      </c>
      <c r="Q20" s="51">
        <f t="shared" si="0"/>
        <v>6920</v>
      </c>
      <c r="R20" s="31"/>
      <c r="S20" s="30">
        <f aca="true" t="shared" si="7" ref="S20:AA20">SUM(S5:S19)</f>
        <v>4326</v>
      </c>
      <c r="T20" s="30">
        <f t="shared" si="7"/>
        <v>0</v>
      </c>
      <c r="U20" s="30">
        <f t="shared" si="7"/>
        <v>0</v>
      </c>
      <c r="V20" s="30">
        <f t="shared" si="7"/>
        <v>0</v>
      </c>
      <c r="W20" s="30">
        <f t="shared" si="7"/>
        <v>4118</v>
      </c>
      <c r="X20" s="30">
        <f t="shared" si="7"/>
        <v>226</v>
      </c>
      <c r="Y20" s="30">
        <f t="shared" si="7"/>
        <v>0</v>
      </c>
      <c r="Z20" s="30">
        <f t="shared" si="7"/>
        <v>0</v>
      </c>
      <c r="AA20" s="30">
        <f t="shared" si="7"/>
        <v>0</v>
      </c>
      <c r="AB20" s="46">
        <f t="shared" si="1"/>
        <v>8670</v>
      </c>
      <c r="AC20" s="44">
        <f t="shared" si="2"/>
        <v>-1750</v>
      </c>
      <c r="AD20" s="35"/>
      <c r="AE20" s="30">
        <f>SUM(AE5:AE19)</f>
        <v>112000</v>
      </c>
      <c r="AF20" s="30">
        <f>SUM(AF5:AF19)</f>
        <v>0</v>
      </c>
      <c r="AG20" s="30">
        <f>SUM(AG5:AG19)</f>
        <v>32864</v>
      </c>
      <c r="AH20" s="30">
        <f>SUM(AH5:AH19)</f>
        <v>0</v>
      </c>
      <c r="AI20" s="60">
        <f t="shared" si="3"/>
        <v>144864</v>
      </c>
      <c r="AJ20" s="30">
        <f>SUM(AJ5:AJ19)</f>
        <v>0</v>
      </c>
      <c r="AK20" s="60">
        <f t="shared" si="4"/>
        <v>144864</v>
      </c>
      <c r="AL20" s="77"/>
    </row>
    <row r="21" spans="1:39" s="7" customFormat="1" ht="21" customHeight="1">
      <c r="A21" s="190" t="s">
        <v>319</v>
      </c>
      <c r="B21" s="191"/>
      <c r="C21" s="191"/>
      <c r="D21" s="191"/>
      <c r="E21" s="63"/>
      <c r="F21" s="117"/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51">
        <f t="shared" si="0"/>
        <v>0</v>
      </c>
      <c r="R21" s="31"/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30">
        <f>+'Pres Summary'!AC13</f>
        <v>5343696.579999998</v>
      </c>
      <c r="AA21" s="30">
        <v>0</v>
      </c>
      <c r="AB21" s="46">
        <f t="shared" si="1"/>
        <v>5343696.579999998</v>
      </c>
      <c r="AC21" s="44">
        <f t="shared" si="2"/>
        <v>-5343696.579999998</v>
      </c>
      <c r="AD21" s="35"/>
      <c r="AE21" s="30">
        <v>0</v>
      </c>
      <c r="AF21" s="76">
        <v>0</v>
      </c>
      <c r="AG21" s="76">
        <v>0</v>
      </c>
      <c r="AH21" s="76">
        <v>0</v>
      </c>
      <c r="AI21" s="60">
        <f t="shared" si="3"/>
        <v>0</v>
      </c>
      <c r="AJ21" s="30">
        <v>0</v>
      </c>
      <c r="AK21" s="60">
        <f t="shared" si="4"/>
        <v>0</v>
      </c>
      <c r="AL21" s="35"/>
      <c r="AM21" s="35"/>
    </row>
    <row r="22" spans="1:38" s="7" customFormat="1" ht="21" customHeight="1">
      <c r="A22" s="192" t="s">
        <v>336</v>
      </c>
      <c r="B22" s="193"/>
      <c r="C22" s="193"/>
      <c r="D22" s="193"/>
      <c r="E22" s="63"/>
      <c r="F22" s="118"/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52" t="e">
        <f>+Q20/Q21</f>
        <v>#DIV/0!</v>
      </c>
      <c r="R22" s="79"/>
      <c r="S22" s="66">
        <v>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40">
        <v>0</v>
      </c>
      <c r="AA22" s="40">
        <v>0</v>
      </c>
      <c r="AB22" s="80">
        <v>0</v>
      </c>
      <c r="AC22" s="80">
        <v>0</v>
      </c>
      <c r="AD22" s="37"/>
      <c r="AE22" s="40">
        <v>0</v>
      </c>
      <c r="AF22" s="66">
        <v>0</v>
      </c>
      <c r="AG22" s="66">
        <v>0</v>
      </c>
      <c r="AH22" s="66">
        <v>0</v>
      </c>
      <c r="AI22" s="52">
        <v>0</v>
      </c>
      <c r="AJ22" s="40">
        <v>0</v>
      </c>
      <c r="AK22" s="52">
        <v>0</v>
      </c>
      <c r="AL22" s="77"/>
    </row>
    <row r="23" spans="2:30" ht="12.75">
      <c r="B23" s="41"/>
      <c r="C23" s="41"/>
      <c r="D23" s="63"/>
      <c r="E23" s="63"/>
      <c r="F23" s="41"/>
      <c r="G23" s="61"/>
      <c r="U23"/>
      <c r="V23"/>
      <c r="W23"/>
      <c r="X23"/>
      <c r="Y23"/>
      <c r="Z23"/>
      <c r="AA23"/>
      <c r="AD23" s="47"/>
    </row>
    <row r="24" spans="2:27" ht="12.75">
      <c r="B24" s="41"/>
      <c r="C24" s="41"/>
      <c r="D24" s="63"/>
      <c r="E24" s="63"/>
      <c r="F24" s="41"/>
      <c r="G24" s="61"/>
      <c r="U24"/>
      <c r="V24"/>
      <c r="W24"/>
      <c r="X24"/>
      <c r="Y24"/>
      <c r="Z24"/>
      <c r="AA24"/>
    </row>
    <row r="25" spans="2:27" ht="12.75">
      <c r="B25" s="41"/>
      <c r="C25" s="41"/>
      <c r="D25" s="63"/>
      <c r="E25" s="63"/>
      <c r="F25" s="41"/>
      <c r="G25" s="61"/>
      <c r="U25"/>
      <c r="V25"/>
      <c r="W25"/>
      <c r="X25"/>
      <c r="Y25"/>
      <c r="Z25"/>
      <c r="AA25"/>
    </row>
    <row r="26" spans="2:27" ht="12.75">
      <c r="B26" s="41"/>
      <c r="C26" s="41"/>
      <c r="D26" s="63"/>
      <c r="E26" s="63"/>
      <c r="F26" s="41"/>
      <c r="G26" s="61"/>
      <c r="U26"/>
      <c r="V26"/>
      <c r="W26"/>
      <c r="X26"/>
      <c r="Y26"/>
      <c r="Z26"/>
      <c r="AA26"/>
    </row>
    <row r="27" spans="2:27" ht="12.75">
      <c r="B27" s="41"/>
      <c r="C27" s="41"/>
      <c r="D27" s="63"/>
      <c r="E27" s="63"/>
      <c r="F27" s="41"/>
      <c r="G27" s="61"/>
      <c r="U27"/>
      <c r="V27"/>
      <c r="W27"/>
      <c r="X27"/>
      <c r="Y27"/>
      <c r="Z27"/>
      <c r="AA27"/>
    </row>
    <row r="28" spans="2:27" ht="12.75">
      <c r="B28" s="41"/>
      <c r="C28" s="41"/>
      <c r="D28" s="63"/>
      <c r="E28" s="63"/>
      <c r="F28" s="41"/>
      <c r="G28" s="61"/>
      <c r="U28"/>
      <c r="V28"/>
      <c r="W28"/>
      <c r="X28"/>
      <c r="Y28"/>
      <c r="Z28"/>
      <c r="AA28"/>
    </row>
    <row r="29" spans="2:27" ht="12.75">
      <c r="B29" s="41"/>
      <c r="C29" s="41"/>
      <c r="D29" s="63"/>
      <c r="E29" s="63"/>
      <c r="F29" s="41"/>
      <c r="G29" s="61"/>
      <c r="U29"/>
      <c r="V29"/>
      <c r="W29"/>
      <c r="X29"/>
      <c r="Y29"/>
      <c r="Z29"/>
      <c r="AA29"/>
    </row>
    <row r="30" spans="2:27" ht="12.75">
      <c r="B30" s="41"/>
      <c r="C30" s="41"/>
      <c r="D30" s="63"/>
      <c r="E30" s="63"/>
      <c r="F30" s="41"/>
      <c r="G30" s="61"/>
      <c r="U30"/>
      <c r="V30"/>
      <c r="W30"/>
      <c r="X30"/>
      <c r="Y30"/>
      <c r="Z30"/>
      <c r="AA30"/>
    </row>
    <row r="31" spans="2:27" ht="12.75">
      <c r="B31" s="41"/>
      <c r="C31" s="41"/>
      <c r="D31" s="63"/>
      <c r="E31" s="63"/>
      <c r="F31" s="41"/>
      <c r="G31" s="61"/>
      <c r="U31"/>
      <c r="V31"/>
      <c r="W31"/>
      <c r="X31"/>
      <c r="Y31"/>
      <c r="Z31"/>
      <c r="AA31"/>
    </row>
    <row r="32" spans="2:27" ht="12.75">
      <c r="B32" s="41"/>
      <c r="C32" s="41"/>
      <c r="D32" s="63"/>
      <c r="E32" s="63"/>
      <c r="F32" s="41"/>
      <c r="G32" s="61"/>
      <c r="U32"/>
      <c r="V32"/>
      <c r="W32"/>
      <c r="X32"/>
      <c r="Y32"/>
      <c r="Z32"/>
      <c r="AA32"/>
    </row>
    <row r="33" spans="2:27" ht="12.75">
      <c r="B33" s="41"/>
      <c r="C33" s="41"/>
      <c r="D33" s="63"/>
      <c r="E33" s="63"/>
      <c r="F33" s="41"/>
      <c r="G33" s="61"/>
      <c r="U33"/>
      <c r="V33"/>
      <c r="W33"/>
      <c r="X33"/>
      <c r="Y33"/>
      <c r="Z33"/>
      <c r="AA33"/>
    </row>
    <row r="34" spans="2:27" ht="12.75">
      <c r="B34" s="41"/>
      <c r="C34" s="41"/>
      <c r="D34" s="63"/>
      <c r="E34" s="63"/>
      <c r="F34" s="41"/>
      <c r="G34" s="61"/>
      <c r="U34"/>
      <c r="V34"/>
      <c r="W34"/>
      <c r="X34"/>
      <c r="Y34"/>
      <c r="Z34"/>
      <c r="AA34"/>
    </row>
    <row r="35" spans="2:27" ht="12.75">
      <c r="B35" s="41"/>
      <c r="C35" s="41"/>
      <c r="D35" s="63"/>
      <c r="E35" s="63"/>
      <c r="F35" s="41"/>
      <c r="G35" s="61"/>
      <c r="U35"/>
      <c r="V35"/>
      <c r="W35"/>
      <c r="X35"/>
      <c r="Y35"/>
      <c r="Z35"/>
      <c r="AA35"/>
    </row>
    <row r="36" spans="2:27" ht="12.75">
      <c r="B36" s="41"/>
      <c r="C36" s="41"/>
      <c r="D36" s="63"/>
      <c r="E36" s="63"/>
      <c r="F36" s="41"/>
      <c r="G36" s="61"/>
      <c r="U36"/>
      <c r="V36"/>
      <c r="W36"/>
      <c r="X36"/>
      <c r="Y36"/>
      <c r="Z36"/>
      <c r="AA36"/>
    </row>
    <row r="37" spans="2:27" ht="12.75">
      <c r="B37" s="41"/>
      <c r="C37" s="41"/>
      <c r="D37" s="63"/>
      <c r="E37" s="63"/>
      <c r="F37" s="41"/>
      <c r="G37" s="61"/>
      <c r="U37"/>
      <c r="V37"/>
      <c r="W37"/>
      <c r="X37"/>
      <c r="Y37"/>
      <c r="Z37"/>
      <c r="AA37"/>
    </row>
    <row r="38" spans="2:27" ht="12.75">
      <c r="B38" s="41"/>
      <c r="C38" s="41"/>
      <c r="D38" s="63"/>
      <c r="E38" s="63"/>
      <c r="F38" s="41"/>
      <c r="G38" s="61"/>
      <c r="U38"/>
      <c r="V38"/>
      <c r="W38"/>
      <c r="X38"/>
      <c r="Y38"/>
      <c r="Z38"/>
      <c r="AA38"/>
    </row>
    <row r="39" spans="2:27" ht="12.75">
      <c r="B39" s="41"/>
      <c r="C39" s="41"/>
      <c r="D39" s="63"/>
      <c r="E39" s="63"/>
      <c r="F39" s="41"/>
      <c r="G39" s="61"/>
      <c r="U39"/>
      <c r="V39"/>
      <c r="W39"/>
      <c r="X39"/>
      <c r="Y39"/>
      <c r="Z39"/>
      <c r="AA39"/>
    </row>
    <row r="40" spans="2:27" ht="12.75">
      <c r="B40" s="41"/>
      <c r="C40" s="41"/>
      <c r="D40" s="63"/>
      <c r="E40" s="63"/>
      <c r="F40" s="41"/>
      <c r="G40" s="61"/>
      <c r="U40"/>
      <c r="V40"/>
      <c r="W40"/>
      <c r="X40"/>
      <c r="Y40"/>
      <c r="Z40"/>
      <c r="AA40"/>
    </row>
    <row r="41" spans="2:27" ht="12.75">
      <c r="B41" s="41"/>
      <c r="C41" s="41"/>
      <c r="D41" s="63"/>
      <c r="E41" s="63"/>
      <c r="F41" s="41"/>
      <c r="G41" s="61"/>
      <c r="U41"/>
      <c r="V41"/>
      <c r="W41"/>
      <c r="X41"/>
      <c r="Y41"/>
      <c r="Z41"/>
      <c r="AA41"/>
    </row>
    <row r="42" spans="2:27" ht="12.75">
      <c r="B42" s="41"/>
      <c r="C42" s="41"/>
      <c r="D42" s="63"/>
      <c r="E42" s="63"/>
      <c r="F42" s="41"/>
      <c r="G42" s="61"/>
      <c r="U42"/>
      <c r="V42"/>
      <c r="W42"/>
      <c r="X42"/>
      <c r="Y42"/>
      <c r="Z42"/>
      <c r="AA42"/>
    </row>
    <row r="43" spans="2:27" ht="12.75">
      <c r="B43" s="41"/>
      <c r="C43" s="41"/>
      <c r="D43" s="63"/>
      <c r="E43" s="63"/>
      <c r="F43" s="41"/>
      <c r="G43" s="61"/>
      <c r="U43"/>
      <c r="V43"/>
      <c r="W43"/>
      <c r="X43"/>
      <c r="Y43"/>
      <c r="Z43"/>
      <c r="AA43"/>
    </row>
    <row r="44" spans="2:27" ht="12.75">
      <c r="B44" s="41"/>
      <c r="C44" s="41"/>
      <c r="D44" s="63"/>
      <c r="E44" s="63"/>
      <c r="F44" s="41"/>
      <c r="G44" s="61"/>
      <c r="U44"/>
      <c r="V44"/>
      <c r="W44"/>
      <c r="X44"/>
      <c r="Y44"/>
      <c r="Z44"/>
      <c r="AA44"/>
    </row>
    <row r="45" spans="2:27" ht="12.75">
      <c r="B45" s="41"/>
      <c r="C45" s="41"/>
      <c r="D45" s="63"/>
      <c r="E45" s="63"/>
      <c r="F45" s="41"/>
      <c r="G45" s="61"/>
      <c r="U45"/>
      <c r="V45"/>
      <c r="W45"/>
      <c r="X45"/>
      <c r="Y45"/>
      <c r="Z45"/>
      <c r="AA45"/>
    </row>
    <row r="46" spans="2:27" ht="12.75">
      <c r="B46" s="41"/>
      <c r="C46" s="41"/>
      <c r="D46" s="63"/>
      <c r="E46" s="63"/>
      <c r="F46" s="41"/>
      <c r="G46" s="61"/>
      <c r="U46"/>
      <c r="V46"/>
      <c r="W46"/>
      <c r="X46"/>
      <c r="Y46"/>
      <c r="Z46"/>
      <c r="AA46"/>
    </row>
    <row r="47" spans="2:27" ht="12.75">
      <c r="B47" s="41"/>
      <c r="C47" s="41"/>
      <c r="D47" s="63"/>
      <c r="E47" s="63"/>
      <c r="F47" s="41"/>
      <c r="G47" s="61"/>
      <c r="U47"/>
      <c r="V47"/>
      <c r="W47"/>
      <c r="X47"/>
      <c r="Y47"/>
      <c r="Z47"/>
      <c r="AA47"/>
    </row>
    <row r="48" spans="2:27" ht="12.75">
      <c r="B48" s="41"/>
      <c r="C48" s="41"/>
      <c r="D48" s="63"/>
      <c r="E48" s="63"/>
      <c r="F48" s="41"/>
      <c r="G48" s="61"/>
      <c r="U48"/>
      <c r="V48"/>
      <c r="W48"/>
      <c r="X48"/>
      <c r="Y48"/>
      <c r="Z48"/>
      <c r="AA48"/>
    </row>
    <row r="49" spans="2:27" ht="12.75">
      <c r="B49" s="41"/>
      <c r="C49" s="41"/>
      <c r="D49" s="63"/>
      <c r="E49" s="63"/>
      <c r="F49" s="41"/>
      <c r="G49" s="61"/>
      <c r="U49"/>
      <c r="V49"/>
      <c r="W49"/>
      <c r="X49"/>
      <c r="Y49"/>
      <c r="Z49"/>
      <c r="AA49"/>
    </row>
    <row r="50" spans="2:27" ht="12.75">
      <c r="B50" s="41"/>
      <c r="C50" s="41"/>
      <c r="D50" s="63"/>
      <c r="E50" s="63"/>
      <c r="F50" s="41"/>
      <c r="G50" s="61"/>
      <c r="U50"/>
      <c r="V50"/>
      <c r="W50"/>
      <c r="X50"/>
      <c r="Y50"/>
      <c r="Z50"/>
      <c r="AA50"/>
    </row>
    <row r="51" spans="2:27" ht="12.75">
      <c r="B51" s="41"/>
      <c r="C51" s="41"/>
      <c r="D51" s="63"/>
      <c r="E51" s="63"/>
      <c r="F51" s="41"/>
      <c r="G51" s="61"/>
      <c r="U51"/>
      <c r="V51"/>
      <c r="W51"/>
      <c r="X51"/>
      <c r="Y51"/>
      <c r="Z51"/>
      <c r="AA51"/>
    </row>
    <row r="52" spans="2:27" ht="12.75">
      <c r="B52" s="41"/>
      <c r="C52" s="41"/>
      <c r="D52" s="63"/>
      <c r="E52" s="63"/>
      <c r="F52" s="41"/>
      <c r="G52" s="61"/>
      <c r="U52"/>
      <c r="V52"/>
      <c r="W52"/>
      <c r="X52"/>
      <c r="Y52"/>
      <c r="Z52"/>
      <c r="AA52"/>
    </row>
    <row r="53" spans="2:27" ht="12.75">
      <c r="B53" s="41"/>
      <c r="C53" s="41"/>
      <c r="D53" s="63"/>
      <c r="E53" s="63"/>
      <c r="F53" s="41"/>
      <c r="G53" s="61"/>
      <c r="U53"/>
      <c r="V53"/>
      <c r="W53"/>
      <c r="X53"/>
      <c r="Y53"/>
      <c r="Z53"/>
      <c r="AA53"/>
    </row>
    <row r="54" spans="2:27" ht="12.75">
      <c r="B54" s="41"/>
      <c r="C54" s="41"/>
      <c r="D54" s="63"/>
      <c r="E54" s="63"/>
      <c r="F54" s="41"/>
      <c r="G54" s="61"/>
      <c r="U54"/>
      <c r="V54"/>
      <c r="W54"/>
      <c r="X54"/>
      <c r="Y54"/>
      <c r="Z54"/>
      <c r="AA54"/>
    </row>
    <row r="55" spans="2:27" ht="12.75">
      <c r="B55" s="41"/>
      <c r="C55" s="41"/>
      <c r="D55" s="63"/>
      <c r="E55" s="63"/>
      <c r="F55" s="41"/>
      <c r="G55" s="61"/>
      <c r="U55"/>
      <c r="V55"/>
      <c r="W55"/>
      <c r="X55"/>
      <c r="Y55"/>
      <c r="Z55"/>
      <c r="AA55"/>
    </row>
    <row r="56" spans="2:27" ht="12.75">
      <c r="B56" s="41"/>
      <c r="C56" s="41"/>
      <c r="D56" s="63"/>
      <c r="E56" s="63"/>
      <c r="F56" s="41"/>
      <c r="G56" s="61"/>
      <c r="U56"/>
      <c r="V56"/>
      <c r="W56"/>
      <c r="X56"/>
      <c r="Y56"/>
      <c r="Z56"/>
      <c r="AA56"/>
    </row>
    <row r="57" spans="2:27" ht="12.75">
      <c r="B57" s="41"/>
      <c r="C57" s="41"/>
      <c r="D57" s="63"/>
      <c r="E57" s="63"/>
      <c r="F57" s="41"/>
      <c r="G57" s="61"/>
      <c r="U57"/>
      <c r="V57"/>
      <c r="W57"/>
      <c r="X57"/>
      <c r="Y57"/>
      <c r="Z57"/>
      <c r="AA57"/>
    </row>
    <row r="58" spans="2:27" ht="12.75">
      <c r="B58" s="41"/>
      <c r="C58" s="41"/>
      <c r="D58" s="63"/>
      <c r="E58" s="63"/>
      <c r="F58" s="41"/>
      <c r="G58" s="61"/>
      <c r="U58"/>
      <c r="V58"/>
      <c r="W58"/>
      <c r="X58"/>
      <c r="Y58"/>
      <c r="Z58"/>
      <c r="AA58"/>
    </row>
    <row r="59" spans="2:27" ht="12.75">
      <c r="B59" s="41"/>
      <c r="C59" s="41"/>
      <c r="D59" s="63"/>
      <c r="E59" s="63"/>
      <c r="F59" s="41"/>
      <c r="G59" s="61"/>
      <c r="U59"/>
      <c r="V59"/>
      <c r="W59"/>
      <c r="X59"/>
      <c r="Y59"/>
      <c r="Z59"/>
      <c r="AA59"/>
    </row>
    <row r="60" spans="2:27" ht="12.75">
      <c r="B60" s="41"/>
      <c r="C60" s="41"/>
      <c r="D60" s="63"/>
      <c r="E60" s="63"/>
      <c r="F60" s="41"/>
      <c r="G60" s="61"/>
      <c r="U60"/>
      <c r="V60"/>
      <c r="W60"/>
      <c r="X60"/>
      <c r="Y60"/>
      <c r="Z60"/>
      <c r="AA60"/>
    </row>
    <row r="61" spans="2:27" ht="12.75">
      <c r="B61" s="41"/>
      <c r="C61" s="41"/>
      <c r="D61" s="63"/>
      <c r="E61" s="63"/>
      <c r="F61" s="41"/>
      <c r="G61" s="61"/>
      <c r="U61"/>
      <c r="V61"/>
      <c r="W61"/>
      <c r="X61"/>
      <c r="Y61"/>
      <c r="Z61"/>
      <c r="AA61"/>
    </row>
    <row r="62" spans="2:27" ht="12.75">
      <c r="B62" s="41"/>
      <c r="C62" s="41"/>
      <c r="D62" s="63"/>
      <c r="E62" s="63"/>
      <c r="F62" s="41"/>
      <c r="G62" s="61"/>
      <c r="U62"/>
      <c r="V62"/>
      <c r="W62"/>
      <c r="X62"/>
      <c r="Y62"/>
      <c r="Z62"/>
      <c r="AA62"/>
    </row>
    <row r="63" spans="2:27" ht="12.75">
      <c r="B63" s="41"/>
      <c r="C63" s="41"/>
      <c r="D63" s="63"/>
      <c r="E63" s="63"/>
      <c r="F63" s="41"/>
      <c r="G63" s="61"/>
      <c r="U63"/>
      <c r="V63"/>
      <c r="W63"/>
      <c r="X63"/>
      <c r="Y63"/>
      <c r="Z63"/>
      <c r="AA63"/>
    </row>
    <row r="64" spans="2:27" ht="12.75">
      <c r="B64" s="41"/>
      <c r="C64" s="41"/>
      <c r="D64" s="63"/>
      <c r="E64" s="63"/>
      <c r="F64" s="41"/>
      <c r="G64" s="61"/>
      <c r="U64"/>
      <c r="V64"/>
      <c r="W64"/>
      <c r="X64"/>
      <c r="Y64"/>
      <c r="Z64"/>
      <c r="AA64"/>
    </row>
    <row r="65" spans="2:27" ht="12.75">
      <c r="B65" s="41"/>
      <c r="C65" s="41"/>
      <c r="D65" s="63"/>
      <c r="E65" s="63"/>
      <c r="F65" s="41"/>
      <c r="G65" s="61"/>
      <c r="U65"/>
      <c r="V65"/>
      <c r="W65"/>
      <c r="X65"/>
      <c r="Y65"/>
      <c r="Z65"/>
      <c r="AA65"/>
    </row>
    <row r="66" spans="2:27" ht="12.75">
      <c r="B66" s="41"/>
      <c r="C66" s="41"/>
      <c r="D66" s="63"/>
      <c r="E66" s="63"/>
      <c r="F66" s="41"/>
      <c r="G66" s="61"/>
      <c r="U66"/>
      <c r="V66"/>
      <c r="W66"/>
      <c r="X66"/>
      <c r="Y66"/>
      <c r="Z66"/>
      <c r="AA66"/>
    </row>
    <row r="67" spans="2:27" ht="12.75">
      <c r="B67" s="41"/>
      <c r="C67" s="41"/>
      <c r="D67" s="63"/>
      <c r="E67" s="63"/>
      <c r="F67" s="41"/>
      <c r="G67" s="61"/>
      <c r="U67"/>
      <c r="V67"/>
      <c r="W67"/>
      <c r="X67"/>
      <c r="Y67"/>
      <c r="Z67"/>
      <c r="AA67"/>
    </row>
    <row r="68" spans="2:27" ht="12.75">
      <c r="B68" s="41"/>
      <c r="C68" s="41"/>
      <c r="D68" s="63"/>
      <c r="E68" s="63"/>
      <c r="F68" s="41"/>
      <c r="G68" s="61"/>
      <c r="U68"/>
      <c r="V68"/>
      <c r="W68"/>
      <c r="X68"/>
      <c r="Y68"/>
      <c r="Z68"/>
      <c r="AA68"/>
    </row>
    <row r="69" spans="2:27" ht="12.75">
      <c r="B69" s="41"/>
      <c r="C69" s="41"/>
      <c r="D69" s="63"/>
      <c r="E69" s="63"/>
      <c r="F69" s="41"/>
      <c r="G69" s="61"/>
      <c r="U69"/>
      <c r="V69"/>
      <c r="W69"/>
      <c r="X69"/>
      <c r="Y69"/>
      <c r="Z69"/>
      <c r="AA69"/>
    </row>
    <row r="70" spans="2:27" ht="12.75">
      <c r="B70" s="41"/>
      <c r="C70" s="41"/>
      <c r="D70" s="63"/>
      <c r="E70" s="63"/>
      <c r="F70" s="41"/>
      <c r="G70" s="61"/>
      <c r="U70"/>
      <c r="V70"/>
      <c r="W70"/>
      <c r="X70"/>
      <c r="Y70"/>
      <c r="Z70"/>
      <c r="AA70"/>
    </row>
    <row r="71" spans="2:27" ht="12.75">
      <c r="B71" s="41"/>
      <c r="C71" s="41"/>
      <c r="D71" s="63"/>
      <c r="E71" s="63"/>
      <c r="F71" s="41"/>
      <c r="G71" s="61"/>
      <c r="U71"/>
      <c r="V71"/>
      <c r="W71"/>
      <c r="X71"/>
      <c r="Y71"/>
      <c r="Z71"/>
      <c r="AA71"/>
    </row>
    <row r="72" spans="2:27" ht="12.75">
      <c r="B72" s="41"/>
      <c r="C72" s="41"/>
      <c r="D72" s="63"/>
      <c r="E72" s="63"/>
      <c r="F72" s="41"/>
      <c r="G72" s="61"/>
      <c r="U72"/>
      <c r="V72"/>
      <c r="W72"/>
      <c r="X72"/>
      <c r="Y72"/>
      <c r="Z72"/>
      <c r="AA72"/>
    </row>
    <row r="73" spans="2:27" ht="12.75">
      <c r="B73" s="41"/>
      <c r="C73" s="41"/>
      <c r="D73" s="63"/>
      <c r="E73" s="63"/>
      <c r="F73" s="41"/>
      <c r="G73" s="61"/>
      <c r="U73"/>
      <c r="V73"/>
      <c r="W73"/>
      <c r="X73"/>
      <c r="Y73"/>
      <c r="Z73"/>
      <c r="AA73"/>
    </row>
    <row r="74" spans="2:27" ht="12.75">
      <c r="B74" s="41"/>
      <c r="C74" s="41"/>
      <c r="D74" s="63"/>
      <c r="E74" s="63"/>
      <c r="F74" s="41"/>
      <c r="G74" s="61"/>
      <c r="U74"/>
      <c r="V74"/>
      <c r="W74"/>
      <c r="X74"/>
      <c r="Y74"/>
      <c r="Z74"/>
      <c r="AA74"/>
    </row>
    <row r="75" spans="2:27" ht="12.75">
      <c r="B75" s="41"/>
      <c r="C75" s="41"/>
      <c r="D75" s="63"/>
      <c r="E75" s="63"/>
      <c r="F75" s="41"/>
      <c r="G75" s="61"/>
      <c r="U75"/>
      <c r="V75"/>
      <c r="W75"/>
      <c r="X75"/>
      <c r="Y75"/>
      <c r="Z75"/>
      <c r="AA75"/>
    </row>
    <row r="76" spans="2:27" ht="12.75">
      <c r="B76" s="41"/>
      <c r="C76" s="41"/>
      <c r="D76" s="63"/>
      <c r="E76" s="63"/>
      <c r="F76" s="41"/>
      <c r="G76" s="61"/>
      <c r="U76"/>
      <c r="V76"/>
      <c r="W76"/>
      <c r="X76"/>
      <c r="Y76"/>
      <c r="Z76"/>
      <c r="AA76"/>
    </row>
    <row r="77" spans="2:27" ht="12.75">
      <c r="B77" s="41"/>
      <c r="C77" s="41"/>
      <c r="D77" s="63"/>
      <c r="E77" s="63"/>
      <c r="F77" s="41"/>
      <c r="G77" s="61"/>
      <c r="U77"/>
      <c r="V77"/>
      <c r="W77"/>
      <c r="X77"/>
      <c r="Y77"/>
      <c r="Z77"/>
      <c r="AA77"/>
    </row>
    <row r="78" spans="2:27" ht="12.75">
      <c r="B78" s="41"/>
      <c r="C78" s="41"/>
      <c r="D78" s="63"/>
      <c r="E78" s="63"/>
      <c r="F78" s="41"/>
      <c r="G78" s="61"/>
      <c r="U78"/>
      <c r="V78"/>
      <c r="W78"/>
      <c r="X78"/>
      <c r="Y78"/>
      <c r="Z78"/>
      <c r="AA78"/>
    </row>
    <row r="79" spans="2:27" ht="12.75">
      <c r="B79" s="41"/>
      <c r="C79" s="41"/>
      <c r="D79" s="63"/>
      <c r="E79" s="63"/>
      <c r="F79" s="41"/>
      <c r="G79" s="61"/>
      <c r="U79"/>
      <c r="V79"/>
      <c r="W79"/>
      <c r="X79"/>
      <c r="Y79"/>
      <c r="Z79"/>
      <c r="AA79"/>
    </row>
    <row r="80" spans="2:27" ht="12.75">
      <c r="B80" s="41"/>
      <c r="C80" s="41"/>
      <c r="D80" s="63"/>
      <c r="E80" s="63"/>
      <c r="F80" s="41"/>
      <c r="G80" s="61"/>
      <c r="U80"/>
      <c r="V80"/>
      <c r="W80"/>
      <c r="X80"/>
      <c r="Y80"/>
      <c r="Z80"/>
      <c r="AA80"/>
    </row>
    <row r="81" spans="2:27" ht="12.75">
      <c r="B81" s="41"/>
      <c r="C81" s="41"/>
      <c r="D81" s="63"/>
      <c r="E81" s="63"/>
      <c r="F81" s="41"/>
      <c r="G81" s="61"/>
      <c r="U81"/>
      <c r="V81"/>
      <c r="W81"/>
      <c r="X81"/>
      <c r="Y81"/>
      <c r="Z81"/>
      <c r="AA81"/>
    </row>
    <row r="82" spans="2:27" ht="12.75">
      <c r="B82" s="41"/>
      <c r="C82" s="41"/>
      <c r="D82" s="63"/>
      <c r="E82" s="63"/>
      <c r="F82" s="41"/>
      <c r="G82" s="61"/>
      <c r="U82"/>
      <c r="V82"/>
      <c r="W82"/>
      <c r="X82"/>
      <c r="Y82"/>
      <c r="Z82"/>
      <c r="AA82"/>
    </row>
    <row r="83" spans="2:27" ht="12.75">
      <c r="B83" s="41"/>
      <c r="C83" s="41"/>
      <c r="D83" s="63"/>
      <c r="E83" s="63"/>
      <c r="F83" s="41"/>
      <c r="G83" s="61"/>
      <c r="U83"/>
      <c r="V83"/>
      <c r="W83"/>
      <c r="X83"/>
      <c r="Y83"/>
      <c r="Z83"/>
      <c r="AA83"/>
    </row>
    <row r="84" spans="2:27" ht="12.75">
      <c r="B84" s="41"/>
      <c r="C84" s="41"/>
      <c r="D84" s="63"/>
      <c r="E84" s="63"/>
      <c r="F84" s="41"/>
      <c r="G84" s="61"/>
      <c r="U84"/>
      <c r="V84"/>
      <c r="W84"/>
      <c r="X84"/>
      <c r="Y84"/>
      <c r="Z84"/>
      <c r="AA84"/>
    </row>
    <row r="85" spans="2:27" ht="12.75">
      <c r="B85" s="41"/>
      <c r="C85" s="41"/>
      <c r="D85" s="63"/>
      <c r="E85" s="63"/>
      <c r="F85" s="41"/>
      <c r="G85" s="61"/>
      <c r="U85"/>
      <c r="V85"/>
      <c r="W85"/>
      <c r="X85"/>
      <c r="Y85"/>
      <c r="Z85"/>
      <c r="AA85"/>
    </row>
    <row r="86" spans="2:27" ht="12.75">
      <c r="B86" s="41"/>
      <c r="C86" s="41"/>
      <c r="D86" s="63"/>
      <c r="E86" s="63"/>
      <c r="F86" s="41"/>
      <c r="G86" s="61"/>
      <c r="U86"/>
      <c r="V86"/>
      <c r="W86"/>
      <c r="X86"/>
      <c r="Y86"/>
      <c r="Z86"/>
      <c r="AA86"/>
    </row>
    <row r="87" spans="2:27" ht="12.75">
      <c r="B87" s="41"/>
      <c r="C87" s="41"/>
      <c r="D87" s="63"/>
      <c r="E87" s="63"/>
      <c r="F87" s="41"/>
      <c r="G87" s="61"/>
      <c r="U87"/>
      <c r="V87"/>
      <c r="W87"/>
      <c r="X87"/>
      <c r="Y87"/>
      <c r="Z87"/>
      <c r="AA87"/>
    </row>
    <row r="88" spans="2:27" ht="12.75">
      <c r="B88" s="41"/>
      <c r="C88" s="41"/>
      <c r="D88" s="63"/>
      <c r="E88" s="63"/>
      <c r="F88" s="41"/>
      <c r="G88" s="61"/>
      <c r="U88"/>
      <c r="V88"/>
      <c r="W88"/>
      <c r="X88"/>
      <c r="Y88"/>
      <c r="Z88"/>
      <c r="AA88"/>
    </row>
    <row r="89" spans="2:27" ht="12.75">
      <c r="B89" s="41"/>
      <c r="C89" s="41"/>
      <c r="D89" s="63"/>
      <c r="E89" s="63"/>
      <c r="F89" s="41"/>
      <c r="G89" s="61"/>
      <c r="U89"/>
      <c r="V89"/>
      <c r="W89"/>
      <c r="X89"/>
      <c r="Y89"/>
      <c r="Z89"/>
      <c r="AA89"/>
    </row>
    <row r="90" spans="2:27" ht="12.75">
      <c r="B90" s="41"/>
      <c r="C90" s="41"/>
      <c r="D90" s="63"/>
      <c r="E90" s="63"/>
      <c r="F90" s="41"/>
      <c r="G90" s="61"/>
      <c r="U90"/>
      <c r="V90"/>
      <c r="W90"/>
      <c r="X90"/>
      <c r="Y90"/>
      <c r="Z90"/>
      <c r="AA90"/>
    </row>
    <row r="91" spans="2:27" ht="12.75">
      <c r="B91" s="41"/>
      <c r="C91" s="41"/>
      <c r="D91" s="63"/>
      <c r="E91" s="63"/>
      <c r="F91" s="41"/>
      <c r="G91" s="61"/>
      <c r="U91"/>
      <c r="V91"/>
      <c r="W91"/>
      <c r="X91"/>
      <c r="Y91"/>
      <c r="Z91"/>
      <c r="AA91"/>
    </row>
    <row r="92" spans="2:27" ht="12.75">
      <c r="B92" s="41"/>
      <c r="C92" s="41"/>
      <c r="D92" s="63"/>
      <c r="E92" s="63"/>
      <c r="F92" s="41"/>
      <c r="G92" s="61"/>
      <c r="U92"/>
      <c r="V92"/>
      <c r="W92"/>
      <c r="X92"/>
      <c r="Y92"/>
      <c r="Z92"/>
      <c r="AA92"/>
    </row>
    <row r="93" spans="2:27" ht="12.75">
      <c r="B93" s="41"/>
      <c r="C93" s="41"/>
      <c r="D93" s="63"/>
      <c r="E93" s="63"/>
      <c r="F93" s="41"/>
      <c r="G93" s="61"/>
      <c r="U93"/>
      <c r="V93"/>
      <c r="W93"/>
      <c r="X93"/>
      <c r="Y93"/>
      <c r="Z93"/>
      <c r="AA93"/>
    </row>
    <row r="94" spans="2:27" ht="12.75">
      <c r="B94" s="41"/>
      <c r="C94" s="41"/>
      <c r="D94" s="63"/>
      <c r="E94" s="63"/>
      <c r="F94" s="41"/>
      <c r="G94" s="61"/>
      <c r="U94"/>
      <c r="V94"/>
      <c r="W94"/>
      <c r="X94"/>
      <c r="Y94"/>
      <c r="Z94"/>
      <c r="AA94"/>
    </row>
    <row r="95" spans="2:27" ht="12.75">
      <c r="B95" s="41"/>
      <c r="C95" s="41"/>
      <c r="D95" s="63"/>
      <c r="E95" s="63"/>
      <c r="F95" s="41"/>
      <c r="G95" s="61"/>
      <c r="U95"/>
      <c r="V95"/>
      <c r="W95"/>
      <c r="X95"/>
      <c r="Y95"/>
      <c r="Z95"/>
      <c r="AA95"/>
    </row>
    <row r="96" spans="2:27" ht="12.75">
      <c r="B96" s="41"/>
      <c r="C96" s="41"/>
      <c r="D96" s="63"/>
      <c r="E96" s="63"/>
      <c r="F96" s="41"/>
      <c r="G96" s="61"/>
      <c r="U96"/>
      <c r="V96"/>
      <c r="W96"/>
      <c r="X96"/>
      <c r="Y96"/>
      <c r="Z96"/>
      <c r="AA96"/>
    </row>
    <row r="97" spans="2:27" ht="12.75">
      <c r="B97" s="41"/>
      <c r="C97" s="41"/>
      <c r="D97" s="63"/>
      <c r="E97" s="63"/>
      <c r="F97" s="41"/>
      <c r="G97" s="61"/>
      <c r="U97"/>
      <c r="V97"/>
      <c r="W97"/>
      <c r="X97"/>
      <c r="Y97"/>
      <c r="Z97"/>
      <c r="AA97"/>
    </row>
    <row r="98" spans="2:27" ht="12.75">
      <c r="B98" s="41"/>
      <c r="C98" s="41"/>
      <c r="D98" s="63"/>
      <c r="E98" s="63"/>
      <c r="F98" s="41"/>
      <c r="G98" s="61"/>
      <c r="U98"/>
      <c r="V98"/>
      <c r="W98"/>
      <c r="X98"/>
      <c r="Y98"/>
      <c r="Z98"/>
      <c r="AA98"/>
    </row>
    <row r="99" spans="2:27" ht="12.75">
      <c r="B99" s="41"/>
      <c r="C99" s="41"/>
      <c r="D99" s="63"/>
      <c r="E99" s="63"/>
      <c r="F99" s="41"/>
      <c r="G99" s="61"/>
      <c r="U99"/>
      <c r="V99"/>
      <c r="W99"/>
      <c r="X99"/>
      <c r="Y99"/>
      <c r="Z99"/>
      <c r="AA99"/>
    </row>
    <row r="100" spans="2:27" ht="12.75">
      <c r="B100" s="41"/>
      <c r="C100" s="41"/>
      <c r="D100" s="63"/>
      <c r="E100" s="63"/>
      <c r="F100" s="41"/>
      <c r="G100" s="61"/>
      <c r="U100"/>
      <c r="V100"/>
      <c r="W100"/>
      <c r="X100"/>
      <c r="Y100"/>
      <c r="Z100"/>
      <c r="AA100"/>
    </row>
    <row r="101" spans="2:27" ht="12.75">
      <c r="B101" s="41"/>
      <c r="C101" s="41"/>
      <c r="D101" s="63"/>
      <c r="E101" s="63"/>
      <c r="F101" s="41"/>
      <c r="G101" s="61"/>
      <c r="U101"/>
      <c r="V101"/>
      <c r="W101"/>
      <c r="X101"/>
      <c r="Y101"/>
      <c r="Z101"/>
      <c r="AA101"/>
    </row>
    <row r="102" spans="2:27" ht="12.75">
      <c r="B102" s="41"/>
      <c r="C102" s="41"/>
      <c r="D102" s="63"/>
      <c r="E102" s="63"/>
      <c r="F102" s="41"/>
      <c r="G102" s="61"/>
      <c r="U102"/>
      <c r="V102"/>
      <c r="W102"/>
      <c r="X102"/>
      <c r="Y102"/>
      <c r="Z102"/>
      <c r="AA102"/>
    </row>
    <row r="103" spans="2:27" ht="12.75">
      <c r="B103" s="41"/>
      <c r="C103" s="41"/>
      <c r="D103" s="63"/>
      <c r="E103" s="63"/>
      <c r="F103" s="41"/>
      <c r="G103" s="61"/>
      <c r="U103"/>
      <c r="V103"/>
      <c r="W103"/>
      <c r="X103"/>
      <c r="Y103"/>
      <c r="Z103"/>
      <c r="AA103"/>
    </row>
    <row r="104" spans="2:27" ht="12.75">
      <c r="B104" s="41"/>
      <c r="C104" s="41"/>
      <c r="D104" s="63"/>
      <c r="E104" s="63"/>
      <c r="F104" s="41"/>
      <c r="G104" s="61"/>
      <c r="U104"/>
      <c r="V104"/>
      <c r="W104"/>
      <c r="X104"/>
      <c r="Y104"/>
      <c r="Z104"/>
      <c r="AA104"/>
    </row>
    <row r="105" spans="2:27" ht="12.75">
      <c r="B105" s="41"/>
      <c r="C105" s="41"/>
      <c r="D105" s="63"/>
      <c r="E105" s="63"/>
      <c r="F105" s="41"/>
      <c r="G105" s="61"/>
      <c r="U105"/>
      <c r="V105"/>
      <c r="W105"/>
      <c r="X105"/>
      <c r="Y105"/>
      <c r="Z105"/>
      <c r="AA105"/>
    </row>
    <row r="106" spans="2:27" ht="12.75">
      <c r="B106" s="41"/>
      <c r="C106" s="41"/>
      <c r="D106" s="63"/>
      <c r="E106" s="63"/>
      <c r="F106" s="41"/>
      <c r="G106" s="61"/>
      <c r="U106"/>
      <c r="V106"/>
      <c r="W106"/>
      <c r="X106"/>
      <c r="Y106"/>
      <c r="Z106"/>
      <c r="AA106"/>
    </row>
    <row r="107" spans="2:27" ht="12.75">
      <c r="B107" s="41"/>
      <c r="C107" s="41"/>
      <c r="D107" s="63"/>
      <c r="E107" s="63"/>
      <c r="F107" s="41"/>
      <c r="G107" s="61"/>
      <c r="U107"/>
      <c r="V107"/>
      <c r="W107"/>
      <c r="X107"/>
      <c r="Y107"/>
      <c r="Z107"/>
      <c r="AA107"/>
    </row>
    <row r="108" spans="2:27" ht="12.75">
      <c r="B108" s="41"/>
      <c r="C108" s="41"/>
      <c r="D108" s="63"/>
      <c r="E108" s="63"/>
      <c r="F108" s="41"/>
      <c r="G108" s="61"/>
      <c r="U108"/>
      <c r="V108"/>
      <c r="W108"/>
      <c r="X108"/>
      <c r="Y108"/>
      <c r="Z108"/>
      <c r="AA108"/>
    </row>
    <row r="109" spans="2:27" ht="12.75">
      <c r="B109" s="41"/>
      <c r="C109" s="41"/>
      <c r="D109" s="63"/>
      <c r="E109" s="63"/>
      <c r="F109" s="41"/>
      <c r="G109" s="61"/>
      <c r="U109"/>
      <c r="V109"/>
      <c r="W109"/>
      <c r="X109"/>
      <c r="Y109"/>
      <c r="Z109"/>
      <c r="AA109"/>
    </row>
    <row r="110" spans="2:27" ht="12.75">
      <c r="B110" s="41"/>
      <c r="C110" s="41"/>
      <c r="D110" s="63"/>
      <c r="E110" s="63"/>
      <c r="F110" s="41"/>
      <c r="G110" s="61"/>
      <c r="U110"/>
      <c r="V110"/>
      <c r="W110"/>
      <c r="X110"/>
      <c r="Y110"/>
      <c r="Z110"/>
      <c r="AA110"/>
    </row>
    <row r="111" spans="2:27" ht="12.75">
      <c r="B111" s="41"/>
      <c r="C111" s="41"/>
      <c r="D111" s="63"/>
      <c r="E111" s="63"/>
      <c r="F111" s="41"/>
      <c r="G111" s="61"/>
      <c r="U111"/>
      <c r="V111"/>
      <c r="W111"/>
      <c r="X111"/>
      <c r="Y111"/>
      <c r="Z111"/>
      <c r="AA111"/>
    </row>
    <row r="112" spans="2:27" ht="12.75">
      <c r="B112" s="41"/>
      <c r="C112" s="41"/>
      <c r="D112" s="63"/>
      <c r="E112" s="63"/>
      <c r="F112" s="41"/>
      <c r="G112" s="61"/>
      <c r="U112"/>
      <c r="V112"/>
      <c r="W112"/>
      <c r="X112"/>
      <c r="Y112"/>
      <c r="Z112"/>
      <c r="AA112"/>
    </row>
    <row r="113" spans="2:27" ht="12.75">
      <c r="B113" s="41"/>
      <c r="C113" s="41"/>
      <c r="D113" s="63"/>
      <c r="E113" s="63"/>
      <c r="F113" s="41"/>
      <c r="G113" s="61"/>
      <c r="U113"/>
      <c r="V113"/>
      <c r="W113"/>
      <c r="X113"/>
      <c r="Y113"/>
      <c r="Z113"/>
      <c r="AA113"/>
    </row>
    <row r="114" spans="2:27" ht="12.75">
      <c r="B114" s="41"/>
      <c r="C114" s="41"/>
      <c r="D114" s="63"/>
      <c r="E114" s="63"/>
      <c r="F114" s="41"/>
      <c r="G114" s="61"/>
      <c r="U114"/>
      <c r="V114"/>
      <c r="W114"/>
      <c r="X114"/>
      <c r="Y114"/>
      <c r="Z114"/>
      <c r="AA114"/>
    </row>
    <row r="115" spans="2:27" ht="12.75">
      <c r="B115" s="41"/>
      <c r="C115" s="41"/>
      <c r="D115" s="63"/>
      <c r="E115" s="63"/>
      <c r="F115" s="41"/>
      <c r="G115" s="61"/>
      <c r="U115"/>
      <c r="V115"/>
      <c r="W115"/>
      <c r="X115"/>
      <c r="Y115"/>
      <c r="Z115"/>
      <c r="AA115"/>
    </row>
    <row r="116" spans="2:27" ht="12.75">
      <c r="B116" s="41"/>
      <c r="C116" s="41"/>
      <c r="D116" s="63"/>
      <c r="E116" s="63"/>
      <c r="F116" s="41"/>
      <c r="G116" s="61"/>
      <c r="U116"/>
      <c r="V116"/>
      <c r="W116"/>
      <c r="X116"/>
      <c r="Y116"/>
      <c r="Z116"/>
      <c r="AA116"/>
    </row>
    <row r="117" spans="2:27" ht="12.75">
      <c r="B117" s="41"/>
      <c r="C117" s="41"/>
      <c r="D117" s="63"/>
      <c r="E117" s="63"/>
      <c r="F117" s="41"/>
      <c r="G117" s="61"/>
      <c r="U117"/>
      <c r="V117"/>
      <c r="W117"/>
      <c r="X117"/>
      <c r="Y117"/>
      <c r="Z117"/>
      <c r="AA117"/>
    </row>
    <row r="118" spans="2:27" ht="12.75">
      <c r="B118" s="41"/>
      <c r="C118" s="41"/>
      <c r="D118" s="63"/>
      <c r="E118" s="63"/>
      <c r="F118" s="41"/>
      <c r="G118" s="61"/>
      <c r="U118"/>
      <c r="V118"/>
      <c r="W118"/>
      <c r="X118"/>
      <c r="Y118"/>
      <c r="Z118"/>
      <c r="AA118"/>
    </row>
    <row r="119" spans="2:27" ht="12.75">
      <c r="B119" s="41"/>
      <c r="C119" s="41"/>
      <c r="D119" s="63"/>
      <c r="E119" s="63"/>
      <c r="F119" s="41"/>
      <c r="G119" s="61"/>
      <c r="U119"/>
      <c r="V119"/>
      <c r="W119"/>
      <c r="X119"/>
      <c r="Y119"/>
      <c r="Z119"/>
      <c r="AA119"/>
    </row>
    <row r="120" spans="2:27" ht="12.75">
      <c r="B120" s="41"/>
      <c r="C120" s="41"/>
      <c r="D120" s="63"/>
      <c r="E120" s="63"/>
      <c r="F120" s="41"/>
      <c r="G120" s="61"/>
      <c r="U120"/>
      <c r="V120"/>
      <c r="W120"/>
      <c r="X120"/>
      <c r="Y120"/>
      <c r="Z120"/>
      <c r="AA120"/>
    </row>
    <row r="121" spans="2:27" ht="12.75">
      <c r="B121" s="41"/>
      <c r="C121" s="41"/>
      <c r="D121" s="63"/>
      <c r="E121" s="63"/>
      <c r="F121" s="41"/>
      <c r="G121" s="61"/>
      <c r="U121"/>
      <c r="V121"/>
      <c r="W121"/>
      <c r="X121"/>
      <c r="Y121"/>
      <c r="Z121"/>
      <c r="AA121"/>
    </row>
    <row r="122" spans="2:27" ht="12.75">
      <c r="B122" s="41"/>
      <c r="C122" s="41"/>
      <c r="D122" s="63"/>
      <c r="E122" s="63"/>
      <c r="F122" s="41"/>
      <c r="G122" s="61"/>
      <c r="U122"/>
      <c r="V122"/>
      <c r="W122"/>
      <c r="X122"/>
      <c r="Y122"/>
      <c r="Z122"/>
      <c r="AA122"/>
    </row>
    <row r="123" spans="2:27" ht="12.75">
      <c r="B123" s="41"/>
      <c r="C123" s="41"/>
      <c r="D123" s="63"/>
      <c r="E123" s="63"/>
      <c r="F123" s="41"/>
      <c r="G123" s="61"/>
      <c r="U123"/>
      <c r="V123"/>
      <c r="W123"/>
      <c r="X123"/>
      <c r="Y123"/>
      <c r="Z123"/>
      <c r="AA123"/>
    </row>
    <row r="124" spans="2:27" ht="12.75">
      <c r="B124" s="41"/>
      <c r="C124" s="41"/>
      <c r="D124" s="63"/>
      <c r="E124" s="63"/>
      <c r="F124" s="41"/>
      <c r="G124" s="61"/>
      <c r="U124"/>
      <c r="V124"/>
      <c r="W124"/>
      <c r="X124"/>
      <c r="Y124"/>
      <c r="Z124"/>
      <c r="AA124"/>
    </row>
    <row r="125" spans="2:27" ht="12.75">
      <c r="B125" s="41"/>
      <c r="C125" s="41"/>
      <c r="D125" s="63"/>
      <c r="E125" s="63"/>
      <c r="F125" s="41"/>
      <c r="G125" s="61"/>
      <c r="U125"/>
      <c r="V125"/>
      <c r="W125"/>
      <c r="X125"/>
      <c r="Y125"/>
      <c r="Z125"/>
      <c r="AA125"/>
    </row>
    <row r="126" spans="2:27" ht="12.75">
      <c r="B126" s="41"/>
      <c r="C126" s="41"/>
      <c r="D126" s="63"/>
      <c r="E126" s="63"/>
      <c r="F126" s="41"/>
      <c r="G126" s="61"/>
      <c r="U126"/>
      <c r="V126"/>
      <c r="W126"/>
      <c r="X126"/>
      <c r="Y126"/>
      <c r="Z126"/>
      <c r="AA126"/>
    </row>
    <row r="127" spans="2:27" ht="12.75">
      <c r="B127" s="41"/>
      <c r="C127" s="41"/>
      <c r="D127" s="63"/>
      <c r="E127" s="63"/>
      <c r="F127" s="41"/>
      <c r="G127" s="61"/>
      <c r="U127"/>
      <c r="V127"/>
      <c r="W127"/>
      <c r="X127"/>
      <c r="Y127"/>
      <c r="Z127"/>
      <c r="AA127"/>
    </row>
    <row r="128" spans="2:27" ht="12.75">
      <c r="B128" s="41"/>
      <c r="C128" s="41"/>
      <c r="D128" s="63"/>
      <c r="E128" s="63"/>
      <c r="F128" s="41"/>
      <c r="G128" s="61"/>
      <c r="U128"/>
      <c r="V128"/>
      <c r="W128"/>
      <c r="X128"/>
      <c r="Y128"/>
      <c r="Z128"/>
      <c r="AA128"/>
    </row>
    <row r="129" spans="2:27" ht="12.75">
      <c r="B129" s="41"/>
      <c r="C129" s="41"/>
      <c r="D129" s="63"/>
      <c r="E129" s="63"/>
      <c r="F129" s="41"/>
      <c r="G129" s="61"/>
      <c r="U129"/>
      <c r="V129"/>
      <c r="W129"/>
      <c r="X129"/>
      <c r="Y129"/>
      <c r="Z129"/>
      <c r="AA129"/>
    </row>
    <row r="130" spans="2:27" ht="12.75">
      <c r="B130" s="41"/>
      <c r="C130" s="41"/>
      <c r="D130" s="63"/>
      <c r="E130" s="63"/>
      <c r="F130" s="41"/>
      <c r="G130" s="61"/>
      <c r="U130"/>
      <c r="V130"/>
      <c r="W130"/>
      <c r="X130"/>
      <c r="Y130"/>
      <c r="Z130"/>
      <c r="AA130"/>
    </row>
    <row r="131" spans="2:27" ht="12.75">
      <c r="B131" s="41"/>
      <c r="C131" s="41"/>
      <c r="D131" s="63"/>
      <c r="E131" s="63"/>
      <c r="F131" s="41"/>
      <c r="G131" s="61"/>
      <c r="U131"/>
      <c r="V131"/>
      <c r="W131"/>
      <c r="X131"/>
      <c r="Y131"/>
      <c r="Z131"/>
      <c r="AA131"/>
    </row>
    <row r="132" spans="2:27" ht="12.75">
      <c r="B132" s="41"/>
      <c r="C132" s="41"/>
      <c r="D132" s="63"/>
      <c r="E132" s="63"/>
      <c r="F132" s="41"/>
      <c r="G132" s="61"/>
      <c r="U132"/>
      <c r="V132"/>
      <c r="W132"/>
      <c r="X132"/>
      <c r="Y132"/>
      <c r="Z132"/>
      <c r="AA132"/>
    </row>
    <row r="133" spans="21:27" ht="12.75">
      <c r="U133"/>
      <c r="V133"/>
      <c r="W133"/>
      <c r="X133"/>
      <c r="Y133"/>
      <c r="Z133"/>
      <c r="AA133"/>
    </row>
    <row r="134" spans="21:27" ht="12.75">
      <c r="U134"/>
      <c r="V134"/>
      <c r="W134"/>
      <c r="X134"/>
      <c r="Y134"/>
      <c r="Z134"/>
      <c r="AA134"/>
    </row>
    <row r="135" spans="21:27" ht="12.75">
      <c r="U135"/>
      <c r="V135"/>
      <c r="W135"/>
      <c r="X135"/>
      <c r="Y135"/>
      <c r="Z135"/>
      <c r="AA135"/>
    </row>
    <row r="136" spans="21:27" ht="12.75">
      <c r="U136"/>
      <c r="V136"/>
      <c r="W136"/>
      <c r="X136"/>
      <c r="Y136"/>
      <c r="Z136"/>
      <c r="AA136"/>
    </row>
    <row r="137" spans="21:27" ht="12.75">
      <c r="U137"/>
      <c r="V137"/>
      <c r="W137"/>
      <c r="X137"/>
      <c r="Y137"/>
      <c r="Z137"/>
      <c r="AA137"/>
    </row>
    <row r="138" spans="21:27" ht="12.75">
      <c r="U138"/>
      <c r="V138"/>
      <c r="W138"/>
      <c r="X138"/>
      <c r="Y138"/>
      <c r="Z138"/>
      <c r="AA138"/>
    </row>
    <row r="139" spans="21:27" ht="12.75">
      <c r="U139"/>
      <c r="V139"/>
      <c r="W139"/>
      <c r="X139"/>
      <c r="Y139"/>
      <c r="Z139"/>
      <c r="AA139"/>
    </row>
    <row r="140" spans="21:27" ht="12.75">
      <c r="U140"/>
      <c r="V140"/>
      <c r="W140"/>
      <c r="X140"/>
      <c r="Y140"/>
      <c r="Z140"/>
      <c r="AA140"/>
    </row>
    <row r="141" spans="21:27" ht="12.75">
      <c r="U141"/>
      <c r="V141"/>
      <c r="W141"/>
      <c r="X141"/>
      <c r="Y141"/>
      <c r="Z141"/>
      <c r="AA141"/>
    </row>
    <row r="142" spans="21:27" ht="12.75">
      <c r="U142"/>
      <c r="V142"/>
      <c r="W142"/>
      <c r="X142"/>
      <c r="Y142"/>
      <c r="Z142"/>
      <c r="AA142"/>
    </row>
    <row r="143" spans="21:27" ht="12.75">
      <c r="U143"/>
      <c r="V143"/>
      <c r="W143"/>
      <c r="X143"/>
      <c r="Y143"/>
      <c r="Z143"/>
      <c r="AA143"/>
    </row>
    <row r="144" spans="21:27" ht="12.75">
      <c r="U144"/>
      <c r="V144"/>
      <c r="W144"/>
      <c r="X144"/>
      <c r="Y144"/>
      <c r="Z144"/>
      <c r="AA144"/>
    </row>
    <row r="145" spans="21:27" ht="12.75">
      <c r="U145"/>
      <c r="V145"/>
      <c r="W145"/>
      <c r="X145"/>
      <c r="Y145"/>
      <c r="Z145"/>
      <c r="AA145"/>
    </row>
    <row r="146" spans="21:27" ht="12.75">
      <c r="U146"/>
      <c r="V146"/>
      <c r="W146"/>
      <c r="X146"/>
      <c r="Y146"/>
      <c r="Z146"/>
      <c r="AA146"/>
    </row>
    <row r="147" spans="4:27" ht="12.75">
      <c r="D147"/>
      <c r="E147"/>
      <c r="U147"/>
      <c r="V147"/>
      <c r="W147"/>
      <c r="X147"/>
      <c r="Y147"/>
      <c r="Z147"/>
      <c r="AA147"/>
    </row>
    <row r="148" spans="4:27" ht="12.75">
      <c r="D148"/>
      <c r="E148"/>
      <c r="U148"/>
      <c r="V148"/>
      <c r="W148"/>
      <c r="X148"/>
      <c r="Y148"/>
      <c r="Z148"/>
      <c r="AA148"/>
    </row>
    <row r="149" spans="4:27" ht="12.75">
      <c r="D149"/>
      <c r="E149"/>
      <c r="U149"/>
      <c r="V149"/>
      <c r="W149"/>
      <c r="X149"/>
      <c r="Y149"/>
      <c r="Z149"/>
      <c r="AA149"/>
    </row>
    <row r="150" spans="4:27" ht="12.75">
      <c r="D150"/>
      <c r="E150"/>
      <c r="U150"/>
      <c r="V150"/>
      <c r="W150"/>
      <c r="X150"/>
      <c r="Y150"/>
      <c r="Z150"/>
      <c r="AA150"/>
    </row>
    <row r="151" spans="4:27" ht="12.75">
      <c r="D151"/>
      <c r="E151"/>
      <c r="U151"/>
      <c r="V151"/>
      <c r="W151"/>
      <c r="X151"/>
      <c r="Y151"/>
      <c r="Z151"/>
      <c r="AA151"/>
    </row>
    <row r="152" spans="4:27" ht="12.75">
      <c r="D152"/>
      <c r="E152"/>
      <c r="U152"/>
      <c r="V152"/>
      <c r="W152"/>
      <c r="X152"/>
      <c r="Y152"/>
      <c r="Z152"/>
      <c r="AA152"/>
    </row>
    <row r="153" spans="4:27" ht="12.75">
      <c r="D153"/>
      <c r="E153"/>
      <c r="U153"/>
      <c r="V153"/>
      <c r="W153"/>
      <c r="X153"/>
      <c r="Y153"/>
      <c r="Z153"/>
      <c r="AA153"/>
    </row>
    <row r="154" spans="4:27" ht="12.75">
      <c r="D154"/>
      <c r="E154"/>
      <c r="U154"/>
      <c r="V154"/>
      <c r="W154"/>
      <c r="X154"/>
      <c r="Y154"/>
      <c r="Z154"/>
      <c r="AA154"/>
    </row>
    <row r="155" spans="4:27" ht="12.75">
      <c r="D155"/>
      <c r="E155"/>
      <c r="U155"/>
      <c r="V155"/>
      <c r="W155"/>
      <c r="X155"/>
      <c r="Y155"/>
      <c r="Z155"/>
      <c r="AA155"/>
    </row>
    <row r="156" spans="4:27" ht="12.75">
      <c r="D156"/>
      <c r="E156"/>
      <c r="U156"/>
      <c r="V156"/>
      <c r="W156"/>
      <c r="X156"/>
      <c r="Y156"/>
      <c r="Z156"/>
      <c r="AA156"/>
    </row>
    <row r="157" spans="4:27" ht="12.75">
      <c r="D157"/>
      <c r="E157"/>
      <c r="U157"/>
      <c r="V157"/>
      <c r="W157"/>
      <c r="X157"/>
      <c r="Y157"/>
      <c r="Z157"/>
      <c r="AA157"/>
    </row>
    <row r="158" spans="4:27" ht="12.75">
      <c r="D158"/>
      <c r="E158"/>
      <c r="U158"/>
      <c r="V158"/>
      <c r="W158"/>
      <c r="X158"/>
      <c r="Y158"/>
      <c r="Z158"/>
      <c r="AA158"/>
    </row>
    <row r="159" spans="4:27" ht="12.75">
      <c r="D159"/>
      <c r="E159"/>
      <c r="U159"/>
      <c r="V159"/>
      <c r="W159"/>
      <c r="X159"/>
      <c r="Y159"/>
      <c r="Z159"/>
      <c r="AA159"/>
    </row>
    <row r="160" spans="4:27" ht="12.75">
      <c r="D160"/>
      <c r="E160"/>
      <c r="U160"/>
      <c r="V160"/>
      <c r="W160"/>
      <c r="X160"/>
      <c r="Y160"/>
      <c r="Z160"/>
      <c r="AA160"/>
    </row>
    <row r="161" spans="4:27" ht="12.75">
      <c r="D161"/>
      <c r="E161"/>
      <c r="U161"/>
      <c r="V161"/>
      <c r="W161"/>
      <c r="X161"/>
      <c r="Y161"/>
      <c r="Z161"/>
      <c r="AA161"/>
    </row>
    <row r="162" spans="4:27" ht="12.75">
      <c r="D162"/>
      <c r="E162"/>
      <c r="U162"/>
      <c r="V162"/>
      <c r="W162"/>
      <c r="X162"/>
      <c r="Y162"/>
      <c r="Z162"/>
      <c r="AA162"/>
    </row>
    <row r="163" spans="4:27" ht="12.75">
      <c r="D163"/>
      <c r="E163"/>
      <c r="U163"/>
      <c r="V163"/>
      <c r="W163"/>
      <c r="X163"/>
      <c r="Y163"/>
      <c r="Z163"/>
      <c r="AA163"/>
    </row>
    <row r="164" spans="4:27" ht="12.75">
      <c r="D164"/>
      <c r="E164"/>
      <c r="U164"/>
      <c r="V164"/>
      <c r="W164"/>
      <c r="X164"/>
      <c r="Y164"/>
      <c r="Z164"/>
      <c r="AA164"/>
    </row>
    <row r="165" spans="4:27" ht="12.75">
      <c r="D165"/>
      <c r="E165"/>
      <c r="U165"/>
      <c r="V165"/>
      <c r="W165"/>
      <c r="X165"/>
      <c r="Y165"/>
      <c r="Z165"/>
      <c r="AA165"/>
    </row>
    <row r="166" spans="4:27" ht="12.75">
      <c r="D166"/>
      <c r="E166"/>
      <c r="U166"/>
      <c r="V166"/>
      <c r="W166"/>
      <c r="X166"/>
      <c r="Y166"/>
      <c r="Z166"/>
      <c r="AA166"/>
    </row>
    <row r="167" spans="4:27" ht="12.75">
      <c r="D167"/>
      <c r="E167"/>
      <c r="U167"/>
      <c r="V167"/>
      <c r="W167"/>
      <c r="X167"/>
      <c r="Y167"/>
      <c r="Z167"/>
      <c r="AA167"/>
    </row>
    <row r="168" spans="4:27" ht="12.75">
      <c r="D168"/>
      <c r="E168"/>
      <c r="U168"/>
      <c r="V168"/>
      <c r="W168"/>
      <c r="X168"/>
      <c r="Y168"/>
      <c r="Z168"/>
      <c r="AA168"/>
    </row>
    <row r="169" spans="4:27" ht="12.75">
      <c r="D169"/>
      <c r="E169"/>
      <c r="U169"/>
      <c r="V169"/>
      <c r="W169"/>
      <c r="X169"/>
      <c r="Y169"/>
      <c r="Z169"/>
      <c r="AA169"/>
    </row>
    <row r="170" spans="4:27" ht="12.75">
      <c r="D170"/>
      <c r="E170"/>
      <c r="U170"/>
      <c r="V170"/>
      <c r="W170"/>
      <c r="X170"/>
      <c r="Y170"/>
      <c r="Z170"/>
      <c r="AA170"/>
    </row>
    <row r="171" spans="4:27" ht="12.75">
      <c r="D171"/>
      <c r="E171"/>
      <c r="U171"/>
      <c r="V171"/>
      <c r="W171"/>
      <c r="X171"/>
      <c r="Y171"/>
      <c r="Z171"/>
      <c r="AA171"/>
    </row>
    <row r="172" spans="4:27" ht="12.75">
      <c r="D172"/>
      <c r="E172"/>
      <c r="U172"/>
      <c r="V172"/>
      <c r="W172"/>
      <c r="X172"/>
      <c r="Y172"/>
      <c r="Z172"/>
      <c r="AA172"/>
    </row>
    <row r="173" spans="4:27" ht="12.75">
      <c r="D173"/>
      <c r="E173"/>
      <c r="U173"/>
      <c r="V173"/>
      <c r="W173"/>
      <c r="X173"/>
      <c r="Y173"/>
      <c r="Z173"/>
      <c r="AA173"/>
    </row>
    <row r="174" spans="4:27" ht="12.75">
      <c r="D174"/>
      <c r="E174"/>
      <c r="U174"/>
      <c r="V174"/>
      <c r="W174"/>
      <c r="X174"/>
      <c r="Y174"/>
      <c r="Z174"/>
      <c r="AA174"/>
    </row>
    <row r="175" spans="4:27" ht="12.75">
      <c r="D175"/>
      <c r="E175"/>
      <c r="U175"/>
      <c r="V175"/>
      <c r="W175"/>
      <c r="X175"/>
      <c r="Y175"/>
      <c r="Z175"/>
      <c r="AA175"/>
    </row>
    <row r="176" spans="4:27" ht="12.75">
      <c r="D176"/>
      <c r="E176"/>
      <c r="U176"/>
      <c r="V176"/>
      <c r="W176"/>
      <c r="X176"/>
      <c r="Y176"/>
      <c r="Z176"/>
      <c r="AA176"/>
    </row>
    <row r="177" spans="4:27" ht="12.75">
      <c r="D177"/>
      <c r="E177"/>
      <c r="U177"/>
      <c r="V177"/>
      <c r="W177"/>
      <c r="X177"/>
      <c r="Y177"/>
      <c r="Z177"/>
      <c r="AA177"/>
    </row>
    <row r="178" spans="4:27" ht="12.75">
      <c r="D178"/>
      <c r="E178"/>
      <c r="U178"/>
      <c r="V178"/>
      <c r="W178"/>
      <c r="X178"/>
      <c r="Y178"/>
      <c r="Z178"/>
      <c r="AA178"/>
    </row>
    <row r="179" spans="4:27" ht="12.75">
      <c r="D179"/>
      <c r="E179"/>
      <c r="U179"/>
      <c r="V179"/>
      <c r="W179"/>
      <c r="X179"/>
      <c r="Y179"/>
      <c r="Z179"/>
      <c r="AA179"/>
    </row>
    <row r="180" spans="4:27" ht="12.75">
      <c r="D180"/>
      <c r="E180"/>
      <c r="U180"/>
      <c r="V180"/>
      <c r="W180"/>
      <c r="X180"/>
      <c r="Y180"/>
      <c r="Z180"/>
      <c r="AA180"/>
    </row>
    <row r="181" spans="4:27" ht="12.75">
      <c r="D181"/>
      <c r="E181"/>
      <c r="U181"/>
      <c r="V181"/>
      <c r="W181"/>
      <c r="X181"/>
      <c r="Y181"/>
      <c r="Z181"/>
      <c r="AA181"/>
    </row>
    <row r="182" spans="4:27" ht="12.75">
      <c r="D182"/>
      <c r="E182"/>
      <c r="U182"/>
      <c r="V182"/>
      <c r="W182"/>
      <c r="X182"/>
      <c r="Y182"/>
      <c r="Z182"/>
      <c r="AA182"/>
    </row>
    <row r="183" spans="4:27" ht="12.75">
      <c r="D183"/>
      <c r="E183"/>
      <c r="U183"/>
      <c r="V183"/>
      <c r="W183"/>
      <c r="X183"/>
      <c r="Y183"/>
      <c r="Z183"/>
      <c r="AA183"/>
    </row>
    <row r="184" spans="4:27" ht="12.75">
      <c r="D184"/>
      <c r="E184"/>
      <c r="U184"/>
      <c r="V184"/>
      <c r="W184"/>
      <c r="X184"/>
      <c r="Y184"/>
      <c r="Z184"/>
      <c r="AA184"/>
    </row>
    <row r="185" spans="4:27" ht="12.75">
      <c r="D185"/>
      <c r="E185"/>
      <c r="U185"/>
      <c r="V185"/>
      <c r="W185"/>
      <c r="X185"/>
      <c r="Y185"/>
      <c r="Z185"/>
      <c r="AA185"/>
    </row>
    <row r="186" spans="4:27" ht="12.75">
      <c r="D186"/>
      <c r="E186"/>
      <c r="U186"/>
      <c r="V186"/>
      <c r="W186"/>
      <c r="X186"/>
      <c r="Y186"/>
      <c r="Z186"/>
      <c r="AA186"/>
    </row>
    <row r="187" spans="4:27" ht="12.75">
      <c r="D187"/>
      <c r="E187"/>
      <c r="U187"/>
      <c r="V187"/>
      <c r="W187"/>
      <c r="X187"/>
      <c r="Y187"/>
      <c r="Z187"/>
      <c r="AA187"/>
    </row>
    <row r="188" spans="4:27" ht="12.75">
      <c r="D188"/>
      <c r="E188"/>
      <c r="U188"/>
      <c r="V188"/>
      <c r="W188"/>
      <c r="X188"/>
      <c r="Y188"/>
      <c r="Z188"/>
      <c r="AA188"/>
    </row>
    <row r="189" spans="4:27" ht="12.75">
      <c r="D189"/>
      <c r="E189"/>
      <c r="U189"/>
      <c r="V189"/>
      <c r="W189"/>
      <c r="X189"/>
      <c r="Y189"/>
      <c r="Z189"/>
      <c r="AA189"/>
    </row>
    <row r="190" spans="4:27" ht="12.75">
      <c r="D190"/>
      <c r="E190"/>
      <c r="U190"/>
      <c r="V190"/>
      <c r="W190"/>
      <c r="X190"/>
      <c r="Y190"/>
      <c r="Z190"/>
      <c r="AA190"/>
    </row>
    <row r="191" spans="4:27" ht="12.75">
      <c r="D191"/>
      <c r="E191"/>
      <c r="U191"/>
      <c r="V191"/>
      <c r="W191"/>
      <c r="X191"/>
      <c r="Y191"/>
      <c r="Z191"/>
      <c r="AA191"/>
    </row>
    <row r="192" spans="4:27" ht="12.75">
      <c r="D192"/>
      <c r="E192"/>
      <c r="U192"/>
      <c r="V192"/>
      <c r="W192"/>
      <c r="X192"/>
      <c r="Y192"/>
      <c r="Z192"/>
      <c r="AA192"/>
    </row>
    <row r="193" spans="4:27" ht="12.75">
      <c r="D193"/>
      <c r="E193"/>
      <c r="U193"/>
      <c r="V193"/>
      <c r="W193"/>
      <c r="X193"/>
      <c r="Y193"/>
      <c r="Z193"/>
      <c r="AA193"/>
    </row>
    <row r="194" spans="4:27" ht="12.75">
      <c r="D194"/>
      <c r="E194"/>
      <c r="U194"/>
      <c r="V194"/>
      <c r="W194"/>
      <c r="X194"/>
      <c r="Y194"/>
      <c r="Z194"/>
      <c r="AA194"/>
    </row>
    <row r="195" spans="4:27" ht="12.75">
      <c r="D195"/>
      <c r="E195"/>
      <c r="U195"/>
      <c r="V195"/>
      <c r="W195"/>
      <c r="X195"/>
      <c r="Y195"/>
      <c r="Z195"/>
      <c r="AA195"/>
    </row>
    <row r="196" spans="4:27" ht="12.75">
      <c r="D196"/>
      <c r="E196"/>
      <c r="U196"/>
      <c r="V196"/>
      <c r="W196"/>
      <c r="X196"/>
      <c r="Y196"/>
      <c r="Z196"/>
      <c r="AA196"/>
    </row>
    <row r="197" spans="4:27" ht="12.75">
      <c r="D197"/>
      <c r="E197"/>
      <c r="U197"/>
      <c r="V197"/>
      <c r="W197"/>
      <c r="X197"/>
      <c r="Y197"/>
      <c r="Z197"/>
      <c r="AA197"/>
    </row>
    <row r="198" spans="4:27" ht="12.75">
      <c r="D198"/>
      <c r="E198"/>
      <c r="U198"/>
      <c r="V198"/>
      <c r="W198"/>
      <c r="X198"/>
      <c r="Y198"/>
      <c r="Z198"/>
      <c r="AA198"/>
    </row>
    <row r="199" spans="4:27" ht="12.75">
      <c r="D199"/>
      <c r="E199"/>
      <c r="U199"/>
      <c r="V199"/>
      <c r="W199"/>
      <c r="X199"/>
      <c r="Y199"/>
      <c r="Z199"/>
      <c r="AA199"/>
    </row>
    <row r="200" spans="4:27" ht="12.75">
      <c r="D200"/>
      <c r="E200"/>
      <c r="U200"/>
      <c r="V200"/>
      <c r="W200"/>
      <c r="X200"/>
      <c r="Y200"/>
      <c r="Z200"/>
      <c r="AA200"/>
    </row>
    <row r="201" spans="4:27" ht="12.75">
      <c r="D201"/>
      <c r="E201"/>
      <c r="U201"/>
      <c r="V201"/>
      <c r="W201"/>
      <c r="X201"/>
      <c r="Y201"/>
      <c r="Z201"/>
      <c r="AA201"/>
    </row>
    <row r="202" spans="4:27" ht="12.75">
      <c r="D202"/>
      <c r="E202"/>
      <c r="U202"/>
      <c r="V202"/>
      <c r="W202"/>
      <c r="X202"/>
      <c r="Y202"/>
      <c r="Z202"/>
      <c r="AA202"/>
    </row>
    <row r="203" spans="4:27" ht="12.75">
      <c r="D203"/>
      <c r="E203"/>
      <c r="U203"/>
      <c r="V203"/>
      <c r="W203"/>
      <c r="X203"/>
      <c r="Y203"/>
      <c r="Z203"/>
      <c r="AA203"/>
    </row>
    <row r="204" spans="4:27" ht="12.75">
      <c r="D204"/>
      <c r="E204"/>
      <c r="U204"/>
      <c r="V204"/>
      <c r="W204"/>
      <c r="X204"/>
      <c r="Y204"/>
      <c r="Z204"/>
      <c r="AA204"/>
    </row>
    <row r="205" spans="4:27" ht="12.75">
      <c r="D205"/>
      <c r="E205"/>
      <c r="U205"/>
      <c r="V205"/>
      <c r="W205"/>
      <c r="X205"/>
      <c r="Y205"/>
      <c r="Z205"/>
      <c r="AA205"/>
    </row>
    <row r="206" spans="4:27" ht="12.75">
      <c r="D206"/>
      <c r="E206"/>
      <c r="U206"/>
      <c r="V206"/>
      <c r="W206"/>
      <c r="X206"/>
      <c r="Y206"/>
      <c r="Z206"/>
      <c r="AA206"/>
    </row>
    <row r="207" spans="4:27" ht="12.75">
      <c r="D207"/>
      <c r="E207"/>
      <c r="U207"/>
      <c r="V207"/>
      <c r="W207"/>
      <c r="X207"/>
      <c r="Y207"/>
      <c r="Z207"/>
      <c r="AA207"/>
    </row>
    <row r="208" spans="4:27" ht="12.75">
      <c r="D208"/>
      <c r="E208"/>
      <c r="U208"/>
      <c r="V208"/>
      <c r="W208"/>
      <c r="X208"/>
      <c r="Y208"/>
      <c r="Z208"/>
      <c r="AA208"/>
    </row>
    <row r="209" spans="4:27" ht="12.75">
      <c r="D209"/>
      <c r="E209"/>
      <c r="U209"/>
      <c r="V209"/>
      <c r="W209"/>
      <c r="X209"/>
      <c r="Y209"/>
      <c r="Z209"/>
      <c r="AA209"/>
    </row>
    <row r="210" spans="4:27" ht="12.75">
      <c r="D210"/>
      <c r="E210"/>
      <c r="U210"/>
      <c r="V210"/>
      <c r="W210"/>
      <c r="X210"/>
      <c r="Y210"/>
      <c r="Z210"/>
      <c r="AA210"/>
    </row>
    <row r="211" spans="4:27" ht="12.75">
      <c r="D211"/>
      <c r="E211"/>
      <c r="U211"/>
      <c r="V211"/>
      <c r="W211"/>
      <c r="X211"/>
      <c r="Y211"/>
      <c r="Z211"/>
      <c r="AA211"/>
    </row>
    <row r="212" spans="4:27" ht="12.75">
      <c r="D212"/>
      <c r="E212"/>
      <c r="U212"/>
      <c r="V212"/>
      <c r="W212"/>
      <c r="X212"/>
      <c r="Y212"/>
      <c r="Z212"/>
      <c r="AA212"/>
    </row>
    <row r="213" spans="4:27" ht="12.75">
      <c r="D213"/>
      <c r="E213"/>
      <c r="U213"/>
      <c r="V213"/>
      <c r="W213"/>
      <c r="X213"/>
      <c r="Y213"/>
      <c r="Z213"/>
      <c r="AA213"/>
    </row>
    <row r="214" spans="4:27" ht="12.75">
      <c r="D214"/>
      <c r="E214"/>
      <c r="U214"/>
      <c r="V214"/>
      <c r="W214"/>
      <c r="X214"/>
      <c r="Y214"/>
      <c r="Z214"/>
      <c r="AA214"/>
    </row>
    <row r="215" spans="4:27" ht="12.75">
      <c r="D215"/>
      <c r="E215"/>
      <c r="U215"/>
      <c r="V215"/>
      <c r="W215"/>
      <c r="X215"/>
      <c r="Y215"/>
      <c r="Z215"/>
      <c r="AA215"/>
    </row>
    <row r="216" spans="4:27" ht="12.75">
      <c r="D216"/>
      <c r="E216"/>
      <c r="U216"/>
      <c r="V216"/>
      <c r="W216"/>
      <c r="X216"/>
      <c r="Y216"/>
      <c r="Z216"/>
      <c r="AA216"/>
    </row>
    <row r="217" spans="4:27" ht="12.75">
      <c r="D217"/>
      <c r="E217"/>
      <c r="U217"/>
      <c r="V217"/>
      <c r="W217"/>
      <c r="X217"/>
      <c r="Y217"/>
      <c r="Z217"/>
      <c r="AA217"/>
    </row>
    <row r="218" spans="4:27" ht="12.75">
      <c r="D218"/>
      <c r="E218"/>
      <c r="U218"/>
      <c r="V218"/>
      <c r="W218"/>
      <c r="X218"/>
      <c r="Y218"/>
      <c r="Z218"/>
      <c r="AA218"/>
    </row>
    <row r="219" spans="4:27" ht="12.75">
      <c r="D219"/>
      <c r="E219"/>
      <c r="U219"/>
      <c r="V219"/>
      <c r="W219"/>
      <c r="X219"/>
      <c r="Y219"/>
      <c r="Z219"/>
      <c r="AA219"/>
    </row>
    <row r="220" spans="4:27" ht="12.75">
      <c r="D220"/>
      <c r="E220"/>
      <c r="U220"/>
      <c r="V220"/>
      <c r="W220"/>
      <c r="X220"/>
      <c r="Y220"/>
      <c r="Z220"/>
      <c r="AA220"/>
    </row>
    <row r="221" spans="4:27" ht="12.75">
      <c r="D221"/>
      <c r="E221"/>
      <c r="U221"/>
      <c r="V221"/>
      <c r="W221"/>
      <c r="X221"/>
      <c r="Y221"/>
      <c r="Z221"/>
      <c r="AA221"/>
    </row>
    <row r="222" spans="4:27" ht="12.75">
      <c r="D222"/>
      <c r="E222"/>
      <c r="U222"/>
      <c r="V222"/>
      <c r="W222"/>
      <c r="X222"/>
      <c r="Y222"/>
      <c r="Z222"/>
      <c r="AA222"/>
    </row>
    <row r="223" spans="4:27" ht="12.75">
      <c r="D223"/>
      <c r="E223"/>
      <c r="U223"/>
      <c r="V223"/>
      <c r="W223"/>
      <c r="X223"/>
      <c r="Y223"/>
      <c r="Z223"/>
      <c r="AA223"/>
    </row>
    <row r="224" spans="4:27" ht="12.75">
      <c r="D224"/>
      <c r="E224"/>
      <c r="U224"/>
      <c r="V224"/>
      <c r="W224"/>
      <c r="X224"/>
      <c r="Y224"/>
      <c r="Z224"/>
      <c r="AA224"/>
    </row>
    <row r="225" spans="4:27" ht="12.75">
      <c r="D225"/>
      <c r="E225"/>
      <c r="U225"/>
      <c r="V225"/>
      <c r="W225"/>
      <c r="X225"/>
      <c r="Y225"/>
      <c r="Z225"/>
      <c r="AA225"/>
    </row>
    <row r="226" spans="4:27" ht="12.75">
      <c r="D226"/>
      <c r="E226"/>
      <c r="U226"/>
      <c r="V226"/>
      <c r="W226"/>
      <c r="X226"/>
      <c r="Y226"/>
      <c r="Z226"/>
      <c r="AA226"/>
    </row>
    <row r="227" spans="4:27" ht="12.75">
      <c r="D227"/>
      <c r="E227"/>
      <c r="U227"/>
      <c r="V227"/>
      <c r="W227"/>
      <c r="X227"/>
      <c r="Y227"/>
      <c r="Z227"/>
      <c r="AA227"/>
    </row>
    <row r="228" spans="4:27" ht="12.75">
      <c r="D228"/>
      <c r="E228"/>
      <c r="U228"/>
      <c r="V228"/>
      <c r="W228"/>
      <c r="X228"/>
      <c r="Y228"/>
      <c r="Z228"/>
      <c r="AA228"/>
    </row>
    <row r="229" spans="4:27" ht="12.75">
      <c r="D229"/>
      <c r="E229"/>
      <c r="U229"/>
      <c r="V229"/>
      <c r="W229"/>
      <c r="X229"/>
      <c r="Y229"/>
      <c r="Z229"/>
      <c r="AA229"/>
    </row>
    <row r="230" spans="4:27" ht="12.75">
      <c r="D230"/>
      <c r="E230"/>
      <c r="U230"/>
      <c r="V230"/>
      <c r="W230"/>
      <c r="X230"/>
      <c r="Y230"/>
      <c r="Z230"/>
      <c r="AA230"/>
    </row>
    <row r="231" spans="4:27" ht="12.75">
      <c r="D231"/>
      <c r="E231"/>
      <c r="U231"/>
      <c r="V231"/>
      <c r="W231"/>
      <c r="X231"/>
      <c r="Y231"/>
      <c r="Z231"/>
      <c r="AA231"/>
    </row>
    <row r="232" spans="4:27" ht="12.75">
      <c r="D232"/>
      <c r="E232"/>
      <c r="U232"/>
      <c r="V232"/>
      <c r="W232"/>
      <c r="X232"/>
      <c r="Y232"/>
      <c r="Z232"/>
      <c r="AA232"/>
    </row>
    <row r="233" spans="4:27" ht="12.75">
      <c r="D233"/>
      <c r="E233"/>
      <c r="U233"/>
      <c r="V233"/>
      <c r="W233"/>
      <c r="X233"/>
      <c r="Y233"/>
      <c r="Z233"/>
      <c r="AA233"/>
    </row>
    <row r="234" spans="4:27" ht="12.75">
      <c r="D234"/>
      <c r="E234"/>
      <c r="U234"/>
      <c r="V234"/>
      <c r="W234"/>
      <c r="X234"/>
      <c r="Y234"/>
      <c r="Z234"/>
      <c r="AA234"/>
    </row>
    <row r="235" spans="4:27" ht="12.75">
      <c r="D235"/>
      <c r="E235"/>
      <c r="U235"/>
      <c r="V235"/>
      <c r="W235"/>
      <c r="X235"/>
      <c r="Y235"/>
      <c r="Z235"/>
      <c r="AA235"/>
    </row>
    <row r="236" spans="4:27" ht="12.75">
      <c r="D236"/>
      <c r="E236"/>
      <c r="U236"/>
      <c r="V236"/>
      <c r="W236"/>
      <c r="X236"/>
      <c r="Y236"/>
      <c r="Z236"/>
      <c r="AA236"/>
    </row>
    <row r="237" spans="4:27" ht="12.75">
      <c r="D237"/>
      <c r="E237"/>
      <c r="U237"/>
      <c r="V237"/>
      <c r="W237"/>
      <c r="X237"/>
      <c r="Y237"/>
      <c r="Z237"/>
      <c r="AA237"/>
    </row>
    <row r="238" spans="4:27" ht="12.75">
      <c r="D238"/>
      <c r="E238"/>
      <c r="U238"/>
      <c r="V238"/>
      <c r="W238"/>
      <c r="X238"/>
      <c r="Y238"/>
      <c r="Z238"/>
      <c r="AA238"/>
    </row>
    <row r="239" spans="4:27" ht="12.75">
      <c r="D239"/>
      <c r="E239"/>
      <c r="U239"/>
      <c r="V239"/>
      <c r="W239"/>
      <c r="X239"/>
      <c r="Y239"/>
      <c r="Z239"/>
      <c r="AA239"/>
    </row>
    <row r="240" spans="4:27" ht="12.75">
      <c r="D240"/>
      <c r="E240"/>
      <c r="U240"/>
      <c r="V240"/>
      <c r="W240"/>
      <c r="X240"/>
      <c r="Y240"/>
      <c r="Z240"/>
      <c r="AA240"/>
    </row>
    <row r="241" spans="4:27" ht="12.75">
      <c r="D241"/>
      <c r="E241"/>
      <c r="U241"/>
      <c r="V241"/>
      <c r="W241"/>
      <c r="X241"/>
      <c r="Y241"/>
      <c r="Z241"/>
      <c r="AA241"/>
    </row>
    <row r="242" spans="4:27" ht="12.75">
      <c r="D242"/>
      <c r="E242"/>
      <c r="U242"/>
      <c r="V242"/>
      <c r="W242"/>
      <c r="X242"/>
      <c r="Y242"/>
      <c r="Z242"/>
      <c r="AA242"/>
    </row>
    <row r="243" spans="4:27" ht="12.75">
      <c r="D243"/>
      <c r="E243"/>
      <c r="U243"/>
      <c r="V243"/>
      <c r="W243"/>
      <c r="X243"/>
      <c r="Y243"/>
      <c r="Z243"/>
      <c r="AA243"/>
    </row>
    <row r="244" spans="4:27" ht="12.75">
      <c r="D244"/>
      <c r="E244"/>
      <c r="U244"/>
      <c r="V244"/>
      <c r="W244"/>
      <c r="X244"/>
      <c r="Y244"/>
      <c r="Z244"/>
      <c r="AA244"/>
    </row>
    <row r="245" spans="4:27" ht="12.75">
      <c r="D245"/>
      <c r="E245"/>
      <c r="U245"/>
      <c r="V245"/>
      <c r="W245"/>
      <c r="X245"/>
      <c r="Y245"/>
      <c r="Z245"/>
      <c r="AA245"/>
    </row>
    <row r="246" spans="4:27" ht="12.75">
      <c r="D246"/>
      <c r="E246"/>
      <c r="U246"/>
      <c r="V246"/>
      <c r="W246"/>
      <c r="X246"/>
      <c r="Y246"/>
      <c r="Z246"/>
      <c r="AA246"/>
    </row>
    <row r="247" spans="4:27" ht="12.75">
      <c r="D247"/>
      <c r="E247"/>
      <c r="U247"/>
      <c r="V247"/>
      <c r="W247"/>
      <c r="X247"/>
      <c r="Y247"/>
      <c r="Z247"/>
      <c r="AA247"/>
    </row>
    <row r="248" spans="4:27" ht="12.75">
      <c r="D248"/>
      <c r="E248"/>
      <c r="U248"/>
      <c r="V248"/>
      <c r="W248"/>
      <c r="X248"/>
      <c r="Y248"/>
      <c r="Z248"/>
      <c r="AA248"/>
    </row>
    <row r="249" spans="4:27" ht="12.75">
      <c r="D249"/>
      <c r="E249"/>
      <c r="U249"/>
      <c r="V249"/>
      <c r="W249"/>
      <c r="X249"/>
      <c r="Y249"/>
      <c r="Z249"/>
      <c r="AA249"/>
    </row>
    <row r="250" spans="4:27" ht="12.75">
      <c r="D250"/>
      <c r="E250"/>
      <c r="U250"/>
      <c r="V250"/>
      <c r="W250"/>
      <c r="X250"/>
      <c r="Y250"/>
      <c r="Z250"/>
      <c r="AA250"/>
    </row>
    <row r="251" spans="4:27" ht="12.75">
      <c r="D251"/>
      <c r="E251"/>
      <c r="U251"/>
      <c r="V251"/>
      <c r="W251"/>
      <c r="X251"/>
      <c r="Y251"/>
      <c r="Z251"/>
      <c r="AA251"/>
    </row>
    <row r="252" spans="4:27" ht="12.75">
      <c r="D252"/>
      <c r="E252"/>
      <c r="U252"/>
      <c r="V252"/>
      <c r="W252"/>
      <c r="X252"/>
      <c r="Y252"/>
      <c r="Z252"/>
      <c r="AA252"/>
    </row>
    <row r="253" spans="4:27" ht="12.75">
      <c r="D253"/>
      <c r="E253"/>
      <c r="U253"/>
      <c r="V253"/>
      <c r="W253"/>
      <c r="X253"/>
      <c r="Y253"/>
      <c r="Z253"/>
      <c r="AA253"/>
    </row>
    <row r="254" spans="4:27" ht="12.75">
      <c r="D254"/>
      <c r="E254"/>
      <c r="U254"/>
      <c r="V254"/>
      <c r="W254"/>
      <c r="X254"/>
      <c r="Y254"/>
      <c r="Z254"/>
      <c r="AA254"/>
    </row>
    <row r="255" spans="4:27" ht="12.75">
      <c r="D255"/>
      <c r="E255"/>
      <c r="U255"/>
      <c r="V255"/>
      <c r="W255"/>
      <c r="X255"/>
      <c r="Y255"/>
      <c r="Z255"/>
      <c r="AA255"/>
    </row>
    <row r="256" spans="4:27" ht="12.75">
      <c r="D256"/>
      <c r="E256"/>
      <c r="U256"/>
      <c r="V256"/>
      <c r="W256"/>
      <c r="X256"/>
      <c r="Y256"/>
      <c r="Z256"/>
      <c r="AA256"/>
    </row>
    <row r="257" spans="4:27" ht="12.75">
      <c r="D257"/>
      <c r="E257"/>
      <c r="U257"/>
      <c r="V257"/>
      <c r="W257"/>
      <c r="X257"/>
      <c r="Y257"/>
      <c r="Z257"/>
      <c r="AA257"/>
    </row>
    <row r="258" spans="4:27" ht="12.75">
      <c r="D258"/>
      <c r="E258"/>
      <c r="U258"/>
      <c r="V258"/>
      <c r="W258"/>
      <c r="X258"/>
      <c r="Y258"/>
      <c r="Z258"/>
      <c r="AA258"/>
    </row>
    <row r="259" spans="4:27" ht="12.75">
      <c r="D259"/>
      <c r="E259"/>
      <c r="U259"/>
      <c r="V259"/>
      <c r="W259"/>
      <c r="X259"/>
      <c r="Y259"/>
      <c r="Z259"/>
      <c r="AA259"/>
    </row>
    <row r="260" spans="4:27" ht="12.75">
      <c r="D260"/>
      <c r="E260"/>
      <c r="U260"/>
      <c r="V260"/>
      <c r="W260"/>
      <c r="X260"/>
      <c r="Y260"/>
      <c r="Z260"/>
      <c r="AA260"/>
    </row>
    <row r="261" spans="4:27" ht="12.75">
      <c r="D261"/>
      <c r="E261"/>
      <c r="U261"/>
      <c r="V261"/>
      <c r="W261"/>
      <c r="X261"/>
      <c r="Y261"/>
      <c r="Z261"/>
      <c r="AA261"/>
    </row>
    <row r="262" spans="4:27" ht="12.75">
      <c r="D262"/>
      <c r="E262"/>
      <c r="U262"/>
      <c r="V262"/>
      <c r="W262"/>
      <c r="X262"/>
      <c r="Y262"/>
      <c r="Z262"/>
      <c r="AA262"/>
    </row>
    <row r="263" spans="4:27" ht="12.75">
      <c r="D263"/>
      <c r="E263"/>
      <c r="U263"/>
      <c r="V263"/>
      <c r="W263"/>
      <c r="X263"/>
      <c r="Y263"/>
      <c r="Z263"/>
      <c r="AA263"/>
    </row>
    <row r="264" spans="4:27" ht="12.75">
      <c r="D264"/>
      <c r="E264"/>
      <c r="U264"/>
      <c r="V264"/>
      <c r="W264"/>
      <c r="X264"/>
      <c r="Y264"/>
      <c r="Z264"/>
      <c r="AA264"/>
    </row>
    <row r="265" spans="4:27" ht="12.75">
      <c r="D265"/>
      <c r="E265"/>
      <c r="U265"/>
      <c r="V265"/>
      <c r="W265"/>
      <c r="X265"/>
      <c r="Y265"/>
      <c r="Z265"/>
      <c r="AA265"/>
    </row>
    <row r="266" spans="4:27" ht="12.75">
      <c r="D266"/>
      <c r="E266"/>
      <c r="U266"/>
      <c r="V266"/>
      <c r="W266"/>
      <c r="X266"/>
      <c r="Y266"/>
      <c r="Z266"/>
      <c r="AA266"/>
    </row>
    <row r="267" spans="4:27" ht="12.75">
      <c r="D267"/>
      <c r="E267"/>
      <c r="U267"/>
      <c r="V267"/>
      <c r="W267"/>
      <c r="X267"/>
      <c r="Y267"/>
      <c r="Z267"/>
      <c r="AA267"/>
    </row>
    <row r="268" spans="4:27" ht="12.75">
      <c r="D268"/>
      <c r="E268"/>
      <c r="U268"/>
      <c r="V268"/>
      <c r="W268"/>
      <c r="X268"/>
      <c r="Y268"/>
      <c r="Z268"/>
      <c r="AA268"/>
    </row>
    <row r="269" spans="4:27" ht="12.75">
      <c r="D269"/>
      <c r="E269"/>
      <c r="U269"/>
      <c r="V269"/>
      <c r="W269"/>
      <c r="X269"/>
      <c r="Y269"/>
      <c r="Z269"/>
      <c r="AA269"/>
    </row>
    <row r="270" spans="4:5" ht="12.75">
      <c r="D270"/>
      <c r="E270"/>
    </row>
    <row r="271" spans="4:5" ht="12.75">
      <c r="D271"/>
      <c r="E271"/>
    </row>
    <row r="272" spans="4:5" ht="12.75">
      <c r="D272"/>
      <c r="E272"/>
    </row>
    <row r="273" spans="4:5" ht="12.75">
      <c r="D273"/>
      <c r="E273"/>
    </row>
    <row r="274" spans="4:5" ht="12.75">
      <c r="D274"/>
      <c r="E274"/>
    </row>
    <row r="275" spans="4:27" ht="12.75">
      <c r="D275"/>
      <c r="E275"/>
      <c r="U275"/>
      <c r="V275"/>
      <c r="W275"/>
      <c r="X275"/>
      <c r="Y275"/>
      <c r="Z275"/>
      <c r="AA275"/>
    </row>
    <row r="276" spans="4:27" ht="12.75">
      <c r="D276"/>
      <c r="E276"/>
      <c r="U276"/>
      <c r="V276"/>
      <c r="W276"/>
      <c r="X276"/>
      <c r="Y276"/>
      <c r="Z276"/>
      <c r="AA276"/>
    </row>
    <row r="277" spans="4:27" ht="12.75">
      <c r="D277"/>
      <c r="E277"/>
      <c r="U277"/>
      <c r="V277"/>
      <c r="W277"/>
      <c r="X277"/>
      <c r="Y277"/>
      <c r="Z277"/>
      <c r="AA277"/>
    </row>
    <row r="278" spans="4:27" ht="12.75">
      <c r="D278"/>
      <c r="E278"/>
      <c r="U278"/>
      <c r="V278"/>
      <c r="W278"/>
      <c r="X278"/>
      <c r="Y278"/>
      <c r="Z278"/>
      <c r="AA278"/>
    </row>
    <row r="279" spans="4:27" ht="12.75">
      <c r="D279"/>
      <c r="E279"/>
      <c r="U279"/>
      <c r="V279"/>
      <c r="W279"/>
      <c r="X279"/>
      <c r="Y279"/>
      <c r="Z279"/>
      <c r="AA279"/>
    </row>
    <row r="280" spans="4:27" ht="12.75">
      <c r="D280"/>
      <c r="E280"/>
      <c r="U280"/>
      <c r="V280"/>
      <c r="W280"/>
      <c r="X280"/>
      <c r="Y280"/>
      <c r="Z280"/>
      <c r="AA280"/>
    </row>
    <row r="281" spans="4:27" ht="12.75">
      <c r="D281"/>
      <c r="E281"/>
      <c r="U281"/>
      <c r="V281"/>
      <c r="W281"/>
      <c r="X281"/>
      <c r="Y281"/>
      <c r="Z281"/>
      <c r="AA281"/>
    </row>
    <row r="282" spans="4:27" ht="12.75">
      <c r="D282"/>
      <c r="E282"/>
      <c r="U282"/>
      <c r="V282"/>
      <c r="W282"/>
      <c r="X282"/>
      <c r="Y282"/>
      <c r="Z282"/>
      <c r="AA282"/>
    </row>
    <row r="283" spans="4:27" ht="12.75">
      <c r="D283"/>
      <c r="E283"/>
      <c r="U283"/>
      <c r="V283"/>
      <c r="W283"/>
      <c r="X283"/>
      <c r="Y283"/>
      <c r="Z283"/>
      <c r="AA283"/>
    </row>
    <row r="284" spans="4:27" ht="12.75">
      <c r="D284"/>
      <c r="E284"/>
      <c r="U284"/>
      <c r="V284"/>
      <c r="W284"/>
      <c r="X284"/>
      <c r="Y284"/>
      <c r="Z284"/>
      <c r="AA284"/>
    </row>
    <row r="285" spans="4:27" ht="12.75">
      <c r="D285"/>
      <c r="E285"/>
      <c r="U285"/>
      <c r="V285"/>
      <c r="W285"/>
      <c r="X285"/>
      <c r="Y285"/>
      <c r="Z285"/>
      <c r="AA285"/>
    </row>
    <row r="286" spans="4:27" ht="12.75">
      <c r="D286"/>
      <c r="E286"/>
      <c r="U286"/>
      <c r="V286"/>
      <c r="W286"/>
      <c r="X286"/>
      <c r="Y286"/>
      <c r="Z286"/>
      <c r="AA286"/>
    </row>
    <row r="287" spans="4:27" ht="12.75">
      <c r="D287"/>
      <c r="E287"/>
      <c r="U287"/>
      <c r="V287"/>
      <c r="W287"/>
      <c r="X287"/>
      <c r="Y287"/>
      <c r="Z287"/>
      <c r="AA287"/>
    </row>
    <row r="288" spans="4:27" ht="12.75">
      <c r="D288"/>
      <c r="E288"/>
      <c r="U288"/>
      <c r="V288"/>
      <c r="W288"/>
      <c r="X288"/>
      <c r="Y288"/>
      <c r="Z288"/>
      <c r="AA288"/>
    </row>
    <row r="289" spans="4:27" ht="12.75">
      <c r="D289"/>
      <c r="E289"/>
      <c r="U289"/>
      <c r="V289"/>
      <c r="W289"/>
      <c r="X289"/>
      <c r="Y289"/>
      <c r="Z289"/>
      <c r="AA289"/>
    </row>
    <row r="290" spans="4:27" ht="12.75">
      <c r="D290"/>
      <c r="E290"/>
      <c r="U290"/>
      <c r="V290"/>
      <c r="W290"/>
      <c r="X290"/>
      <c r="Y290"/>
      <c r="Z290"/>
      <c r="AA290"/>
    </row>
    <row r="291" spans="4:27" ht="12.75">
      <c r="D291"/>
      <c r="E291"/>
      <c r="U291"/>
      <c r="V291"/>
      <c r="W291"/>
      <c r="X291"/>
      <c r="Y291"/>
      <c r="Z291"/>
      <c r="AA291"/>
    </row>
    <row r="292" spans="4:27" ht="12.75">
      <c r="D292"/>
      <c r="E292"/>
      <c r="U292"/>
      <c r="V292"/>
      <c r="W292"/>
      <c r="X292"/>
      <c r="Y292"/>
      <c r="Z292"/>
      <c r="AA292"/>
    </row>
    <row r="303" spans="4:27" ht="12.75">
      <c r="D303"/>
      <c r="E303"/>
      <c r="F303"/>
      <c r="R303"/>
      <c r="U303"/>
      <c r="V303"/>
      <c r="W303"/>
      <c r="X303"/>
      <c r="Y303"/>
      <c r="Z303"/>
      <c r="AA303"/>
    </row>
    <row r="304" spans="4:27" ht="12.75">
      <c r="D304"/>
      <c r="E304"/>
      <c r="F304"/>
      <c r="R304"/>
      <c r="U304"/>
      <c r="V304"/>
      <c r="W304"/>
      <c r="X304"/>
      <c r="Y304"/>
      <c r="Z304"/>
      <c r="AA304"/>
    </row>
    <row r="305" spans="4:27" ht="12.75">
      <c r="D305"/>
      <c r="E305"/>
      <c r="F305"/>
      <c r="R305"/>
      <c r="U305"/>
      <c r="V305"/>
      <c r="W305"/>
      <c r="X305"/>
      <c r="Y305"/>
      <c r="Z305"/>
      <c r="AA305"/>
    </row>
    <row r="306" spans="4:27" ht="12.75">
      <c r="D306"/>
      <c r="E306"/>
      <c r="F306"/>
      <c r="R306"/>
      <c r="U306"/>
      <c r="V306"/>
      <c r="W306"/>
      <c r="X306"/>
      <c r="Y306"/>
      <c r="Z306"/>
      <c r="AA306"/>
    </row>
    <row r="307" spans="4:27" ht="12.75">
      <c r="D307"/>
      <c r="E307"/>
      <c r="F307"/>
      <c r="R307"/>
      <c r="U307"/>
      <c r="V307"/>
      <c r="W307"/>
      <c r="X307"/>
      <c r="Y307"/>
      <c r="Z307"/>
      <c r="AA307"/>
    </row>
    <row r="308" spans="4:27" ht="12.75">
      <c r="D308"/>
      <c r="E308"/>
      <c r="F308"/>
      <c r="R308"/>
      <c r="U308"/>
      <c r="V308"/>
      <c r="W308"/>
      <c r="X308"/>
      <c r="Y308"/>
      <c r="Z308"/>
      <c r="AA308"/>
    </row>
    <row r="309" spans="4:27" ht="12.75">
      <c r="D309"/>
      <c r="E309"/>
      <c r="F309"/>
      <c r="R309"/>
      <c r="U309"/>
      <c r="V309"/>
      <c r="W309"/>
      <c r="X309"/>
      <c r="Y309"/>
      <c r="Z309"/>
      <c r="AA309"/>
    </row>
    <row r="310" spans="4:27" ht="12.75">
      <c r="D310"/>
      <c r="E310"/>
      <c r="F310"/>
      <c r="R310"/>
      <c r="U310"/>
      <c r="V310"/>
      <c r="W310"/>
      <c r="X310"/>
      <c r="Y310"/>
      <c r="Z310"/>
      <c r="AA310"/>
    </row>
    <row r="311" spans="4:27" ht="12.75">
      <c r="D311"/>
      <c r="E311"/>
      <c r="F311"/>
      <c r="R311"/>
      <c r="U311"/>
      <c r="V311"/>
      <c r="W311"/>
      <c r="X311"/>
      <c r="Y311"/>
      <c r="Z311"/>
      <c r="AA311"/>
    </row>
    <row r="312" spans="4:27" ht="12.75">
      <c r="D312"/>
      <c r="E312"/>
      <c r="F312"/>
      <c r="R312"/>
      <c r="U312"/>
      <c r="V312"/>
      <c r="W312"/>
      <c r="X312"/>
      <c r="Y312"/>
      <c r="Z312"/>
      <c r="AA312"/>
    </row>
  </sheetData>
  <sheetProtection/>
  <mergeCells count="9">
    <mergeCell ref="A20:D20"/>
    <mergeCell ref="A21:D21"/>
    <mergeCell ref="A22:D22"/>
    <mergeCell ref="AE3:AK3"/>
    <mergeCell ref="A2:D2"/>
    <mergeCell ref="A3:D4"/>
    <mergeCell ref="F3:F4"/>
    <mergeCell ref="G3:Q3"/>
    <mergeCell ref="S3:AB3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hazels</dc:creator>
  <cp:keywords/>
  <dc:description/>
  <cp:lastModifiedBy>Angela Singer</cp:lastModifiedBy>
  <cp:lastPrinted>2016-03-21T20:29:34Z</cp:lastPrinted>
  <dcterms:created xsi:type="dcterms:W3CDTF">2004-05-16T20:22:14Z</dcterms:created>
  <dcterms:modified xsi:type="dcterms:W3CDTF">2017-06-12T23:46:25Z</dcterms:modified>
  <cp:category/>
  <cp:version/>
  <cp:contentType/>
  <cp:contentStatus/>
</cp:coreProperties>
</file>