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resbyterianchurchaotearoa.sharepoint.com/sites/FinancialServicesTeam/Shared Documents/Statistics/2020 Statistics/"/>
    </mc:Choice>
  </mc:AlternateContent>
  <xr:revisionPtr revIDLastSave="4071" documentId="8_{682B07E7-5320-4E70-BD12-E0541DB08514}" xr6:coauthVersionLast="47" xr6:coauthVersionMax="47" xr10:uidLastSave="{C6116FCC-FC0F-4D4C-B7DE-2D986E627EF1}"/>
  <bookViews>
    <workbookView xWindow="-110" yWindow="-110" windowWidth="19420" windowHeight="10420" tabRatio="946" activeTab="9" xr2:uid="{00000000-000D-0000-FFFF-FFFF00000000}"/>
  </bookViews>
  <sheets>
    <sheet name="Header" sheetId="7" r:id="rId1"/>
    <sheet name="Pres Summary" sheetId="31" r:id="rId2"/>
    <sheet name="Northern" sheetId="33" r:id="rId3"/>
    <sheet name="Kaimai" sheetId="10" r:id="rId4"/>
    <sheet name="Central" sheetId="16" r:id="rId5"/>
    <sheet name="Alpine" sheetId="18" r:id="rId6"/>
    <sheet name="Southern Presbytery" sheetId="27" r:id="rId7"/>
    <sheet name="Pacific Presbytery" sheetId="38" r:id="rId8"/>
    <sheet name="Te Aka Puaho" sheetId="13" r:id="rId9"/>
    <sheet name="CV Parishes" sheetId="39" r:id="rId10"/>
  </sheets>
  <definedNames>
    <definedName name="_xlnm.Print_Area" localSheetId="5">Alpine!$A$1:$AA$10</definedName>
    <definedName name="_xlnm.Print_Area" localSheetId="4">Central!$A$2:$AA$4</definedName>
    <definedName name="_xlnm.Print_Area" localSheetId="3">Kaimai!$A$1:$AA$4</definedName>
    <definedName name="_xlnm.Print_Area" localSheetId="1">'Pres Summary'!$A$1:$AD$4</definedName>
    <definedName name="_xlnm.Print_Area" localSheetId="6">'Southern Presbytery'!$A$1:$AA$4</definedName>
    <definedName name="_xlnm.Print_Area" localSheetId="8">'Te Aka Puaho'!$A$2:$AD$4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L36" i="16" l="1"/>
  <c r="AJ36" i="16"/>
  <c r="AC36" i="16"/>
  <c r="AD36" i="16" s="1"/>
  <c r="R36" i="16"/>
  <c r="M16" i="31" l="1"/>
  <c r="A53" i="27"/>
  <c r="A54" i="27" s="1"/>
  <c r="A55" i="27" s="1"/>
  <c r="A56" i="27" s="1"/>
  <c r="A57" i="27" s="1"/>
  <c r="A58" i="27" s="1"/>
  <c r="A59" i="27" s="1"/>
  <c r="A60" i="27" s="1"/>
  <c r="A61" i="27" s="1"/>
  <c r="A62" i="27" s="1"/>
  <c r="A63" i="27" s="1"/>
  <c r="A64" i="27" s="1"/>
  <c r="A65" i="27" s="1"/>
  <c r="A66" i="27" s="1"/>
  <c r="AL20" i="13" l="1"/>
  <c r="AK20" i="13"/>
  <c r="AJ20" i="13"/>
  <c r="AG20" i="13"/>
  <c r="AH20" i="13"/>
  <c r="AI20" i="13"/>
  <c r="AF20" i="13"/>
  <c r="AC20" i="13"/>
  <c r="AD20" i="13"/>
  <c r="U20" i="13"/>
  <c r="V20" i="13"/>
  <c r="W20" i="13"/>
  <c r="X20" i="13"/>
  <c r="Y20" i="13"/>
  <c r="Z20" i="13"/>
  <c r="AA20" i="13"/>
  <c r="AB20" i="13"/>
  <c r="T20" i="13"/>
  <c r="R20" i="13"/>
  <c r="H20" i="13"/>
  <c r="I20" i="13"/>
  <c r="J20" i="13"/>
  <c r="K20" i="13"/>
  <c r="L20" i="13"/>
  <c r="M20" i="13"/>
  <c r="N20" i="13"/>
  <c r="O20" i="13"/>
  <c r="P20" i="13"/>
  <c r="Q20" i="13"/>
  <c r="G20" i="13"/>
  <c r="AK39" i="18"/>
  <c r="AG39" i="18"/>
  <c r="AH39" i="18"/>
  <c r="AI39" i="18"/>
  <c r="AF39" i="18"/>
  <c r="U39" i="18"/>
  <c r="V39" i="18"/>
  <c r="W39" i="18"/>
  <c r="X39" i="18"/>
  <c r="Y39" i="18"/>
  <c r="Z39" i="18"/>
  <c r="AA39" i="18"/>
  <c r="AB39" i="18"/>
  <c r="T39" i="18"/>
  <c r="H39" i="18"/>
  <c r="I39" i="18"/>
  <c r="J39" i="18"/>
  <c r="K39" i="18"/>
  <c r="L39" i="18"/>
  <c r="M39" i="18"/>
  <c r="N39" i="18"/>
  <c r="O39" i="18"/>
  <c r="P39" i="18"/>
  <c r="Q39" i="18"/>
  <c r="G39" i="18"/>
  <c r="AK19" i="38"/>
  <c r="AG19" i="38"/>
  <c r="AH19" i="38"/>
  <c r="AI19" i="38"/>
  <c r="AF19" i="38"/>
  <c r="U19" i="38"/>
  <c r="V19" i="38"/>
  <c r="W19" i="38"/>
  <c r="X19" i="38"/>
  <c r="Y19" i="38"/>
  <c r="Z19" i="38"/>
  <c r="AA19" i="38"/>
  <c r="AB19" i="38"/>
  <c r="T19" i="38"/>
  <c r="H19" i="38"/>
  <c r="I19" i="38"/>
  <c r="J19" i="38"/>
  <c r="K19" i="38"/>
  <c r="L19" i="38"/>
  <c r="M19" i="38"/>
  <c r="N19" i="38"/>
  <c r="O19" i="38"/>
  <c r="P19" i="38"/>
  <c r="Q19" i="38"/>
  <c r="G19" i="38"/>
  <c r="AK67" i="27"/>
  <c r="AG67" i="27"/>
  <c r="AH67" i="27"/>
  <c r="AI67" i="27"/>
  <c r="AF67" i="27"/>
  <c r="U67" i="27"/>
  <c r="V67" i="27"/>
  <c r="W67" i="27"/>
  <c r="X67" i="27"/>
  <c r="Y67" i="27"/>
  <c r="Z67" i="27"/>
  <c r="AA67" i="27"/>
  <c r="AB67" i="27"/>
  <c r="T67" i="27"/>
  <c r="H67" i="27"/>
  <c r="I67" i="27"/>
  <c r="J67" i="27"/>
  <c r="K67" i="27"/>
  <c r="L67" i="27"/>
  <c r="M67" i="27"/>
  <c r="N67" i="27"/>
  <c r="O67" i="27"/>
  <c r="P67" i="27"/>
  <c r="Q67" i="27"/>
  <c r="G67" i="27"/>
  <c r="AK53" i="16" l="1"/>
  <c r="AG53" i="16"/>
  <c r="AH53" i="16"/>
  <c r="AI53" i="16"/>
  <c r="AF53" i="16"/>
  <c r="U53" i="16"/>
  <c r="V53" i="16"/>
  <c r="W53" i="16"/>
  <c r="X53" i="16"/>
  <c r="Y53" i="16"/>
  <c r="Z53" i="16"/>
  <c r="AA53" i="16"/>
  <c r="AB53" i="16"/>
  <c r="T53" i="16"/>
  <c r="H53" i="16"/>
  <c r="I53" i="16"/>
  <c r="J53" i="16"/>
  <c r="K53" i="16"/>
  <c r="L53" i="16"/>
  <c r="M53" i="16"/>
  <c r="N53" i="16"/>
  <c r="O53" i="16"/>
  <c r="P53" i="16"/>
  <c r="Q53" i="16"/>
  <c r="G53" i="16"/>
  <c r="AK33" i="10"/>
  <c r="AG33" i="10"/>
  <c r="AH33" i="10"/>
  <c r="AI33" i="10"/>
  <c r="AF33" i="10"/>
  <c r="U33" i="10"/>
  <c r="V33" i="10"/>
  <c r="W33" i="10"/>
  <c r="X33" i="10"/>
  <c r="Y33" i="10"/>
  <c r="Z33" i="10"/>
  <c r="AA33" i="10"/>
  <c r="AB33" i="10"/>
  <c r="T33" i="10"/>
  <c r="H33" i="10"/>
  <c r="I33" i="10"/>
  <c r="J33" i="10"/>
  <c r="K33" i="10"/>
  <c r="L33" i="10"/>
  <c r="M33" i="10"/>
  <c r="N33" i="10"/>
  <c r="O33" i="10"/>
  <c r="P33" i="10"/>
  <c r="Q33" i="10"/>
  <c r="G33" i="10"/>
  <c r="AK72" i="33"/>
  <c r="AG72" i="33"/>
  <c r="AH72" i="33"/>
  <c r="AI72" i="33"/>
  <c r="AF72" i="33"/>
  <c r="U72" i="33"/>
  <c r="V72" i="33"/>
  <c r="W72" i="33"/>
  <c r="X72" i="33"/>
  <c r="Y72" i="33"/>
  <c r="Z72" i="33"/>
  <c r="AA72" i="33"/>
  <c r="AB72" i="33"/>
  <c r="T72" i="33"/>
  <c r="H72" i="33"/>
  <c r="I72" i="33"/>
  <c r="J72" i="33"/>
  <c r="K72" i="33"/>
  <c r="L72" i="33"/>
  <c r="M72" i="33"/>
  <c r="N72" i="33"/>
  <c r="O72" i="33"/>
  <c r="P72" i="33"/>
  <c r="Q72" i="33"/>
  <c r="G72" i="33"/>
  <c r="AJ7" i="16" l="1"/>
  <c r="AL7" i="16" s="1"/>
  <c r="AC7" i="16"/>
  <c r="R7" i="16"/>
  <c r="E7" i="16"/>
  <c r="E36" i="16"/>
  <c r="AD7" i="16" l="1"/>
  <c r="AJ32" i="10" l="1"/>
  <c r="AL32" i="10" s="1"/>
  <c r="AC32" i="10"/>
  <c r="R32" i="10"/>
  <c r="AD32" i="10" l="1"/>
  <c r="D6" i="31" l="1"/>
  <c r="D10" i="31"/>
  <c r="AJ18" i="38"/>
  <c r="AL18" i="38" s="1"/>
  <c r="AC18" i="38"/>
  <c r="R18" i="38"/>
  <c r="E18" i="38"/>
  <c r="AD18" i="38" l="1"/>
  <c r="M10" i="31"/>
  <c r="M8" i="31"/>
  <c r="M11" i="31"/>
  <c r="M9" i="31"/>
  <c r="M7" i="31"/>
  <c r="M5" i="31"/>
  <c r="M6" i="31"/>
  <c r="AJ16" i="38"/>
  <c r="AL16" i="38" s="1"/>
  <c r="AC16" i="38"/>
  <c r="R16" i="38"/>
  <c r="E16" i="38"/>
  <c r="AD16" i="38" l="1"/>
  <c r="M12" i="31"/>
  <c r="E32" i="10" l="1"/>
  <c r="R26" i="33" l="1"/>
  <c r="S16" i="31" l="1"/>
  <c r="AE16" i="31"/>
  <c r="AC14" i="38" l="1"/>
  <c r="R14" i="38"/>
  <c r="A13" i="38"/>
  <c r="A14" i="38" s="1"/>
  <c r="E14" i="38"/>
  <c r="AD14" i="38" l="1"/>
  <c r="A15" i="38"/>
  <c r="R57" i="27"/>
  <c r="AC29" i="33" l="1"/>
  <c r="AJ17" i="38" l="1"/>
  <c r="AL17" i="38" s="1"/>
  <c r="AC17" i="38" l="1"/>
  <c r="R17" i="38"/>
  <c r="E17" i="38"/>
  <c r="AD17" i="38" l="1"/>
  <c r="AJ7" i="27"/>
  <c r="E5" i="27" l="1"/>
  <c r="AJ7" i="13" l="1"/>
  <c r="AL7" i="13" s="1"/>
  <c r="AC7" i="13"/>
  <c r="R7" i="13"/>
  <c r="E7" i="13"/>
  <c r="AD7" i="13" l="1"/>
  <c r="E6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27" i="16"/>
  <c r="E28" i="16"/>
  <c r="E29" i="16"/>
  <c r="E30" i="16"/>
  <c r="E31" i="16"/>
  <c r="E32" i="16"/>
  <c r="E33" i="16"/>
  <c r="E34" i="16"/>
  <c r="E35" i="16"/>
  <c r="E37" i="16"/>
  <c r="E38" i="16"/>
  <c r="E39" i="16"/>
  <c r="E40" i="16"/>
  <c r="E41" i="16"/>
  <c r="E42" i="16"/>
  <c r="E43" i="16"/>
  <c r="E44" i="16"/>
  <c r="E45" i="16"/>
  <c r="E46" i="16"/>
  <c r="E47" i="16"/>
  <c r="E48" i="16"/>
  <c r="E49" i="16"/>
  <c r="E50" i="16"/>
  <c r="E51" i="16"/>
  <c r="E52" i="16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5" i="33"/>
  <c r="E6" i="33"/>
  <c r="E7" i="33"/>
  <c r="E8" i="33"/>
  <c r="E9" i="33"/>
  <c r="E10" i="33"/>
  <c r="E11" i="33"/>
  <c r="E12" i="33"/>
  <c r="E13" i="33"/>
  <c r="E14" i="33"/>
  <c r="E15" i="33"/>
  <c r="E16" i="33"/>
  <c r="E17" i="33"/>
  <c r="E18" i="33"/>
  <c r="E19" i="33"/>
  <c r="E20" i="33"/>
  <c r="E21" i="33"/>
  <c r="E22" i="33"/>
  <c r="E23" i="33"/>
  <c r="E24" i="33"/>
  <c r="E25" i="33"/>
  <c r="E26" i="33"/>
  <c r="E27" i="33"/>
  <c r="E28" i="33"/>
  <c r="E29" i="33"/>
  <c r="E30" i="33"/>
  <c r="E31" i="33"/>
  <c r="E32" i="33"/>
  <c r="E33" i="33"/>
  <c r="E34" i="33"/>
  <c r="E35" i="33"/>
  <c r="E36" i="33"/>
  <c r="E37" i="33"/>
  <c r="E38" i="33"/>
  <c r="E39" i="33"/>
  <c r="E40" i="33"/>
  <c r="E41" i="33"/>
  <c r="E42" i="33"/>
  <c r="E43" i="33"/>
  <c r="E44" i="33"/>
  <c r="E45" i="33"/>
  <c r="E46" i="33"/>
  <c r="E47" i="33"/>
  <c r="E48" i="33"/>
  <c r="E49" i="33"/>
  <c r="E50" i="33"/>
  <c r="E51" i="33"/>
  <c r="E52" i="33"/>
  <c r="E53" i="33"/>
  <c r="E54" i="33"/>
  <c r="E55" i="33"/>
  <c r="E56" i="33"/>
  <c r="E57" i="33"/>
  <c r="E58" i="33"/>
  <c r="E59" i="33"/>
  <c r="E60" i="33"/>
  <c r="E61" i="33"/>
  <c r="E62" i="33"/>
  <c r="E63" i="33"/>
  <c r="E64" i="33"/>
  <c r="E65" i="33"/>
  <c r="E66" i="33"/>
  <c r="E67" i="33"/>
  <c r="E68" i="33"/>
  <c r="E69" i="33"/>
  <c r="E70" i="33"/>
  <c r="E71" i="33"/>
  <c r="E5" i="10"/>
  <c r="E34" i="10"/>
  <c r="E35" i="10"/>
  <c r="E5" i="16"/>
  <c r="E54" i="16"/>
  <c r="E55" i="16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E30" i="18"/>
  <c r="E31" i="18"/>
  <c r="E32" i="18"/>
  <c r="E33" i="18"/>
  <c r="E34" i="18"/>
  <c r="E35" i="18"/>
  <c r="E36" i="18"/>
  <c r="E37" i="18"/>
  <c r="E38" i="18"/>
  <c r="E40" i="18"/>
  <c r="E41" i="18"/>
  <c r="E42" i="18"/>
  <c r="E43" i="18"/>
  <c r="E46" i="18"/>
  <c r="E47" i="18"/>
  <c r="E48" i="18"/>
  <c r="E49" i="18"/>
  <c r="E50" i="18"/>
  <c r="E51" i="18"/>
  <c r="E52" i="18"/>
  <c r="E53" i="18"/>
  <c r="E54" i="18"/>
  <c r="E55" i="18"/>
  <c r="E56" i="18"/>
  <c r="E57" i="18"/>
  <c r="E58" i="18"/>
  <c r="E59" i="18"/>
  <c r="E60" i="18"/>
  <c r="E61" i="18"/>
  <c r="E62" i="18"/>
  <c r="E63" i="18"/>
  <c r="E64" i="18"/>
  <c r="E65" i="18"/>
  <c r="E66" i="18"/>
  <c r="E66" i="27"/>
  <c r="E63" i="27"/>
  <c r="E28" i="27"/>
  <c r="E64" i="27"/>
  <c r="E57" i="27"/>
  <c r="E11" i="27"/>
  <c r="E12" i="27"/>
  <c r="E13" i="27"/>
  <c r="E61" i="27"/>
  <c r="E15" i="27"/>
  <c r="E33" i="27"/>
  <c r="E26" i="27"/>
  <c r="E34" i="27"/>
  <c r="E35" i="27"/>
  <c r="E16" i="27"/>
  <c r="E36" i="27"/>
  <c r="E65" i="27"/>
  <c r="E43" i="27"/>
  <c r="E44" i="27"/>
  <c r="E53" i="27"/>
  <c r="E45" i="27"/>
  <c r="E46" i="27"/>
  <c r="E47" i="27"/>
  <c r="E48" i="27"/>
  <c r="E27" i="27"/>
  <c r="E37" i="27"/>
  <c r="E29" i="27"/>
  <c r="E14" i="27"/>
  <c r="E50" i="27"/>
  <c r="E38" i="27"/>
  <c r="E58" i="27"/>
  <c r="E39" i="27"/>
  <c r="E17" i="27"/>
  <c r="E18" i="27"/>
  <c r="E19" i="27"/>
  <c r="E62" i="27"/>
  <c r="E22" i="27"/>
  <c r="E20" i="27"/>
  <c r="E7" i="27"/>
  <c r="E52" i="27"/>
  <c r="E21" i="27"/>
  <c r="E30" i="27"/>
  <c r="E8" i="27"/>
  <c r="E23" i="27"/>
  <c r="E31" i="27"/>
  <c r="E24" i="27"/>
  <c r="E10" i="27"/>
  <c r="E40" i="27"/>
  <c r="E32" i="27"/>
  <c r="E41" i="27"/>
  <c r="E54" i="27"/>
  <c r="E60" i="27"/>
  <c r="E9" i="27"/>
  <c r="E51" i="27"/>
  <c r="E25" i="27"/>
  <c r="E6" i="27"/>
  <c r="E59" i="27"/>
  <c r="E55" i="27"/>
  <c r="E49" i="27"/>
  <c r="E56" i="27"/>
  <c r="E42" i="27"/>
  <c r="E5" i="38"/>
  <c r="E6" i="38"/>
  <c r="E7" i="38"/>
  <c r="E8" i="38"/>
  <c r="E9" i="38"/>
  <c r="E10" i="38"/>
  <c r="E11" i="38"/>
  <c r="E12" i="38"/>
  <c r="E13" i="38"/>
  <c r="E15" i="38"/>
  <c r="E20" i="38"/>
  <c r="E21" i="38"/>
  <c r="E22" i="38"/>
  <c r="E25" i="38"/>
  <c r="E26" i="38"/>
  <c r="E27" i="38"/>
  <c r="E28" i="38"/>
  <c r="E29" i="38"/>
  <c r="E30" i="38"/>
  <c r="E31" i="38"/>
  <c r="E32" i="38"/>
  <c r="E33" i="38"/>
  <c r="E34" i="38"/>
  <c r="E35" i="38"/>
  <c r="E36" i="38"/>
  <c r="E37" i="38"/>
  <c r="E38" i="38"/>
  <c r="E39" i="38"/>
  <c r="E40" i="38"/>
  <c r="E41" i="38"/>
  <c r="E42" i="38"/>
  <c r="E43" i="38"/>
  <c r="E44" i="38"/>
  <c r="E45" i="38"/>
  <c r="E46" i="38"/>
  <c r="E47" i="38"/>
  <c r="E48" i="38"/>
  <c r="E49" i="38"/>
  <c r="E50" i="38"/>
  <c r="E51" i="38"/>
  <c r="E52" i="38"/>
  <c r="E53" i="38"/>
  <c r="E54" i="38"/>
  <c r="E55" i="38"/>
  <c r="E56" i="38"/>
  <c r="E57" i="38"/>
  <c r="E58" i="38"/>
  <c r="E59" i="38"/>
  <c r="E60" i="38"/>
  <c r="E61" i="38"/>
  <c r="E62" i="38"/>
  <c r="E63" i="38"/>
  <c r="E64" i="38"/>
  <c r="E65" i="38"/>
  <c r="E66" i="38"/>
  <c r="E67" i="38"/>
  <c r="E68" i="38"/>
  <c r="E69" i="38"/>
  <c r="E70" i="38"/>
  <c r="E71" i="38"/>
  <c r="E72" i="38"/>
  <c r="E73" i="38"/>
  <c r="E74" i="38"/>
  <c r="E4" i="10"/>
  <c r="E4" i="16"/>
  <c r="E4" i="18"/>
  <c r="E4" i="27"/>
  <c r="E4" i="38"/>
  <c r="E4" i="33"/>
  <c r="E67" i="18"/>
  <c r="E68" i="18"/>
  <c r="E69" i="18"/>
  <c r="E70" i="18"/>
  <c r="E71" i="18"/>
  <c r="E72" i="18"/>
  <c r="E68" i="27"/>
  <c r="E69" i="27"/>
  <c r="E70" i="27"/>
  <c r="E73" i="27"/>
  <c r="E75" i="38"/>
  <c r="E76" i="38"/>
  <c r="E77" i="38"/>
  <c r="E78" i="38"/>
  <c r="E79" i="38"/>
  <c r="E80" i="38"/>
  <c r="AC55" i="27"/>
  <c r="AC49" i="27"/>
  <c r="AC56" i="27"/>
  <c r="AC42" i="27"/>
  <c r="AJ56" i="27"/>
  <c r="AL56" i="27" s="1"/>
  <c r="AJ42" i="27"/>
  <c r="AL42" i="27" s="1"/>
  <c r="R33" i="18"/>
  <c r="R34" i="18"/>
  <c r="R35" i="18"/>
  <c r="R36" i="18"/>
  <c r="R37" i="18"/>
  <c r="R38" i="18"/>
  <c r="AC38" i="18"/>
  <c r="AJ38" i="18"/>
  <c r="AL38" i="18" s="1"/>
  <c r="G5" i="31"/>
  <c r="F37" i="10" l="1"/>
  <c r="E6" i="31" s="1"/>
  <c r="F23" i="38"/>
  <c r="AD38" i="18"/>
  <c r="F71" i="27"/>
  <c r="F44" i="18"/>
  <c r="E8" i="31" s="1"/>
  <c r="F58" i="16"/>
  <c r="E7" i="31" s="1"/>
  <c r="F76" i="33"/>
  <c r="E5" i="31" s="1"/>
  <c r="AJ30" i="16"/>
  <c r="AC30" i="16"/>
  <c r="R30" i="16"/>
  <c r="AL30" i="16" l="1"/>
  <c r="AD30" i="16"/>
  <c r="E10" i="31"/>
  <c r="E9" i="31"/>
  <c r="AJ21" i="18"/>
  <c r="AL21" i="18" s="1"/>
  <c r="AJ22" i="18"/>
  <c r="AL22" i="18" s="1"/>
  <c r="AJ23" i="18"/>
  <c r="AL23" i="18" s="1"/>
  <c r="AJ24" i="18"/>
  <c r="AL24" i="18" s="1"/>
  <c r="AJ25" i="18"/>
  <c r="AJ26" i="18"/>
  <c r="AL26" i="18" s="1"/>
  <c r="AJ27" i="18"/>
  <c r="AL27" i="18" s="1"/>
  <c r="AC26" i="18"/>
  <c r="R25" i="18"/>
  <c r="R26" i="18"/>
  <c r="AL25" i="18" l="1"/>
  <c r="AD26" i="18"/>
  <c r="AC23" i="18" l="1"/>
  <c r="R23" i="18"/>
  <c r="AD23" i="18" l="1"/>
  <c r="E11" i="31" l="1"/>
  <c r="E12" i="31" s="1"/>
  <c r="AK10" i="31"/>
  <c r="AK7" i="31"/>
  <c r="AI6" i="31"/>
  <c r="AG7" i="31"/>
  <c r="AH7" i="31"/>
  <c r="AI7" i="31"/>
  <c r="AG10" i="31"/>
  <c r="AH10" i="31"/>
  <c r="AI10" i="31"/>
  <c r="AF10" i="31"/>
  <c r="AF7" i="31"/>
  <c r="U7" i="31"/>
  <c r="V7" i="31"/>
  <c r="W7" i="31"/>
  <c r="X7" i="31"/>
  <c r="Y7" i="31"/>
  <c r="Z7" i="31"/>
  <c r="AA7" i="31"/>
  <c r="AB7" i="31"/>
  <c r="U10" i="31"/>
  <c r="V10" i="31"/>
  <c r="W10" i="31"/>
  <c r="X10" i="31"/>
  <c r="Y10" i="31"/>
  <c r="Z10" i="31"/>
  <c r="AA10" i="31"/>
  <c r="AB10" i="31"/>
  <c r="T10" i="31"/>
  <c r="T7" i="31"/>
  <c r="J6" i="31"/>
  <c r="H7" i="31"/>
  <c r="I7" i="31"/>
  <c r="J7" i="31"/>
  <c r="K7" i="31"/>
  <c r="L7" i="31"/>
  <c r="N7" i="31"/>
  <c r="O7" i="31"/>
  <c r="P7" i="31"/>
  <c r="Q7" i="31"/>
  <c r="H10" i="31"/>
  <c r="I10" i="31"/>
  <c r="J10" i="31"/>
  <c r="K10" i="31"/>
  <c r="L10" i="31"/>
  <c r="N10" i="31"/>
  <c r="O10" i="31"/>
  <c r="P10" i="31"/>
  <c r="Q10" i="31"/>
  <c r="AK5" i="31"/>
  <c r="AG5" i="31"/>
  <c r="AH5" i="31"/>
  <c r="AI5" i="31"/>
  <c r="AF5" i="31"/>
  <c r="U5" i="31"/>
  <c r="V5" i="31"/>
  <c r="W5" i="31"/>
  <c r="X5" i="31"/>
  <c r="Y5" i="31"/>
  <c r="Z5" i="31"/>
  <c r="AA5" i="31"/>
  <c r="AB5" i="31"/>
  <c r="T5" i="31"/>
  <c r="H5" i="31"/>
  <c r="I5" i="31"/>
  <c r="J5" i="31"/>
  <c r="K5" i="31"/>
  <c r="L5" i="31"/>
  <c r="N5" i="31"/>
  <c r="O5" i="31"/>
  <c r="P5" i="31"/>
  <c r="Q5" i="31"/>
  <c r="G10" i="31"/>
  <c r="G7" i="31"/>
  <c r="R10" i="31" l="1"/>
  <c r="AJ68" i="33" l="1"/>
  <c r="AL68" i="33" s="1"/>
  <c r="AC68" i="33"/>
  <c r="R68" i="33"/>
  <c r="AJ67" i="33"/>
  <c r="AL67" i="33" s="1"/>
  <c r="AC67" i="33"/>
  <c r="R67" i="33"/>
  <c r="AJ66" i="33"/>
  <c r="AL66" i="33" s="1"/>
  <c r="AC66" i="33"/>
  <c r="R66" i="33"/>
  <c r="AJ65" i="33"/>
  <c r="AL65" i="33" s="1"/>
  <c r="AC65" i="33"/>
  <c r="R65" i="33"/>
  <c r="AJ64" i="33"/>
  <c r="AL64" i="33" s="1"/>
  <c r="AC64" i="33"/>
  <c r="R64" i="33"/>
  <c r="AJ63" i="33"/>
  <c r="AL63" i="33" s="1"/>
  <c r="AC63" i="33"/>
  <c r="R63" i="33"/>
  <c r="AJ62" i="33"/>
  <c r="AL62" i="33" s="1"/>
  <c r="AC62" i="33"/>
  <c r="R62" i="33"/>
  <c r="AJ61" i="33"/>
  <c r="AL61" i="33" s="1"/>
  <c r="AC61" i="33"/>
  <c r="R61" i="33"/>
  <c r="AJ60" i="33"/>
  <c r="AL60" i="33" s="1"/>
  <c r="AC60" i="33"/>
  <c r="R60" i="33"/>
  <c r="AJ59" i="33"/>
  <c r="AL59" i="33" s="1"/>
  <c r="AC59" i="33"/>
  <c r="R59" i="33"/>
  <c r="AJ58" i="33"/>
  <c r="AL58" i="33" s="1"/>
  <c r="AC58" i="33"/>
  <c r="R58" i="33"/>
  <c r="AJ57" i="33"/>
  <c r="AL57" i="33" s="1"/>
  <c r="AC57" i="33"/>
  <c r="R57" i="33"/>
  <c r="AJ56" i="33"/>
  <c r="AL56" i="33" s="1"/>
  <c r="AC56" i="33"/>
  <c r="R56" i="33"/>
  <c r="AJ55" i="33"/>
  <c r="AL55" i="33" s="1"/>
  <c r="AC55" i="33"/>
  <c r="R55" i="33"/>
  <c r="AJ54" i="33"/>
  <c r="AC54" i="33"/>
  <c r="R54" i="33"/>
  <c r="AJ53" i="33"/>
  <c r="AL53" i="33" s="1"/>
  <c r="AC53" i="33"/>
  <c r="R53" i="33"/>
  <c r="AJ52" i="33"/>
  <c r="AL52" i="33" s="1"/>
  <c r="AC52" i="33"/>
  <c r="R52" i="33"/>
  <c r="AJ51" i="33"/>
  <c r="AL51" i="33" s="1"/>
  <c r="AC51" i="33"/>
  <c r="R51" i="33"/>
  <c r="AJ50" i="33"/>
  <c r="AL50" i="33" s="1"/>
  <c r="AC50" i="33"/>
  <c r="R50" i="33"/>
  <c r="AJ49" i="33"/>
  <c r="AL49" i="33" s="1"/>
  <c r="AC49" i="33"/>
  <c r="R49" i="33"/>
  <c r="AJ48" i="33"/>
  <c r="AL48" i="33" s="1"/>
  <c r="AC48" i="33"/>
  <c r="R48" i="33"/>
  <c r="AJ47" i="33"/>
  <c r="AL47" i="33" s="1"/>
  <c r="AC47" i="33"/>
  <c r="R47" i="33"/>
  <c r="AJ46" i="33"/>
  <c r="AL46" i="33" s="1"/>
  <c r="AC46" i="33"/>
  <c r="R46" i="33"/>
  <c r="AJ45" i="33"/>
  <c r="AL45" i="33" s="1"/>
  <c r="AC45" i="33"/>
  <c r="R45" i="33"/>
  <c r="AJ43" i="33"/>
  <c r="AL43" i="33" s="1"/>
  <c r="AC43" i="33"/>
  <c r="R43" i="33"/>
  <c r="AJ44" i="33"/>
  <c r="AL44" i="33" s="1"/>
  <c r="AC44" i="33"/>
  <c r="R44" i="33"/>
  <c r="AJ42" i="33"/>
  <c r="AL42" i="33" s="1"/>
  <c r="AC42" i="33"/>
  <c r="R42" i="33"/>
  <c r="AJ41" i="33"/>
  <c r="AL41" i="33" s="1"/>
  <c r="AC41" i="33"/>
  <c r="R41" i="33"/>
  <c r="AJ40" i="33"/>
  <c r="AL40" i="33" s="1"/>
  <c r="AC40" i="33"/>
  <c r="R40" i="33"/>
  <c r="AJ39" i="33"/>
  <c r="AL39" i="33" s="1"/>
  <c r="AC39" i="33"/>
  <c r="R39" i="33"/>
  <c r="AJ38" i="33"/>
  <c r="AL38" i="33" s="1"/>
  <c r="AC38" i="33"/>
  <c r="R38" i="33"/>
  <c r="AJ37" i="33"/>
  <c r="AL37" i="33" s="1"/>
  <c r="AC37" i="33"/>
  <c r="R37" i="33"/>
  <c r="AJ36" i="33"/>
  <c r="AL36" i="33" s="1"/>
  <c r="AC36" i="33"/>
  <c r="R36" i="33"/>
  <c r="AJ35" i="33"/>
  <c r="AL35" i="33" s="1"/>
  <c r="AC35" i="33"/>
  <c r="R35" i="33"/>
  <c r="AJ34" i="33"/>
  <c r="AL34" i="33" s="1"/>
  <c r="AC34" i="33"/>
  <c r="R34" i="33"/>
  <c r="AJ33" i="33"/>
  <c r="AL33" i="33" s="1"/>
  <c r="AC33" i="33"/>
  <c r="R33" i="33"/>
  <c r="AJ32" i="33"/>
  <c r="AL32" i="33" s="1"/>
  <c r="AC32" i="33"/>
  <c r="R32" i="33"/>
  <c r="AJ31" i="33"/>
  <c r="AL31" i="33" s="1"/>
  <c r="AC31" i="33"/>
  <c r="R31" i="33"/>
  <c r="AJ30" i="33"/>
  <c r="AC30" i="33"/>
  <c r="R30" i="33"/>
  <c r="AJ29" i="33"/>
  <c r="AL29" i="33" s="1"/>
  <c r="R29" i="33"/>
  <c r="AJ28" i="33"/>
  <c r="AL28" i="33" s="1"/>
  <c r="AC28" i="33"/>
  <c r="R28" i="33"/>
  <c r="AJ27" i="33"/>
  <c r="AL27" i="33" s="1"/>
  <c r="AC27" i="33"/>
  <c r="R27" i="33"/>
  <c r="AJ26" i="33"/>
  <c r="AL26" i="33" s="1"/>
  <c r="AC26" i="33"/>
  <c r="AJ25" i="33"/>
  <c r="AL25" i="33" s="1"/>
  <c r="AC25" i="33"/>
  <c r="R25" i="33"/>
  <c r="AJ24" i="33"/>
  <c r="AL24" i="33" s="1"/>
  <c r="AC24" i="33"/>
  <c r="R24" i="33"/>
  <c r="AJ23" i="33"/>
  <c r="AL23" i="33" s="1"/>
  <c r="AC23" i="33"/>
  <c r="R23" i="33"/>
  <c r="AJ22" i="33"/>
  <c r="AL22" i="33" s="1"/>
  <c r="AC22" i="33"/>
  <c r="R22" i="33"/>
  <c r="AJ21" i="33"/>
  <c r="AL21" i="33" s="1"/>
  <c r="AC21" i="33"/>
  <c r="R21" i="33"/>
  <c r="AJ20" i="33"/>
  <c r="AL20" i="33" s="1"/>
  <c r="AC20" i="33"/>
  <c r="R20" i="33"/>
  <c r="AJ19" i="33"/>
  <c r="AL19" i="33" s="1"/>
  <c r="AC19" i="33"/>
  <c r="R19" i="33"/>
  <c r="AJ18" i="33"/>
  <c r="AL18" i="33" s="1"/>
  <c r="AC18" i="33"/>
  <c r="R18" i="33"/>
  <c r="AJ17" i="33"/>
  <c r="AL17" i="33" s="1"/>
  <c r="AC17" i="33"/>
  <c r="R17" i="33"/>
  <c r="AJ16" i="33"/>
  <c r="AL16" i="33" s="1"/>
  <c r="AC16" i="33"/>
  <c r="R16" i="33"/>
  <c r="AJ15" i="33"/>
  <c r="AL15" i="33" s="1"/>
  <c r="AC15" i="33"/>
  <c r="R15" i="33"/>
  <c r="AJ14" i="33"/>
  <c r="AL14" i="33" s="1"/>
  <c r="AC14" i="33"/>
  <c r="R14" i="33"/>
  <c r="AJ13" i="33"/>
  <c r="AL13" i="33" s="1"/>
  <c r="AC13" i="33"/>
  <c r="R13" i="33"/>
  <c r="AJ12" i="33"/>
  <c r="AL12" i="33" s="1"/>
  <c r="AC12" i="33"/>
  <c r="R12" i="33"/>
  <c r="AJ11" i="33"/>
  <c r="AL11" i="33" s="1"/>
  <c r="AC11" i="33"/>
  <c r="R11" i="33"/>
  <c r="AJ10" i="33"/>
  <c r="AL10" i="33" s="1"/>
  <c r="AC10" i="33"/>
  <c r="R10" i="33"/>
  <c r="AJ9" i="33"/>
  <c r="AL9" i="33" s="1"/>
  <c r="AC9" i="33"/>
  <c r="R9" i="33"/>
  <c r="AJ8" i="33"/>
  <c r="AL8" i="33" s="1"/>
  <c r="AC8" i="33"/>
  <c r="R8" i="33"/>
  <c r="AJ7" i="33"/>
  <c r="AC7" i="33"/>
  <c r="R7" i="33"/>
  <c r="AJ6" i="33"/>
  <c r="AL6" i="33" s="1"/>
  <c r="AC6" i="33"/>
  <c r="R6" i="33"/>
  <c r="AJ5" i="33"/>
  <c r="AL5" i="33" s="1"/>
  <c r="AC5" i="33"/>
  <c r="R5" i="33"/>
  <c r="A10" i="33"/>
  <c r="A11" i="33" s="1"/>
  <c r="A12" i="33" s="1"/>
  <c r="A13" i="33" s="1"/>
  <c r="A14" i="33" s="1"/>
  <c r="A15" i="33" s="1"/>
  <c r="A16" i="33" s="1"/>
  <c r="A17" i="33" s="1"/>
  <c r="A18" i="33" s="1"/>
  <c r="A19" i="33" s="1"/>
  <c r="A20" i="33" s="1"/>
  <c r="A21" i="33" s="1"/>
  <c r="A22" i="33" s="1"/>
  <c r="A23" i="33" s="1"/>
  <c r="A24" i="33" s="1"/>
  <c r="A25" i="33" s="1"/>
  <c r="A26" i="33" s="1"/>
  <c r="A27" i="33" s="1"/>
  <c r="A28" i="33" s="1"/>
  <c r="A29" i="33" s="1"/>
  <c r="A30" i="33" s="1"/>
  <c r="A31" i="33" s="1"/>
  <c r="A32" i="33" s="1"/>
  <c r="A33" i="33" s="1"/>
  <c r="A34" i="33" s="1"/>
  <c r="A35" i="33" s="1"/>
  <c r="A36" i="33" s="1"/>
  <c r="A37" i="33" s="1"/>
  <c r="A38" i="33" s="1"/>
  <c r="A39" i="33" s="1"/>
  <c r="A40" i="33" s="1"/>
  <c r="A41" i="33" s="1"/>
  <c r="A42" i="33" s="1"/>
  <c r="A43" i="33" s="1"/>
  <c r="A44" i="33" s="1"/>
  <c r="A45" i="33" s="1"/>
  <c r="A46" i="33" s="1"/>
  <c r="A47" i="33" s="1"/>
  <c r="A48" i="33" s="1"/>
  <c r="A49" i="33" s="1"/>
  <c r="A50" i="33" s="1"/>
  <c r="A51" i="33" s="1"/>
  <c r="A52" i="33" s="1"/>
  <c r="A53" i="33" s="1"/>
  <c r="A54" i="33" s="1"/>
  <c r="A55" i="33" s="1"/>
  <c r="A56" i="33" s="1"/>
  <c r="A57" i="33" s="1"/>
  <c r="A58" i="33" s="1"/>
  <c r="A59" i="33" s="1"/>
  <c r="A60" i="33" s="1"/>
  <c r="A61" i="33" s="1"/>
  <c r="A62" i="33" s="1"/>
  <c r="A63" i="33" s="1"/>
  <c r="A64" i="33" s="1"/>
  <c r="A65" i="33" s="1"/>
  <c r="A66" i="33" s="1"/>
  <c r="A67" i="33" s="1"/>
  <c r="A68" i="33" s="1"/>
  <c r="A69" i="33" s="1"/>
  <c r="A70" i="33" s="1"/>
  <c r="A71" i="33" s="1"/>
  <c r="AJ4" i="33"/>
  <c r="AC4" i="33"/>
  <c r="R4" i="33"/>
  <c r="AL4" i="33" l="1"/>
  <c r="AL54" i="33"/>
  <c r="AL30" i="33"/>
  <c r="AD34" i="33"/>
  <c r="AD45" i="33"/>
  <c r="D5" i="31"/>
  <c r="F77" i="33"/>
  <c r="AD16" i="33"/>
  <c r="AD24" i="33"/>
  <c r="AD36" i="33"/>
  <c r="AL7" i="33"/>
  <c r="E39" i="18"/>
  <c r="AD43" i="33"/>
  <c r="AD37" i="33"/>
  <c r="AD32" i="33"/>
  <c r="AD31" i="33"/>
  <c r="AD25" i="33"/>
  <c r="E19" i="38"/>
  <c r="E53" i="16"/>
  <c r="E67" i="27"/>
  <c r="E33" i="10"/>
  <c r="AD46" i="33"/>
  <c r="AD47" i="33"/>
  <c r="AD49" i="33"/>
  <c r="AD55" i="33"/>
  <c r="AD59" i="33"/>
  <c r="AD60" i="33"/>
  <c r="AD61" i="33"/>
  <c r="AD9" i="33"/>
  <c r="AD10" i="33"/>
  <c r="AD11" i="33"/>
  <c r="AD63" i="33"/>
  <c r="AD64" i="33"/>
  <c r="AD65" i="33"/>
  <c r="AD68" i="33"/>
  <c r="AD18" i="33"/>
  <c r="AD20" i="33"/>
  <c r="AD22" i="33"/>
  <c r="AD23" i="33"/>
  <c r="AD30" i="33"/>
  <c r="AD7" i="33"/>
  <c r="AD41" i="33"/>
  <c r="AD6" i="33"/>
  <c r="AD27" i="33"/>
  <c r="AD28" i="33"/>
  <c r="AD29" i="33"/>
  <c r="AD38" i="33"/>
  <c r="AD39" i="33"/>
  <c r="AD48" i="33"/>
  <c r="AD50" i="33"/>
  <c r="AD52" i="33"/>
  <c r="AD53" i="33"/>
  <c r="AD66" i="33"/>
  <c r="AD57" i="33"/>
  <c r="AD13" i="33"/>
  <c r="AD35" i="33"/>
  <c r="AD4" i="33"/>
  <c r="AD8" i="33"/>
  <c r="AD12" i="33"/>
  <c r="AD21" i="33"/>
  <c r="AD26" i="33"/>
  <c r="AD40" i="33"/>
  <c r="AD51" i="33"/>
  <c r="AD54" i="33"/>
  <c r="AD56" i="33"/>
  <c r="AD67" i="33"/>
  <c r="AD5" i="33"/>
  <c r="AD14" i="33"/>
  <c r="AD15" i="33"/>
  <c r="AD17" i="33"/>
  <c r="AD19" i="33"/>
  <c r="AD33" i="33"/>
  <c r="AD42" i="33"/>
  <c r="AD44" i="33"/>
  <c r="AD62" i="33"/>
  <c r="AD58" i="33"/>
  <c r="F5" i="31" l="1"/>
  <c r="AK8" i="31"/>
  <c r="AG8" i="31"/>
  <c r="AH8" i="31"/>
  <c r="AI8" i="31"/>
  <c r="AF8" i="31"/>
  <c r="U8" i="31"/>
  <c r="V8" i="31"/>
  <c r="W8" i="31"/>
  <c r="X8" i="31"/>
  <c r="Y8" i="31"/>
  <c r="Z8" i="31"/>
  <c r="AA8" i="31"/>
  <c r="AB8" i="31"/>
  <c r="T8" i="31"/>
  <c r="H8" i="31"/>
  <c r="I8" i="31"/>
  <c r="J8" i="31"/>
  <c r="K8" i="31"/>
  <c r="L8" i="31"/>
  <c r="N8" i="31"/>
  <c r="O8" i="31"/>
  <c r="P8" i="31"/>
  <c r="Q8" i="31"/>
  <c r="G8" i="31"/>
  <c r="AK9" i="31"/>
  <c r="AG9" i="31"/>
  <c r="AH9" i="31"/>
  <c r="AI9" i="31"/>
  <c r="AF9" i="31"/>
  <c r="U9" i="31"/>
  <c r="V9" i="31"/>
  <c r="W9" i="31"/>
  <c r="X9" i="31"/>
  <c r="Y9" i="31"/>
  <c r="Z9" i="31"/>
  <c r="AA9" i="31"/>
  <c r="AB9" i="31"/>
  <c r="T9" i="31"/>
  <c r="H9" i="31"/>
  <c r="I9" i="31"/>
  <c r="J9" i="31"/>
  <c r="K9" i="31"/>
  <c r="L9" i="31"/>
  <c r="N9" i="31"/>
  <c r="O9" i="31"/>
  <c r="P9" i="31"/>
  <c r="Q9" i="31"/>
  <c r="G9" i="31"/>
  <c r="R9" i="31" l="1"/>
  <c r="AK6" i="31"/>
  <c r="AG6" i="31"/>
  <c r="AH6" i="31"/>
  <c r="AF6" i="31"/>
  <c r="U6" i="31"/>
  <c r="V6" i="31"/>
  <c r="W6" i="31"/>
  <c r="X6" i="31"/>
  <c r="Y6" i="31"/>
  <c r="Z6" i="31"/>
  <c r="AA6" i="31"/>
  <c r="AB6" i="31"/>
  <c r="T6" i="31"/>
  <c r="H6" i="31"/>
  <c r="I6" i="31"/>
  <c r="K6" i="31"/>
  <c r="L6" i="31"/>
  <c r="N6" i="31"/>
  <c r="O6" i="31"/>
  <c r="P6" i="31"/>
  <c r="Q6" i="31"/>
  <c r="G6" i="31"/>
  <c r="AJ35" i="18" l="1"/>
  <c r="AL35" i="18" s="1"/>
  <c r="AC35" i="18"/>
  <c r="AD35" i="18" l="1"/>
  <c r="A6" i="31"/>
  <c r="A7" i="31" s="1"/>
  <c r="A8" i="31" s="1"/>
  <c r="A9" i="31" s="1"/>
  <c r="A10" i="31" s="1"/>
  <c r="A11" i="31" s="1"/>
  <c r="AJ69" i="33"/>
  <c r="AJ70" i="33"/>
  <c r="AL70" i="33" s="1"/>
  <c r="AJ71" i="33"/>
  <c r="AC69" i="33"/>
  <c r="AC70" i="33"/>
  <c r="AC71" i="33"/>
  <c r="R69" i="33"/>
  <c r="R70" i="33"/>
  <c r="R71" i="33"/>
  <c r="AK21" i="38"/>
  <c r="AH21" i="38"/>
  <c r="AG21" i="38"/>
  <c r="AB21" i="38"/>
  <c r="Z21" i="38"/>
  <c r="Y21" i="38"/>
  <c r="X21" i="38"/>
  <c r="W21" i="38"/>
  <c r="U21" i="38"/>
  <c r="T21" i="38"/>
  <c r="Q21" i="38"/>
  <c r="P21" i="38"/>
  <c r="O21" i="38"/>
  <c r="N21" i="38"/>
  <c r="K21" i="38"/>
  <c r="I21" i="38"/>
  <c r="G21" i="38"/>
  <c r="AJ15" i="38"/>
  <c r="AL15" i="38" s="1"/>
  <c r="AC15" i="38"/>
  <c r="R15" i="38"/>
  <c r="AJ13" i="38"/>
  <c r="AC13" i="38"/>
  <c r="R13" i="38"/>
  <c r="AJ12" i="38"/>
  <c r="AL12" i="38" s="1"/>
  <c r="AC12" i="38"/>
  <c r="R12" i="38"/>
  <c r="AJ11" i="38"/>
  <c r="AC11" i="38"/>
  <c r="R11" i="38"/>
  <c r="AJ10" i="38"/>
  <c r="AL10" i="38" s="1"/>
  <c r="AC10" i="38"/>
  <c r="R10" i="38"/>
  <c r="AJ9" i="38"/>
  <c r="AC9" i="38"/>
  <c r="R9" i="38"/>
  <c r="AJ8" i="38"/>
  <c r="AL8" i="38" s="1"/>
  <c r="AC8" i="38"/>
  <c r="R8" i="38"/>
  <c r="AJ7" i="38"/>
  <c r="AL7" i="38" s="1"/>
  <c r="AC7" i="38"/>
  <c r="R7" i="38"/>
  <c r="AJ6" i="38"/>
  <c r="AL6" i="38" s="1"/>
  <c r="AC6" i="38"/>
  <c r="R6" i="38"/>
  <c r="AJ5" i="38"/>
  <c r="AC5" i="38"/>
  <c r="R5" i="38"/>
  <c r="A6" i="38"/>
  <c r="A7" i="38" s="1"/>
  <c r="A8" i="38" s="1"/>
  <c r="A9" i="38" s="1"/>
  <c r="A10" i="38" s="1"/>
  <c r="A11" i="38" s="1"/>
  <c r="AK69" i="27"/>
  <c r="AI69" i="27"/>
  <c r="AH69" i="27"/>
  <c r="AG69" i="27"/>
  <c r="AB69" i="27"/>
  <c r="Z69" i="27"/>
  <c r="Y69" i="27"/>
  <c r="X69" i="27"/>
  <c r="W69" i="27"/>
  <c r="V69" i="27"/>
  <c r="U69" i="27"/>
  <c r="T69" i="27"/>
  <c r="Q69" i="27"/>
  <c r="P69" i="27"/>
  <c r="O69" i="27"/>
  <c r="N69" i="27"/>
  <c r="L69" i="27"/>
  <c r="K69" i="27"/>
  <c r="J69" i="27"/>
  <c r="I69" i="27"/>
  <c r="H69" i="27"/>
  <c r="G69" i="27"/>
  <c r="R42" i="27"/>
  <c r="AD42" i="27" s="1"/>
  <c r="R56" i="27"/>
  <c r="AD56" i="27" s="1"/>
  <c r="AJ49" i="27"/>
  <c r="AL49" i="27" s="1"/>
  <c r="R49" i="27"/>
  <c r="AD49" i="27" s="1"/>
  <c r="AJ55" i="27"/>
  <c r="R55" i="27"/>
  <c r="AJ59" i="27"/>
  <c r="AL59" i="27" s="1"/>
  <c r="AC59" i="27"/>
  <c r="R59" i="27"/>
  <c r="AJ6" i="27"/>
  <c r="AL6" i="27" s="1"/>
  <c r="AC6" i="27"/>
  <c r="R6" i="27"/>
  <c r="AJ25" i="27"/>
  <c r="AL25" i="27" s="1"/>
  <c r="AC25" i="27"/>
  <c r="R25" i="27"/>
  <c r="AJ51" i="27"/>
  <c r="AL51" i="27" s="1"/>
  <c r="AC51" i="27"/>
  <c r="R51" i="27"/>
  <c r="AJ9" i="27"/>
  <c r="AL9" i="27" s="1"/>
  <c r="AC9" i="27"/>
  <c r="R9" i="27"/>
  <c r="AJ60" i="27"/>
  <c r="AL60" i="27" s="1"/>
  <c r="AC60" i="27"/>
  <c r="R60" i="27"/>
  <c r="AJ54" i="27"/>
  <c r="AL54" i="27" s="1"/>
  <c r="AC54" i="27"/>
  <c r="R54" i="27"/>
  <c r="AJ41" i="27"/>
  <c r="AL41" i="27" s="1"/>
  <c r="AC41" i="27"/>
  <c r="R41" i="27"/>
  <c r="AJ32" i="27"/>
  <c r="AL32" i="27" s="1"/>
  <c r="AC32" i="27"/>
  <c r="R32" i="27"/>
  <c r="AJ40" i="27"/>
  <c r="AL40" i="27" s="1"/>
  <c r="AC40" i="27"/>
  <c r="R40" i="27"/>
  <c r="AJ10" i="27"/>
  <c r="AL10" i="27" s="1"/>
  <c r="AC10" i="27"/>
  <c r="R10" i="27"/>
  <c r="AJ24" i="27"/>
  <c r="AL24" i="27" s="1"/>
  <c r="AC24" i="27"/>
  <c r="R24" i="27"/>
  <c r="AJ31" i="27"/>
  <c r="AL31" i="27" s="1"/>
  <c r="AC31" i="27"/>
  <c r="R31" i="27"/>
  <c r="AJ23" i="27"/>
  <c r="AL23" i="27" s="1"/>
  <c r="AC23" i="27"/>
  <c r="R23" i="27"/>
  <c r="AJ8" i="27"/>
  <c r="AL8" i="27" s="1"/>
  <c r="AC8" i="27"/>
  <c r="R8" i="27"/>
  <c r="AJ30" i="27"/>
  <c r="AL30" i="27" s="1"/>
  <c r="AC30" i="27"/>
  <c r="R30" i="27"/>
  <c r="AJ21" i="27"/>
  <c r="AL21" i="27" s="1"/>
  <c r="AC21" i="27"/>
  <c r="R21" i="27"/>
  <c r="AJ52" i="27"/>
  <c r="AL52" i="27" s="1"/>
  <c r="AC52" i="27"/>
  <c r="R52" i="27"/>
  <c r="AL7" i="27"/>
  <c r="AC7" i="27"/>
  <c r="R7" i="27"/>
  <c r="AJ20" i="27"/>
  <c r="AL20" i="27" s="1"/>
  <c r="AC20" i="27"/>
  <c r="R20" i="27"/>
  <c r="AJ22" i="27"/>
  <c r="AL22" i="27" s="1"/>
  <c r="AC22" i="27"/>
  <c r="R22" i="27"/>
  <c r="AJ62" i="27"/>
  <c r="AL62" i="27" s="1"/>
  <c r="AC62" i="27"/>
  <c r="R62" i="27"/>
  <c r="AJ19" i="27"/>
  <c r="AL19" i="27" s="1"/>
  <c r="AC19" i="27"/>
  <c r="R19" i="27"/>
  <c r="AJ18" i="27"/>
  <c r="AL18" i="27" s="1"/>
  <c r="AC18" i="27"/>
  <c r="R18" i="27"/>
  <c r="AJ17" i="27"/>
  <c r="AL17" i="27" s="1"/>
  <c r="AC17" i="27"/>
  <c r="R17" i="27"/>
  <c r="AJ39" i="27"/>
  <c r="AL39" i="27" s="1"/>
  <c r="AC39" i="27"/>
  <c r="R39" i="27"/>
  <c r="AJ58" i="27"/>
  <c r="AL58" i="27" s="1"/>
  <c r="AC58" i="27"/>
  <c r="R58" i="27"/>
  <c r="AJ38" i="27"/>
  <c r="AL38" i="27" s="1"/>
  <c r="AC38" i="27"/>
  <c r="R38" i="27"/>
  <c r="AJ50" i="27"/>
  <c r="AL50" i="27" s="1"/>
  <c r="AC50" i="27"/>
  <c r="R50" i="27"/>
  <c r="AJ14" i="27"/>
  <c r="AL14" i="27" s="1"/>
  <c r="AC14" i="27"/>
  <c r="R14" i="27"/>
  <c r="AJ29" i="27"/>
  <c r="AL29" i="27" s="1"/>
  <c r="AC29" i="27"/>
  <c r="R29" i="27"/>
  <c r="AJ5" i="27"/>
  <c r="AL5" i="27" s="1"/>
  <c r="AC5" i="27"/>
  <c r="R5" i="27"/>
  <c r="AJ37" i="27"/>
  <c r="AL37" i="27" s="1"/>
  <c r="AC37" i="27"/>
  <c r="R37" i="27"/>
  <c r="AJ27" i="27"/>
  <c r="AC27" i="27"/>
  <c r="R27" i="27"/>
  <c r="AJ48" i="27"/>
  <c r="AL48" i="27" s="1"/>
  <c r="AC48" i="27"/>
  <c r="R48" i="27"/>
  <c r="AJ47" i="27"/>
  <c r="AL47" i="27" s="1"/>
  <c r="AC47" i="27"/>
  <c r="R47" i="27"/>
  <c r="AJ46" i="27"/>
  <c r="AL46" i="27" s="1"/>
  <c r="AC46" i="27"/>
  <c r="R46" i="27"/>
  <c r="AJ45" i="27"/>
  <c r="AL45" i="27" s="1"/>
  <c r="AC45" i="27"/>
  <c r="R45" i="27"/>
  <c r="AJ53" i="27"/>
  <c r="AL53" i="27" s="1"/>
  <c r="AC53" i="27"/>
  <c r="R53" i="27"/>
  <c r="AJ44" i="27"/>
  <c r="AL44" i="27" s="1"/>
  <c r="AC44" i="27"/>
  <c r="R44" i="27"/>
  <c r="AJ43" i="27"/>
  <c r="AL43" i="27" s="1"/>
  <c r="AC43" i="27"/>
  <c r="R43" i="27"/>
  <c r="AJ65" i="27"/>
  <c r="AL65" i="27" s="1"/>
  <c r="AC65" i="27"/>
  <c r="R65" i="27"/>
  <c r="AJ36" i="27"/>
  <c r="AL36" i="27" s="1"/>
  <c r="AC36" i="27"/>
  <c r="R36" i="27"/>
  <c r="AJ16" i="27"/>
  <c r="AL16" i="27" s="1"/>
  <c r="AC16" i="27"/>
  <c r="R16" i="27"/>
  <c r="AJ35" i="27"/>
  <c r="AL35" i="27" s="1"/>
  <c r="AC35" i="27"/>
  <c r="R35" i="27"/>
  <c r="AJ34" i="27"/>
  <c r="AL34" i="27" s="1"/>
  <c r="AC34" i="27"/>
  <c r="R34" i="27"/>
  <c r="AJ26" i="27"/>
  <c r="AL26" i="27" s="1"/>
  <c r="AC26" i="27"/>
  <c r="R26" i="27"/>
  <c r="AJ33" i="27"/>
  <c r="AL33" i="27" s="1"/>
  <c r="AC33" i="27"/>
  <c r="R33" i="27"/>
  <c r="AJ15" i="27"/>
  <c r="AL15" i="27" s="1"/>
  <c r="AC15" i="27"/>
  <c r="R15" i="27"/>
  <c r="AJ61" i="27"/>
  <c r="AC61" i="27"/>
  <c r="R61" i="27"/>
  <c r="AJ13" i="27"/>
  <c r="AL13" i="27" s="1"/>
  <c r="AC13" i="27"/>
  <c r="R13" i="27"/>
  <c r="AJ12" i="27"/>
  <c r="AC12" i="27"/>
  <c r="R12" i="27"/>
  <c r="AJ11" i="27"/>
  <c r="AL11" i="27" s="1"/>
  <c r="AC11" i="27"/>
  <c r="R11" i="27"/>
  <c r="AJ57" i="27"/>
  <c r="AL57" i="27" s="1"/>
  <c r="AC57" i="27"/>
  <c r="AJ64" i="27"/>
  <c r="AC64" i="27"/>
  <c r="R64" i="27"/>
  <c r="AJ28" i="27"/>
  <c r="AL28" i="27" s="1"/>
  <c r="AC28" i="27"/>
  <c r="R28" i="27"/>
  <c r="AJ63" i="27"/>
  <c r="AC63" i="27"/>
  <c r="R63" i="27"/>
  <c r="AJ66" i="27"/>
  <c r="AL66" i="27" s="1"/>
  <c r="AC66" i="27"/>
  <c r="R66" i="27"/>
  <c r="AK41" i="18"/>
  <c r="AI41" i="18"/>
  <c r="AH41" i="18"/>
  <c r="AG41" i="18"/>
  <c r="AF41" i="18"/>
  <c r="AB41" i="18"/>
  <c r="Z41" i="18"/>
  <c r="Y41" i="18"/>
  <c r="X41" i="18"/>
  <c r="W41" i="18"/>
  <c r="U41" i="18"/>
  <c r="T41" i="18"/>
  <c r="Q41" i="18"/>
  <c r="P41" i="18"/>
  <c r="O41" i="18"/>
  <c r="N41" i="18"/>
  <c r="L41" i="18"/>
  <c r="K41" i="18"/>
  <c r="J41" i="18"/>
  <c r="I41" i="18"/>
  <c r="H41" i="18"/>
  <c r="AJ37" i="18"/>
  <c r="AL37" i="18" s="1"/>
  <c r="AC37" i="18"/>
  <c r="AJ36" i="18"/>
  <c r="AL36" i="18" s="1"/>
  <c r="AC36" i="18"/>
  <c r="AJ33" i="18"/>
  <c r="AL33" i="18" s="1"/>
  <c r="AC33" i="18"/>
  <c r="AJ32" i="18"/>
  <c r="AL32" i="18" s="1"/>
  <c r="AC32" i="18"/>
  <c r="R32" i="18"/>
  <c r="AJ31" i="18"/>
  <c r="AL31" i="18" s="1"/>
  <c r="AC31" i="18"/>
  <c r="R31" i="18"/>
  <c r="AJ30" i="18"/>
  <c r="AL30" i="18" s="1"/>
  <c r="AC30" i="18"/>
  <c r="R30" i="18"/>
  <c r="AJ29" i="18"/>
  <c r="AL29" i="18" s="1"/>
  <c r="AC29" i="18"/>
  <c r="R29" i="18"/>
  <c r="AJ28" i="18"/>
  <c r="AL28" i="18" s="1"/>
  <c r="AC28" i="18"/>
  <c r="R28" i="18"/>
  <c r="AJ34" i="18"/>
  <c r="AL34" i="18" s="1"/>
  <c r="AC34" i="18"/>
  <c r="AC27" i="18"/>
  <c r="R27" i="18"/>
  <c r="AC25" i="18"/>
  <c r="AC24" i="18"/>
  <c r="R24" i="18"/>
  <c r="AC22" i="18"/>
  <c r="R22" i="18"/>
  <c r="AC21" i="18"/>
  <c r="R21" i="18"/>
  <c r="AJ20" i="18"/>
  <c r="AC20" i="18"/>
  <c r="R20" i="18"/>
  <c r="AJ19" i="18"/>
  <c r="AL19" i="18" s="1"/>
  <c r="AC19" i="18"/>
  <c r="R19" i="18"/>
  <c r="AJ18" i="18"/>
  <c r="AL18" i="18" s="1"/>
  <c r="AC18" i="18"/>
  <c r="R18" i="18"/>
  <c r="AJ17" i="18"/>
  <c r="AL17" i="18" s="1"/>
  <c r="AC17" i="18"/>
  <c r="R17" i="18"/>
  <c r="AJ16" i="18"/>
  <c r="AC16" i="18"/>
  <c r="R16" i="18"/>
  <c r="AJ15" i="18"/>
  <c r="AL15" i="18" s="1"/>
  <c r="AC15" i="18"/>
  <c r="R15" i="18"/>
  <c r="AJ14" i="18"/>
  <c r="AC14" i="18"/>
  <c r="R14" i="18"/>
  <c r="AJ13" i="18"/>
  <c r="AL13" i="18" s="1"/>
  <c r="AC13" i="18"/>
  <c r="R13" i="18"/>
  <c r="AJ12" i="18"/>
  <c r="AL12" i="18" s="1"/>
  <c r="AC12" i="18"/>
  <c r="R12" i="18"/>
  <c r="AJ11" i="18"/>
  <c r="AL11" i="18" s="1"/>
  <c r="AC11" i="18"/>
  <c r="R11" i="18"/>
  <c r="AJ10" i="18"/>
  <c r="AL10" i="18" s="1"/>
  <c r="AC10" i="18"/>
  <c r="R10" i="18"/>
  <c r="AJ9" i="18"/>
  <c r="AL9" i="18" s="1"/>
  <c r="AC9" i="18"/>
  <c r="R9" i="18"/>
  <c r="AJ8" i="18"/>
  <c r="AC8" i="18"/>
  <c r="R8" i="18"/>
  <c r="AJ7" i="18"/>
  <c r="AC7" i="18"/>
  <c r="R7" i="18"/>
  <c r="AJ6" i="18"/>
  <c r="AL6" i="18" s="1"/>
  <c r="AC6" i="18"/>
  <c r="R6" i="18"/>
  <c r="AJ5" i="18"/>
  <c r="AL5" i="18" s="1"/>
  <c r="AC5" i="18"/>
  <c r="R5" i="18"/>
  <c r="AK55" i="16"/>
  <c r="AI55" i="16"/>
  <c r="AH55" i="16"/>
  <c r="AG55" i="16"/>
  <c r="AB55" i="16"/>
  <c r="Z55" i="16"/>
  <c r="Y55" i="16"/>
  <c r="X55" i="16"/>
  <c r="W55" i="16"/>
  <c r="V55" i="16"/>
  <c r="U55" i="16"/>
  <c r="Q55" i="16"/>
  <c r="P55" i="16"/>
  <c r="O55" i="16"/>
  <c r="N55" i="16"/>
  <c r="L55" i="16"/>
  <c r="K55" i="16"/>
  <c r="J55" i="16"/>
  <c r="I55" i="16"/>
  <c r="H55" i="16"/>
  <c r="G55" i="16"/>
  <c r="AJ52" i="16"/>
  <c r="AC52" i="16"/>
  <c r="R52" i="16"/>
  <c r="AJ51" i="16"/>
  <c r="AL51" i="16" s="1"/>
  <c r="AC51" i="16"/>
  <c r="R51" i="16"/>
  <c r="AJ50" i="16"/>
  <c r="AL50" i="16" s="1"/>
  <c r="AC50" i="16"/>
  <c r="R50" i="16"/>
  <c r="AJ49" i="16"/>
  <c r="AL49" i="16" s="1"/>
  <c r="AC49" i="16"/>
  <c r="R49" i="16"/>
  <c r="AJ48" i="16"/>
  <c r="AC48" i="16"/>
  <c r="R48" i="16"/>
  <c r="AJ47" i="16"/>
  <c r="AL47" i="16" s="1"/>
  <c r="AC47" i="16"/>
  <c r="R47" i="16"/>
  <c r="AJ46" i="16"/>
  <c r="AL46" i="16" s="1"/>
  <c r="AC46" i="16"/>
  <c r="R46" i="16"/>
  <c r="AJ45" i="16"/>
  <c r="AL45" i="16" s="1"/>
  <c r="AC45" i="16"/>
  <c r="R45" i="16"/>
  <c r="AJ44" i="16"/>
  <c r="AL44" i="16" s="1"/>
  <c r="AC44" i="16"/>
  <c r="R44" i="16"/>
  <c r="AJ43" i="16"/>
  <c r="AL43" i="16" s="1"/>
  <c r="AC43" i="16"/>
  <c r="R43" i="16"/>
  <c r="AJ42" i="16"/>
  <c r="AL42" i="16" s="1"/>
  <c r="AC42" i="16"/>
  <c r="R42" i="16"/>
  <c r="AJ41" i="16"/>
  <c r="AL41" i="16" s="1"/>
  <c r="AC41" i="16"/>
  <c r="R41" i="16"/>
  <c r="AJ40" i="16"/>
  <c r="AL40" i="16" s="1"/>
  <c r="AC40" i="16"/>
  <c r="R40" i="16"/>
  <c r="AJ39" i="16"/>
  <c r="AL39" i="16" s="1"/>
  <c r="AC39" i="16"/>
  <c r="R39" i="16"/>
  <c r="AJ38" i="16"/>
  <c r="AL38" i="16" s="1"/>
  <c r="AC38" i="16"/>
  <c r="R38" i="16"/>
  <c r="AJ37" i="16"/>
  <c r="AL37" i="16" s="1"/>
  <c r="AC37" i="16"/>
  <c r="R37" i="16"/>
  <c r="AJ35" i="16"/>
  <c r="AL35" i="16" s="1"/>
  <c r="AC35" i="16"/>
  <c r="R35" i="16"/>
  <c r="AJ34" i="16"/>
  <c r="AL34" i="16" s="1"/>
  <c r="AC34" i="16"/>
  <c r="R34" i="16"/>
  <c r="AJ33" i="16"/>
  <c r="AL33" i="16" s="1"/>
  <c r="AC33" i="16"/>
  <c r="R33" i="16"/>
  <c r="AJ32" i="16"/>
  <c r="AL32" i="16" s="1"/>
  <c r="AC32" i="16"/>
  <c r="R32" i="16"/>
  <c r="AJ31" i="16"/>
  <c r="AL31" i="16" s="1"/>
  <c r="AC31" i="16"/>
  <c r="R31" i="16"/>
  <c r="AJ29" i="16"/>
  <c r="AL29" i="16" s="1"/>
  <c r="AC29" i="16"/>
  <c r="R29" i="16"/>
  <c r="AJ28" i="16"/>
  <c r="AL28" i="16" s="1"/>
  <c r="AC28" i="16"/>
  <c r="R28" i="16"/>
  <c r="AJ27" i="16"/>
  <c r="AL27" i="16" s="1"/>
  <c r="AC27" i="16"/>
  <c r="R27" i="16"/>
  <c r="AJ26" i="16"/>
  <c r="AL26" i="16" s="1"/>
  <c r="AC26" i="16"/>
  <c r="R26" i="16"/>
  <c r="AJ25" i="16"/>
  <c r="AL25" i="16" s="1"/>
  <c r="AC25" i="16"/>
  <c r="R25" i="16"/>
  <c r="AJ24" i="16"/>
  <c r="AL24" i="16" s="1"/>
  <c r="AC24" i="16"/>
  <c r="R24" i="16"/>
  <c r="AJ23" i="16"/>
  <c r="AL23" i="16" s="1"/>
  <c r="AC23" i="16"/>
  <c r="R23" i="16"/>
  <c r="AJ22" i="16"/>
  <c r="AL22" i="16" s="1"/>
  <c r="AC22" i="16"/>
  <c r="R22" i="16"/>
  <c r="AJ21" i="16"/>
  <c r="AL21" i="16" s="1"/>
  <c r="AC21" i="16"/>
  <c r="R21" i="16"/>
  <c r="AJ20" i="16"/>
  <c r="AL20" i="16" s="1"/>
  <c r="AC20" i="16"/>
  <c r="R20" i="16"/>
  <c r="AJ19" i="16"/>
  <c r="AL19" i="16" s="1"/>
  <c r="AC19" i="16"/>
  <c r="R19" i="16"/>
  <c r="AJ18" i="16"/>
  <c r="AL18" i="16" s="1"/>
  <c r="AC18" i="16"/>
  <c r="R18" i="16"/>
  <c r="AJ17" i="16"/>
  <c r="AL17" i="16" s="1"/>
  <c r="AC17" i="16"/>
  <c r="R17" i="16"/>
  <c r="AJ16" i="16"/>
  <c r="AL16" i="16" s="1"/>
  <c r="AC16" i="16"/>
  <c r="R16" i="16"/>
  <c r="AJ15" i="16"/>
  <c r="AL15" i="16" s="1"/>
  <c r="AC15" i="16"/>
  <c r="R15" i="16"/>
  <c r="AJ14" i="16"/>
  <c r="AL14" i="16" s="1"/>
  <c r="AC14" i="16"/>
  <c r="R14" i="16"/>
  <c r="AJ13" i="16"/>
  <c r="AC13" i="16"/>
  <c r="R13" i="16"/>
  <c r="AJ12" i="16"/>
  <c r="AL12" i="16" s="1"/>
  <c r="AC12" i="16"/>
  <c r="R12" i="16"/>
  <c r="AJ11" i="16"/>
  <c r="AL11" i="16" s="1"/>
  <c r="AC11" i="16"/>
  <c r="R11" i="16"/>
  <c r="AJ10" i="16"/>
  <c r="AL10" i="16" s="1"/>
  <c r="AC10" i="16"/>
  <c r="R10" i="16"/>
  <c r="AJ9" i="16"/>
  <c r="AL9" i="16" s="1"/>
  <c r="AC9" i="16"/>
  <c r="R9" i="16"/>
  <c r="AJ8" i="16"/>
  <c r="AC8" i="16"/>
  <c r="R8" i="16"/>
  <c r="AJ6" i="16"/>
  <c r="AL6" i="16" s="1"/>
  <c r="AC6" i="16"/>
  <c r="R6" i="16"/>
  <c r="AJ5" i="16"/>
  <c r="AL5" i="16" s="1"/>
  <c r="AC5" i="16"/>
  <c r="R5" i="16"/>
  <c r="AK35" i="10"/>
  <c r="AI35" i="10"/>
  <c r="AH35" i="10"/>
  <c r="AG35" i="10"/>
  <c r="AF35" i="10"/>
  <c r="AB35" i="10"/>
  <c r="Z35" i="10"/>
  <c r="Y35" i="10"/>
  <c r="X35" i="10"/>
  <c r="W35" i="10"/>
  <c r="U35" i="10"/>
  <c r="T35" i="10"/>
  <c r="Q35" i="10"/>
  <c r="P35" i="10"/>
  <c r="O35" i="10"/>
  <c r="N35" i="10"/>
  <c r="L35" i="10"/>
  <c r="K35" i="10"/>
  <c r="J35" i="10"/>
  <c r="I35" i="10"/>
  <c r="H35" i="10"/>
  <c r="AJ31" i="10"/>
  <c r="AL31" i="10" s="1"/>
  <c r="AC31" i="10"/>
  <c r="R31" i="10"/>
  <c r="AJ30" i="10"/>
  <c r="AL30" i="10" s="1"/>
  <c r="AC30" i="10"/>
  <c r="R30" i="10"/>
  <c r="AJ29" i="10"/>
  <c r="AL29" i="10" s="1"/>
  <c r="AC29" i="10"/>
  <c r="R29" i="10"/>
  <c r="AJ28" i="10"/>
  <c r="AL28" i="10" s="1"/>
  <c r="AC28" i="10"/>
  <c r="R28" i="10"/>
  <c r="AJ27" i="10"/>
  <c r="AL27" i="10" s="1"/>
  <c r="AC27" i="10"/>
  <c r="R27" i="10"/>
  <c r="AJ26" i="10"/>
  <c r="AC26" i="10"/>
  <c r="R26" i="10"/>
  <c r="AJ25" i="10"/>
  <c r="AL25" i="10" s="1"/>
  <c r="AC25" i="10"/>
  <c r="R25" i="10"/>
  <c r="AJ24" i="10"/>
  <c r="AL24" i="10" s="1"/>
  <c r="AC24" i="10"/>
  <c r="R24" i="10"/>
  <c r="AJ23" i="10"/>
  <c r="AL23" i="10" s="1"/>
  <c r="AC23" i="10"/>
  <c r="R23" i="10"/>
  <c r="AJ22" i="10"/>
  <c r="AC22" i="10"/>
  <c r="R22" i="10"/>
  <c r="AJ21" i="10"/>
  <c r="AL21" i="10" s="1"/>
  <c r="AC21" i="10"/>
  <c r="R21" i="10"/>
  <c r="AJ20" i="10"/>
  <c r="AL20" i="10" s="1"/>
  <c r="AC20" i="10"/>
  <c r="R20" i="10"/>
  <c r="AJ19" i="10"/>
  <c r="AL19" i="10" s="1"/>
  <c r="AC19" i="10"/>
  <c r="R19" i="10"/>
  <c r="AJ18" i="10"/>
  <c r="AL18" i="10" s="1"/>
  <c r="AC18" i="10"/>
  <c r="R18" i="10"/>
  <c r="AJ17" i="10"/>
  <c r="AL17" i="10" s="1"/>
  <c r="AC17" i="10"/>
  <c r="R17" i="10"/>
  <c r="AJ16" i="10"/>
  <c r="AL16" i="10" s="1"/>
  <c r="AC16" i="10"/>
  <c r="R16" i="10"/>
  <c r="AJ15" i="10"/>
  <c r="AC15" i="10"/>
  <c r="R15" i="10"/>
  <c r="AJ14" i="10"/>
  <c r="AL14" i="10" s="1"/>
  <c r="AC14" i="10"/>
  <c r="R14" i="10"/>
  <c r="AJ13" i="10"/>
  <c r="AL13" i="10" s="1"/>
  <c r="AC13" i="10"/>
  <c r="R13" i="10"/>
  <c r="AJ12" i="10"/>
  <c r="AL12" i="10" s="1"/>
  <c r="AC12" i="10"/>
  <c r="R12" i="10"/>
  <c r="AJ11" i="10"/>
  <c r="AL11" i="10" s="1"/>
  <c r="AC11" i="10"/>
  <c r="R11" i="10"/>
  <c r="AJ10" i="10"/>
  <c r="AL10" i="10" s="1"/>
  <c r="AC10" i="10"/>
  <c r="R10" i="10"/>
  <c r="AJ9" i="10"/>
  <c r="AC9" i="10"/>
  <c r="R9" i="10"/>
  <c r="AJ8" i="10"/>
  <c r="AC8" i="10"/>
  <c r="R8" i="10"/>
  <c r="AJ7" i="10"/>
  <c r="AL7" i="10" s="1"/>
  <c r="AC7" i="10"/>
  <c r="R7" i="10"/>
  <c r="AJ6" i="10"/>
  <c r="AL6" i="10" s="1"/>
  <c r="AC6" i="10"/>
  <c r="R6" i="10"/>
  <c r="AJ5" i="10"/>
  <c r="AC5" i="10"/>
  <c r="R5" i="10"/>
  <c r="A6" i="10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K74" i="33"/>
  <c r="AI74" i="33"/>
  <c r="AH74" i="33"/>
  <c r="AG74" i="33"/>
  <c r="AF74" i="33"/>
  <c r="AB74" i="33"/>
  <c r="Z74" i="33"/>
  <c r="Y74" i="33"/>
  <c r="X74" i="33"/>
  <c r="W74" i="33"/>
  <c r="V74" i="33"/>
  <c r="U74" i="33"/>
  <c r="T74" i="33"/>
  <c r="Q74" i="33"/>
  <c r="P74" i="33"/>
  <c r="O74" i="33"/>
  <c r="N74" i="33"/>
  <c r="L74" i="33"/>
  <c r="K74" i="33"/>
  <c r="J74" i="33"/>
  <c r="I74" i="33"/>
  <c r="H74" i="33"/>
  <c r="AL14" i="18" l="1"/>
  <c r="AJ39" i="18"/>
  <c r="AC39" i="18"/>
  <c r="AC41" i="18" s="1"/>
  <c r="R39" i="18"/>
  <c r="AC53" i="16"/>
  <c r="AC55" i="16" s="1"/>
  <c r="R53" i="16"/>
  <c r="AL8" i="16"/>
  <c r="AJ53" i="16"/>
  <c r="AC19" i="38"/>
  <c r="AC21" i="38" s="1"/>
  <c r="R19" i="38"/>
  <c r="AL11" i="38"/>
  <c r="AJ19" i="38"/>
  <c r="AL19" i="38" s="1"/>
  <c r="AJ33" i="10"/>
  <c r="AC33" i="10"/>
  <c r="AC35" i="10" s="1"/>
  <c r="R33" i="10"/>
  <c r="AC72" i="33"/>
  <c r="AL69" i="33"/>
  <c r="AJ72" i="33"/>
  <c r="R72" i="33"/>
  <c r="AC67" i="27"/>
  <c r="AC69" i="27" s="1"/>
  <c r="R67" i="27"/>
  <c r="AL12" i="27"/>
  <c r="AJ67" i="27"/>
  <c r="AL8" i="18"/>
  <c r="AL26" i="10"/>
  <c r="AL64" i="27"/>
  <c r="AL20" i="18"/>
  <c r="AL55" i="27"/>
  <c r="AD55" i="27"/>
  <c r="AL52" i="16"/>
  <c r="AL22" i="10"/>
  <c r="AL33" i="10" s="1"/>
  <c r="AL5" i="38"/>
  <c r="AD41" i="16"/>
  <c r="F24" i="38"/>
  <c r="F10" i="31"/>
  <c r="AL48" i="16"/>
  <c r="AL8" i="10"/>
  <c r="AL16" i="18"/>
  <c r="AL61" i="27"/>
  <c r="AL13" i="38"/>
  <c r="D7" i="31"/>
  <c r="F59" i="16"/>
  <c r="AL5" i="10"/>
  <c r="AD38" i="27"/>
  <c r="AL71" i="33"/>
  <c r="AL9" i="10"/>
  <c r="AL27" i="27"/>
  <c r="AD19" i="27"/>
  <c r="AD52" i="27"/>
  <c r="AD41" i="27"/>
  <c r="AD36" i="27"/>
  <c r="AD30" i="18"/>
  <c r="AD44" i="16"/>
  <c r="AD10" i="18"/>
  <c r="AL63" i="27"/>
  <c r="AD7" i="10"/>
  <c r="AD52" i="16"/>
  <c r="AJ10" i="31"/>
  <c r="AL10" i="31" s="1"/>
  <c r="AL9" i="38"/>
  <c r="AC10" i="31"/>
  <c r="AL13" i="16"/>
  <c r="AD12" i="38"/>
  <c r="AJ7" i="31"/>
  <c r="AL7" i="31" s="1"/>
  <c r="AJ6" i="31"/>
  <c r="AL6" i="31" s="1"/>
  <c r="AL15" i="10"/>
  <c r="AD71" i="33"/>
  <c r="AL7" i="18"/>
  <c r="AL39" i="18" s="1"/>
  <c r="AD64" i="27"/>
  <c r="AD27" i="27"/>
  <c r="AD13" i="38"/>
  <c r="AD51" i="27"/>
  <c r="AD9" i="27"/>
  <c r="AD31" i="27"/>
  <c r="AD14" i="27"/>
  <c r="AD46" i="27"/>
  <c r="AD45" i="27"/>
  <c r="AD65" i="27"/>
  <c r="AD35" i="27"/>
  <c r="AD34" i="27"/>
  <c r="AD15" i="27"/>
  <c r="AD66" i="27"/>
  <c r="AC9" i="31"/>
  <c r="AJ9" i="31"/>
  <c r="AL9" i="31" s="1"/>
  <c r="AD15" i="18"/>
  <c r="AD17" i="18"/>
  <c r="AD36" i="18"/>
  <c r="AD13" i="18"/>
  <c r="AD32" i="18"/>
  <c r="AD12" i="18"/>
  <c r="R8" i="31"/>
  <c r="AJ8" i="31"/>
  <c r="AD24" i="18"/>
  <c r="AD18" i="18"/>
  <c r="AD6" i="18"/>
  <c r="AC8" i="31"/>
  <c r="AD48" i="16"/>
  <c r="AD45" i="16"/>
  <c r="AD42" i="16"/>
  <c r="AD39" i="16"/>
  <c r="AD31" i="16"/>
  <c r="AD26" i="16"/>
  <c r="AC7" i="31"/>
  <c r="AD13" i="10"/>
  <c r="R5" i="31"/>
  <c r="R7" i="31"/>
  <c r="R6" i="31"/>
  <c r="AC6" i="31"/>
  <c r="AJ5" i="31"/>
  <c r="AL5" i="31" s="1"/>
  <c r="AC5" i="31"/>
  <c r="AD7" i="38"/>
  <c r="AD9" i="38"/>
  <c r="AD10" i="38"/>
  <c r="AD6" i="38"/>
  <c r="AD11" i="38"/>
  <c r="AD8" i="38"/>
  <c r="AD57" i="27"/>
  <c r="AD33" i="27"/>
  <c r="AD5" i="27"/>
  <c r="AD29" i="27"/>
  <c r="AD20" i="27"/>
  <c r="AD21" i="27"/>
  <c r="AD23" i="27"/>
  <c r="AD54" i="27"/>
  <c r="AD13" i="27"/>
  <c r="AD47" i="27"/>
  <c r="AD10" i="27"/>
  <c r="AD32" i="27"/>
  <c r="AD63" i="27"/>
  <c r="AD12" i="27"/>
  <c r="AD26" i="27"/>
  <c r="AD43" i="27"/>
  <c r="AD44" i="27"/>
  <c r="AD37" i="27"/>
  <c r="AD39" i="27"/>
  <c r="AD18" i="27"/>
  <c r="AD62" i="27"/>
  <c r="AD40" i="27"/>
  <c r="AD6" i="27"/>
  <c r="AD28" i="27"/>
  <c r="AD61" i="27"/>
  <c r="AD53" i="27"/>
  <c r="AD17" i="27"/>
  <c r="AD30" i="27"/>
  <c r="AD59" i="27"/>
  <c r="AD9" i="18"/>
  <c r="AD19" i="18"/>
  <c r="AD20" i="18"/>
  <c r="AD27" i="18"/>
  <c r="AD34" i="18"/>
  <c r="AD29" i="18"/>
  <c r="AD5" i="18"/>
  <c r="AD11" i="18"/>
  <c r="AD21" i="18"/>
  <c r="AD31" i="18"/>
  <c r="AD7" i="18"/>
  <c r="AD8" i="18"/>
  <c r="AD14" i="18"/>
  <c r="AD16" i="18"/>
  <c r="AD22" i="18"/>
  <c r="AD25" i="18"/>
  <c r="AD28" i="18"/>
  <c r="AD33" i="18"/>
  <c r="AD37" i="18"/>
  <c r="AD9" i="16"/>
  <c r="AD11" i="16"/>
  <c r="AD20" i="16"/>
  <c r="AD17" i="16"/>
  <c r="AD27" i="16"/>
  <c r="AD51" i="16"/>
  <c r="AD5" i="16"/>
  <c r="AD10" i="16"/>
  <c r="AD15" i="16"/>
  <c r="AD25" i="16"/>
  <c r="AD33" i="16"/>
  <c r="AD35" i="16"/>
  <c r="AD14" i="16"/>
  <c r="AD16" i="16"/>
  <c r="AD19" i="16"/>
  <c r="AD22" i="16"/>
  <c r="AD29" i="16"/>
  <c r="AD34" i="16"/>
  <c r="AD40" i="16"/>
  <c r="AD8" i="16"/>
  <c r="AD13" i="16"/>
  <c r="AD18" i="16"/>
  <c r="AD23" i="16"/>
  <c r="AD24" i="16"/>
  <c r="AD38" i="16"/>
  <c r="AD43" i="16"/>
  <c r="AD49" i="16"/>
  <c r="AD50" i="16"/>
  <c r="AD6" i="16"/>
  <c r="AD32" i="16"/>
  <c r="AD47" i="16"/>
  <c r="T55" i="16"/>
  <c r="AD70" i="33"/>
  <c r="AD69" i="33"/>
  <c r="AD8" i="10"/>
  <c r="AD26" i="10"/>
  <c r="AD28" i="10"/>
  <c r="AD29" i="10"/>
  <c r="AD16" i="10"/>
  <c r="AD18" i="10"/>
  <c r="AD19" i="10"/>
  <c r="AD20" i="10"/>
  <c r="AD23" i="10"/>
  <c r="AD30" i="10"/>
  <c r="AD5" i="10"/>
  <c r="AD24" i="10"/>
  <c r="AD10" i="10"/>
  <c r="AD12" i="10"/>
  <c r="AD14" i="10"/>
  <c r="AD27" i="10"/>
  <c r="AD11" i="10"/>
  <c r="AD21" i="10"/>
  <c r="AF21" i="38"/>
  <c r="AD5" i="38"/>
  <c r="AD15" i="38"/>
  <c r="AD11" i="27"/>
  <c r="AD16" i="27"/>
  <c r="AD48" i="27"/>
  <c r="AD58" i="27"/>
  <c r="AD7" i="27"/>
  <c r="AD24" i="27"/>
  <c r="AD50" i="27"/>
  <c r="AD22" i="27"/>
  <c r="AD8" i="27"/>
  <c r="AD60" i="27"/>
  <c r="AF69" i="27"/>
  <c r="AD25" i="27"/>
  <c r="G41" i="18"/>
  <c r="AD12" i="16"/>
  <c r="AD21" i="16"/>
  <c r="AD28" i="16"/>
  <c r="AD37" i="16"/>
  <c r="AD46" i="16"/>
  <c r="AF55" i="16"/>
  <c r="AD6" i="10"/>
  <c r="AD15" i="10"/>
  <c r="AD22" i="10"/>
  <c r="AD31" i="10"/>
  <c r="G35" i="10"/>
  <c r="AD9" i="10"/>
  <c r="AD17" i="10"/>
  <c r="AD25" i="10"/>
  <c r="G74" i="33"/>
  <c r="AD39" i="18" l="1"/>
  <c r="AD41" i="18" s="1"/>
  <c r="AL53" i="16"/>
  <c r="AL55" i="16" s="1"/>
  <c r="AD53" i="16"/>
  <c r="AD55" i="16" s="1"/>
  <c r="AD19" i="38"/>
  <c r="AD21" i="38" s="1"/>
  <c r="AD33" i="10"/>
  <c r="AD35" i="10" s="1"/>
  <c r="AL72" i="33"/>
  <c r="AL74" i="33" s="1"/>
  <c r="AD72" i="33"/>
  <c r="AD74" i="33" s="1"/>
  <c r="AL67" i="27"/>
  <c r="AL69" i="27" s="1"/>
  <c r="AD67" i="27"/>
  <c r="AD69" i="27" s="1"/>
  <c r="F7" i="31"/>
  <c r="AC74" i="33"/>
  <c r="AL41" i="18"/>
  <c r="AL8" i="31"/>
  <c r="AJ21" i="38"/>
  <c r="AL35" i="10"/>
  <c r="AL21" i="38"/>
  <c r="F6" i="31"/>
  <c r="F38" i="10"/>
  <c r="AD9" i="31"/>
  <c r="AD10" i="31"/>
  <c r="AD7" i="31"/>
  <c r="AD8" i="31"/>
  <c r="R74" i="33"/>
  <c r="AD6" i="31"/>
  <c r="AD5" i="31"/>
  <c r="R21" i="38"/>
  <c r="AJ69" i="27"/>
  <c r="R69" i="27"/>
  <c r="R41" i="18"/>
  <c r="AJ41" i="18"/>
  <c r="R55" i="16"/>
  <c r="AJ55" i="16"/>
  <c r="R35" i="10"/>
  <c r="AJ35" i="10"/>
  <c r="AJ74" i="33"/>
  <c r="A6" i="13" l="1"/>
  <c r="AK11" i="31"/>
  <c r="AI11" i="31"/>
  <c r="AH11" i="31"/>
  <c r="AG11" i="31"/>
  <c r="AF11" i="31"/>
  <c r="AB11" i="31"/>
  <c r="AA11" i="31"/>
  <c r="Z11" i="31"/>
  <c r="Y11" i="31"/>
  <c r="X11" i="31"/>
  <c r="W11" i="31"/>
  <c r="V11" i="31"/>
  <c r="U11" i="31"/>
  <c r="T11" i="31"/>
  <c r="Q11" i="31"/>
  <c r="P11" i="31"/>
  <c r="O11" i="31"/>
  <c r="N11" i="31"/>
  <c r="L11" i="31"/>
  <c r="K11" i="31"/>
  <c r="J11" i="31"/>
  <c r="I11" i="31"/>
  <c r="H11" i="31"/>
  <c r="G11" i="31"/>
  <c r="AJ19" i="13"/>
  <c r="AL19" i="13" s="1"/>
  <c r="AC19" i="13"/>
  <c r="R19" i="13"/>
  <c r="AJ18" i="13"/>
  <c r="AL18" i="13" s="1"/>
  <c r="AC18" i="13"/>
  <c r="R18" i="13"/>
  <c r="AJ17" i="13"/>
  <c r="AL17" i="13" s="1"/>
  <c r="AC17" i="13"/>
  <c r="R17" i="13"/>
  <c r="AD17" i="13" s="1"/>
  <c r="AJ16" i="13"/>
  <c r="AL16" i="13" s="1"/>
  <c r="AC16" i="13"/>
  <c r="R16" i="13"/>
  <c r="AJ15" i="13"/>
  <c r="AL15" i="13" s="1"/>
  <c r="AC15" i="13"/>
  <c r="R15" i="13"/>
  <c r="AJ14" i="13"/>
  <c r="AL14" i="13" s="1"/>
  <c r="AC14" i="13"/>
  <c r="R14" i="13"/>
  <c r="AD14" i="13" s="1"/>
  <c r="AJ13" i="13"/>
  <c r="AL13" i="13" s="1"/>
  <c r="AC13" i="13"/>
  <c r="R13" i="13"/>
  <c r="AJ12" i="13"/>
  <c r="AL12" i="13" s="1"/>
  <c r="AC12" i="13"/>
  <c r="R12" i="13"/>
  <c r="AJ11" i="13"/>
  <c r="AL11" i="13" s="1"/>
  <c r="AC11" i="13"/>
  <c r="R11" i="13"/>
  <c r="AJ10" i="13"/>
  <c r="AL10" i="13" s="1"/>
  <c r="AC10" i="13"/>
  <c r="R10" i="13"/>
  <c r="AJ9" i="13"/>
  <c r="AL9" i="13" s="1"/>
  <c r="AC9" i="13"/>
  <c r="R9" i="13"/>
  <c r="AJ8" i="13"/>
  <c r="AL8" i="13" s="1"/>
  <c r="AC8" i="13"/>
  <c r="R8" i="13"/>
  <c r="AJ6" i="13"/>
  <c r="AL6" i="13" s="1"/>
  <c r="AC6" i="13"/>
  <c r="R6" i="13"/>
  <c r="AJ5" i="13"/>
  <c r="AC5" i="13"/>
  <c r="R5" i="13"/>
  <c r="AK12" i="31" l="1"/>
  <c r="AK16" i="31" s="1"/>
  <c r="AG12" i="31"/>
  <c r="AG16" i="31" s="1"/>
  <c r="AH12" i="31"/>
  <c r="AH16" i="31" s="1"/>
  <c r="AI12" i="31"/>
  <c r="AI14" i="31" s="1"/>
  <c r="AF12" i="31"/>
  <c r="AF16" i="31" s="1"/>
  <c r="U12" i="31"/>
  <c r="U16" i="31" s="1"/>
  <c r="W12" i="31"/>
  <c r="W16" i="31" s="1"/>
  <c r="AB12" i="31"/>
  <c r="AB16" i="31" s="1"/>
  <c r="V12" i="31"/>
  <c r="V16" i="31" s="1"/>
  <c r="X12" i="31"/>
  <c r="X16" i="31" s="1"/>
  <c r="AA12" i="31"/>
  <c r="AA16" i="31" s="1"/>
  <c r="Y12" i="31"/>
  <c r="Y14" i="31" s="1"/>
  <c r="Z12" i="31"/>
  <c r="Z16" i="31" s="1"/>
  <c r="T12" i="31"/>
  <c r="T16" i="31" s="1"/>
  <c r="H12" i="31"/>
  <c r="H16" i="31" s="1"/>
  <c r="J12" i="31"/>
  <c r="J16" i="31" s="1"/>
  <c r="K12" i="31"/>
  <c r="K16" i="31" s="1"/>
  <c r="L12" i="31"/>
  <c r="L16" i="31" s="1"/>
  <c r="N12" i="31"/>
  <c r="N16" i="31" s="1"/>
  <c r="Q12" i="31"/>
  <c r="Q16" i="31" s="1"/>
  <c r="O12" i="31"/>
  <c r="O14" i="31" s="1"/>
  <c r="I12" i="31"/>
  <c r="I14" i="31" s="1"/>
  <c r="P12" i="31"/>
  <c r="P16" i="31" s="1"/>
  <c r="G12" i="31"/>
  <c r="G16" i="31" s="1"/>
  <c r="AD5" i="13"/>
  <c r="AL5" i="13"/>
  <c r="A7" i="13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D11" i="31" s="1"/>
  <c r="F11" i="31" s="1"/>
  <c r="AD11" i="13"/>
  <c r="R11" i="31"/>
  <c r="AC11" i="31"/>
  <c r="AJ11" i="31"/>
  <c r="AJ12" i="31" s="1"/>
  <c r="AD8" i="13"/>
  <c r="AD6" i="13"/>
  <c r="AD9" i="13"/>
  <c r="AD10" i="13"/>
  <c r="AD12" i="13"/>
  <c r="AD13" i="13"/>
  <c r="AD15" i="13"/>
  <c r="AD16" i="13"/>
  <c r="AD18" i="13"/>
  <c r="AD19" i="13"/>
  <c r="AG14" i="31" l="1"/>
  <c r="AK14" i="31"/>
  <c r="L14" i="31"/>
  <c r="U14" i="31"/>
  <c r="Q14" i="31"/>
  <c r="H14" i="31"/>
  <c r="X14" i="31"/>
  <c r="P14" i="31"/>
  <c r="AB14" i="31"/>
  <c r="W14" i="31"/>
  <c r="N14" i="31"/>
  <c r="AI16" i="31"/>
  <c r="AH14" i="31"/>
  <c r="Z14" i="31"/>
  <c r="Y16" i="31"/>
  <c r="AC12" i="31"/>
  <c r="AC16" i="31" s="1"/>
  <c r="I16" i="31"/>
  <c r="K14" i="31"/>
  <c r="O16" i="31"/>
  <c r="J14" i="31"/>
  <c r="R12" i="31"/>
  <c r="AL11" i="31"/>
  <c r="AJ16" i="31"/>
  <c r="AD11" i="31"/>
  <c r="AF14" i="31"/>
  <c r="G14" i="31"/>
  <c r="T14" i="31"/>
  <c r="R22" i="13"/>
  <c r="AD12" i="31" l="1"/>
  <c r="AD16" i="31" s="1"/>
  <c r="AL12" i="31"/>
  <c r="R16" i="31"/>
  <c r="AC14" i="31"/>
  <c r="R14" i="31"/>
  <c r="AL16" i="31" l="1"/>
  <c r="AL15" i="31"/>
  <c r="AD14" i="31"/>
  <c r="AJ14" i="31"/>
  <c r="AL14" i="31"/>
  <c r="F45" i="18" l="1"/>
  <c r="D8" i="31"/>
  <c r="A5" i="27"/>
  <c r="A6" i="27" s="1"/>
  <c r="A9" i="27" s="1"/>
  <c r="A10" i="27" s="1"/>
  <c r="A11" i="27" s="1"/>
  <c r="A12" i="27" s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l="1"/>
  <c r="A46" i="27" s="1"/>
  <c r="A47" i="27" s="1"/>
  <c r="A48" i="27" s="1"/>
  <c r="A49" i="27" s="1"/>
  <c r="A50" i="27" s="1"/>
  <c r="A51" i="27" s="1"/>
  <c r="A52" i="27" s="1"/>
  <c r="F8" i="31"/>
  <c r="F72" i="27" l="1"/>
  <c r="D9" i="31"/>
  <c r="F9" i="31" l="1"/>
  <c r="F12" i="31" s="1"/>
  <c r="D12" i="3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Katrina Graham</author>
  </authors>
  <commentList>
    <comment ref="K4" authorId="0" shapeId="0" xr:uid="{051DA4C9-A8B2-4D7A-9642-382D6C30A631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Covid GOVT wage subsidy</t>
        </r>
      </text>
    </comment>
    <comment ref="K14" authorId="0" shapeId="0" xr:uid="{B29C6CF7-42C4-46D3-AF8F-0F75BBAD5112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Wage Subsidy Recvd due to Covid19</t>
        </r>
      </text>
    </comment>
    <comment ref="K15" authorId="0" shapeId="0" xr:uid="{08D1B17E-F4A4-4067-AE3C-F27D5122EB0F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Includes Covid-19 Govt wage subsidy</t>
        </r>
      </text>
    </comment>
    <comment ref="K26" authorId="0" shapeId="0" xr:uid="{583DB14B-F290-4A1A-9D38-50279754EF8B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$7030 Wage subsidy due to Covid</t>
        </r>
      </text>
    </comment>
    <comment ref="K27" authorId="0" shapeId="0" xr:uid="{735B3C0A-EF8B-4498-B3A5-28B5C24FE49D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Wage subsidy received due to covid</t>
        </r>
      </text>
    </comment>
    <comment ref="K28" authorId="0" shapeId="0" xr:uid="{CA9F2237-2216-47E9-B070-6C1CDD74D64B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Wage Subsidy</t>
        </r>
      </text>
    </comment>
    <comment ref="K29" authorId="0" shapeId="0" xr:uid="{6275F88E-BDFA-4A14-9895-EC3D894A2B5F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18,259 Wage subsidy</t>
        </r>
      </text>
    </comment>
    <comment ref="K31" authorId="0" shapeId="0" xr:uid="{D50AFF9E-9EDC-4096-968B-60B96034614F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Wage Subsidy due to Covid19</t>
        </r>
      </text>
    </comment>
    <comment ref="K37" authorId="0" shapeId="0" xr:uid="{51B737C4-FC46-4105-89C9-424F358C2852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Covid Govt Wage subsidy</t>
        </r>
      </text>
    </comment>
    <comment ref="K39" authorId="0" shapeId="0" xr:uid="{835B6A79-EDE4-4E29-B520-D2039D19A927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Includes Covid-19 Govt Wage subsidy of 12,165</t>
        </r>
      </text>
    </comment>
    <comment ref="K41" authorId="0" shapeId="0" xr:uid="{005244AB-4DF4-4291-A967-8ACF4D63632B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Govt Wage subsidy Covid 19</t>
        </r>
      </text>
    </comment>
    <comment ref="K48" authorId="0" shapeId="0" xr:uid="{02192B5E-D64D-478A-850B-62D90C183F8B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Wage Subsidy</t>
        </r>
      </text>
    </comment>
    <comment ref="K53" authorId="0" shapeId="0" xr:uid="{5D66F31D-8830-4901-95A6-60A28B06CE9F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Covid Govt Wage subsidy</t>
        </r>
      </text>
    </comment>
    <comment ref="K54" authorId="0" shapeId="0" xr:uid="{2F3502B3-4F2F-434F-8F6A-0924B8571DB7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Wage Subsidy received due to covid</t>
        </r>
      </text>
    </comment>
    <comment ref="K57" authorId="0" shapeId="0" xr:uid="{57BC98C2-0CA7-4F3C-9064-93617220BFBF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Govt Wage Subsidy-Covid 19</t>
        </r>
      </text>
    </comment>
    <comment ref="K58" authorId="0" shapeId="0" xr:uid="{3F00AA19-0926-47AA-87AE-0CD2BF3399B1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$21089 wage subsidy</t>
        </r>
      </text>
    </comment>
    <comment ref="K59" authorId="0" shapeId="0" xr:uid="{4B0CE54E-6374-450C-A1C1-C1A4087BB9AB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Govt wage subsidy Covid of 25,289</t>
        </r>
      </text>
    </comment>
    <comment ref="K61" authorId="0" shapeId="0" xr:uid="{D5E50C04-9B75-48E9-98F0-122A50568C96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43,548 wage subsidy</t>
        </r>
      </text>
    </comment>
    <comment ref="K62" authorId="0" shapeId="0" xr:uid="{7CE4EBFD-DC0D-4813-96E1-E22B3F58BB92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Includes a Govt wage subsidy-Covid19 of 20449</t>
        </r>
      </text>
    </comment>
    <comment ref="K66" authorId="0" shapeId="0" xr:uid="{9B11CAE5-741E-4569-80CE-619BE8674A58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Govt Wage subsidy-Covid19</t>
        </r>
      </text>
    </comment>
    <comment ref="K68" authorId="0" shapeId="0" xr:uid="{872A28D6-45E6-4D40-8EC8-20E2DEB99726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Govt Wage Subsidy Covid 19</t>
        </r>
      </text>
    </comment>
    <comment ref="K71" authorId="0" shapeId="0" xr:uid="{6D8E3B51-6828-48A1-9157-E563FA2D5EC6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Covid Govt wage subsidy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Katrina Graham</author>
  </authors>
  <commentList>
    <comment ref="K7" authorId="0" shapeId="0" xr:uid="{4A8C17E3-2D77-4849-AEF1-6B0CA9DA08E5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Govt Wage subsidy</t>
        </r>
      </text>
    </comment>
    <comment ref="K8" authorId="0" shapeId="0" xr:uid="{54145DDD-0A76-4159-98A3-24E9D1D7CBCD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Wage Subsidy received due to Covid</t>
        </r>
      </text>
    </comment>
    <comment ref="K9" authorId="0" shapeId="0" xr:uid="{1DD462FD-6F2D-4FE2-B56B-7A5D17361CDD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Govt Wage subsidy received</t>
        </r>
      </text>
    </comment>
    <comment ref="K11" authorId="0" shapeId="0" xr:uid="{E71B8C35-84D4-4403-9110-00A53854787C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14,059 Wage subsidy</t>
        </r>
      </text>
    </comment>
    <comment ref="W11" authorId="0" shapeId="0" xr:uid="{0D282051-DBA4-4275-9F58-DC5899AFB53E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14,059 Wage Subsidy repaid</t>
        </r>
      </text>
    </comment>
    <comment ref="K15" authorId="0" shapeId="0" xr:uid="{7AE7850B-5554-47D8-9010-E4B4067C78DE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Wage Subsidy Received due to Covid</t>
        </r>
      </text>
    </comment>
    <comment ref="K18" authorId="0" shapeId="0" xr:uid="{5BA55461-F91E-491B-8EC0-B709B3323318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Govt Wage subsidy</t>
        </r>
      </text>
    </comment>
    <comment ref="K22" authorId="0" shapeId="0" xr:uid="{184C9A6F-7429-4CAC-9493-4F01EAEC624E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Govt Wage subsidy COVID 19</t>
        </r>
      </text>
    </comment>
    <comment ref="K23" authorId="0" shapeId="0" xr:uid="{A96DE33D-0DDE-4CF3-B1AD-4FA48860BD9E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Govt Wage Subsidy-Covid 19</t>
        </r>
      </text>
    </comment>
    <comment ref="K24" authorId="0" shapeId="0" xr:uid="{51193832-0F14-45D3-87FE-5CAECB15ABD1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28118 Wage Subsidy</t>
        </r>
      </text>
    </comment>
    <comment ref="K25" authorId="0" shapeId="0" xr:uid="{C29C1279-A820-47D9-A3F4-EFEA7B2A8126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$17,316 Wage subsidy due to Covid</t>
        </r>
      </text>
    </comment>
    <comment ref="K32" authorId="0" shapeId="0" xr:uid="{3C79DAF1-D8BD-452C-9E9B-0B883C6F14FA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Covid-19 Wage subsidy received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Katrina Graham</author>
  </authors>
  <commentList>
    <comment ref="K14" authorId="0" shapeId="0" xr:uid="{FCBB6FAE-ABDA-4FA7-AD6A-0197776F5CA8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Covid Govt wage subsidy</t>
        </r>
      </text>
    </comment>
    <comment ref="K15" authorId="0" shapeId="0" xr:uid="{4D3C00EC-36B6-4EF4-9AAE-50F3872D5045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Govt wage subsidy included</t>
        </r>
      </text>
    </comment>
    <comment ref="K17" authorId="0" shapeId="0" xr:uid="{E0F2E2AA-7B92-42A4-B54D-50A76FD4C815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Covid Govt wage subsidy</t>
        </r>
      </text>
    </comment>
    <comment ref="K18" authorId="0" shapeId="0" xr:uid="{B2742617-DFFA-4BE9-A084-D883FF6D28B6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32,318 Wage subsidy</t>
        </r>
      </text>
    </comment>
    <comment ref="K20" authorId="0" shapeId="0" xr:uid="{8FFBE13F-ED95-4626-B674-891ED318571B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$15,430 Wage subsidy Covid</t>
        </r>
      </text>
    </comment>
    <comment ref="K25" authorId="0" shapeId="0" xr:uid="{04F1811F-1B52-4B00-9363-B40A55690DF5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Wage Subsidy</t>
        </r>
      </text>
    </comment>
    <comment ref="K30" authorId="0" shapeId="0" xr:uid="{BD0D1702-331B-4ECC-B084-E9839C32ECA8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7030 wage Subsidy</t>
        </r>
      </text>
    </comment>
    <comment ref="K31" authorId="0" shapeId="0" xr:uid="{52D3D377-13EB-4B3E-99C3-7AFE7E45D564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Wage subsidy -Covid</t>
        </r>
      </text>
    </comment>
    <comment ref="K36" authorId="0" shapeId="0" xr:uid="{085C2EC3-0B31-4CB7-9DCA-F868098A528C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53418 Wage Subsidy recvd</t>
        </r>
      </text>
    </comment>
    <comment ref="K42" authorId="0" shapeId="0" xr:uid="{001B7BCA-F271-4FF5-9C07-11C66A46F7ED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Covid GOVT wage subsidy</t>
        </r>
      </text>
    </comment>
    <comment ref="K44" authorId="0" shapeId="0" xr:uid="{7A52EC0B-595A-4263-B33A-ABEAE4915E8E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Govt wage subsidy</t>
        </r>
      </text>
    </comment>
    <comment ref="K46" authorId="0" shapeId="0" xr:uid="{D49DEC96-7264-4028-8E44-346E7DCFBE28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Wage subsidy of 29,489 due to Covid</t>
        </r>
      </text>
    </comment>
    <comment ref="K47" authorId="0" shapeId="0" xr:uid="{07B32B19-9597-469F-A240-5E09AA73BF4E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Wage subsidy received</t>
        </r>
      </text>
    </comment>
    <comment ref="K50" authorId="0" shapeId="0" xr:uid="{43B77E73-DAED-4833-B7F8-E0116F42D7C5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Wage Subsidy recvd</t>
        </r>
      </text>
    </comment>
    <comment ref="K52" authorId="0" shapeId="0" xr:uid="{60A079A3-31B6-4574-B728-419CFB08B1B9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Wage Subsidy recvd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Katrina Graham</author>
  </authors>
  <commentList>
    <comment ref="K7" authorId="0" shapeId="0" xr:uid="{9547AB99-3E64-4375-9A68-5E074EC33328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Includes Govt Wage Subsidy</t>
        </r>
      </text>
    </comment>
    <comment ref="K9" authorId="0" shapeId="0" xr:uid="{E1354D94-8440-423B-9290-9C731F75C6DB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Wage subsidy of 29,489 included in this amount due to Covid</t>
        </r>
      </text>
    </comment>
    <comment ref="K14" authorId="0" shapeId="0" xr:uid="{31B61006-32E8-420F-935A-0158AE7F9CFA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Wage subsidy</t>
        </r>
      </text>
    </comment>
    <comment ref="K15" authorId="0" shapeId="0" xr:uid="{8614D732-DC4A-45ED-B8CB-D25B4DD9D2D0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Includes Govt Wgae subsidy</t>
        </r>
      </text>
    </comment>
    <comment ref="K19" authorId="0" shapeId="0" xr:uid="{C2FC3A55-C05B-4BA9-B69C-7E2D3F3D7C33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Includes Govt wage subsidy</t>
        </r>
      </text>
    </comment>
    <comment ref="K25" authorId="0" shapeId="0" xr:uid="{507FA06F-51D0-49AA-99A0-15A5AAC268D9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$7,030 Wage subsidy</t>
        </r>
      </text>
    </comment>
    <comment ref="K33" authorId="0" shapeId="0" xr:uid="{E84BEC1F-6939-41A1-879D-883C1B668706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Wage subsidy received during COVID</t>
        </r>
      </text>
    </comment>
    <comment ref="K34" authorId="0" shapeId="0" xr:uid="{3F2B0DF8-BAEA-4328-98A2-DB1E2F68068D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Covid Govt Wage subsidy of 10,330</t>
        </r>
      </text>
    </comment>
    <comment ref="K35" authorId="0" shapeId="0" xr:uid="{433DA030-892B-47DC-817D-05264487F556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Covid Goct Wage subsidy of $22,459</t>
        </r>
      </text>
    </comment>
    <comment ref="K36" authorId="0" shapeId="0" xr:uid="{AF029619-5329-4BA4-AEF9-972119420D4A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$22,459 wage subsidy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Katrina Graham</author>
  </authors>
  <commentList>
    <comment ref="K12" authorId="0" shapeId="0" xr:uid="{2E061FF9-3CC9-424D-A860-CCD29448DA7B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Covid19 GOVT wage subsidy 18,259</t>
        </r>
      </text>
    </comment>
    <comment ref="K13" authorId="0" shapeId="0" xr:uid="{F446EBED-D5A9-44EF-AE8D-ED414DEA8188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19,630 wage subsidy</t>
        </r>
      </text>
    </comment>
    <comment ref="K45" authorId="0" shapeId="0" xr:uid="{3D7B7356-3D63-436D-B369-5FF1D7848121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Wage Subsidy received due to Covid</t>
        </r>
      </text>
    </comment>
    <comment ref="K49" authorId="0" shapeId="0" xr:uid="{0BD2039F-1371-4010-B23F-FB20090F5064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Includes Govt Wage subsidy of $65,064</t>
        </r>
      </text>
    </comment>
    <comment ref="K53" authorId="0" shapeId="0" xr:uid="{599006D3-C519-4E2B-A21C-1F8C4CE93E5B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Wage Subsidy received</t>
        </r>
      </text>
    </comment>
    <comment ref="K54" authorId="0" shapeId="0" xr:uid="{F27958E5-4AFA-49DD-B1EA-8152A28442AC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Govt Wage subsidy</t>
        </r>
      </text>
    </comment>
    <comment ref="K57" authorId="0" shapeId="0" xr:uid="{766A2D51-F8B4-498E-8698-32B1C3BFE5E1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Covid Govt Wage subsidy of $21,089</t>
        </r>
      </text>
    </comment>
    <comment ref="K59" authorId="0" shapeId="0" xr:uid="{89D16C26-8D9D-4592-8843-8FC8476702C5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Includes Govt wage subsidy</t>
        </r>
      </text>
    </comment>
    <comment ref="K63" authorId="0" shapeId="0" xr:uid="{09558A81-CAFE-4604-B84B-68EC78255CF9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$21,089 Wage subsidy</t>
        </r>
      </text>
    </comment>
    <comment ref="K64" authorId="0" shapeId="0" xr:uid="{294511B1-3424-487C-9576-A0778090A94A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Wage subsidy 18,259</t>
        </r>
      </text>
    </comment>
    <comment ref="K66" authorId="0" shapeId="0" xr:uid="{5A4BD4A0-C00C-4591-9D19-7D73B8549AA0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Wage subsidy received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Katrina Graham</author>
  </authors>
  <commentList>
    <comment ref="K5" authorId="0" shapeId="0" xr:uid="{F6EF4D92-2440-4EDE-B8CE-15F089895CEC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Wage Subsidy received due to covid</t>
        </r>
      </text>
    </comment>
    <comment ref="K6" authorId="0" shapeId="0" xr:uid="{C5B8A83F-5478-41EB-ACE3-C6696AD6D44B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7029 Wage subsidy</t>
        </r>
      </text>
    </comment>
    <comment ref="K9" authorId="0" shapeId="0" xr:uid="{B559B264-24EE-42E4-8FDC-EA68560C9CC2}">
      <text>
        <r>
          <rPr>
            <b/>
            <sz val="9"/>
            <color indexed="81"/>
            <rFont val="Tahoma"/>
            <charset val="1"/>
          </rPr>
          <t>Katrina Graham:</t>
        </r>
        <r>
          <rPr>
            <sz val="9"/>
            <color indexed="81"/>
            <rFont val="Tahoma"/>
            <charset val="1"/>
          </rPr>
          <t xml:space="preserve">
Wage Subsidy Received</t>
        </r>
      </text>
    </comment>
    <comment ref="K11" authorId="0" shapeId="0" xr:uid="{6E2AC476-271E-4779-91D3-6D7A81D07C5E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Govt Wage Subsidy</t>
        </r>
      </text>
    </comment>
    <comment ref="K15" authorId="0" shapeId="0" xr:uid="{1E9B30DE-E77F-4332-8A33-37CD2ECFCD75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Wage Subsidy</t>
        </r>
      </text>
    </comment>
  </commentList>
</comments>
</file>

<file path=xl/sharedStrings.xml><?xml version="1.0" encoding="utf-8"?>
<sst xmlns="http://schemas.openxmlformats.org/spreadsheetml/2006/main" count="1352" uniqueCount="465">
  <si>
    <t>Property Income</t>
  </si>
  <si>
    <t>Total Receipts</t>
  </si>
  <si>
    <t>Property Expenses</t>
  </si>
  <si>
    <t>Presbyterian Church of Aotearoa New Zealand</t>
  </si>
  <si>
    <t>Waipu Presbyterian Church</t>
  </si>
  <si>
    <t>Dargaville St Andrews Presbyterian Church</t>
  </si>
  <si>
    <t>Albany Presbyterian Church</t>
  </si>
  <si>
    <t>Forrest Hill Presbyterian Church</t>
  </si>
  <si>
    <t>Glenfield Presbyterian Church</t>
  </si>
  <si>
    <t>Mairangi And Castor Bays Presbyterian Church</t>
  </si>
  <si>
    <t>Belmont St Margarets Presbyterian Church</t>
  </si>
  <si>
    <t>Mahurangi St Columbas Presbyterian Church</t>
  </si>
  <si>
    <t>Northcote St Aidans Presbyterian Church</t>
  </si>
  <si>
    <t>Takapuna St George's Presbyterian Church</t>
  </si>
  <si>
    <t>Browns Bay Torbay Presbyterian Parish</t>
  </si>
  <si>
    <t xml:space="preserve">Glenfield Pacific Islanders </t>
  </si>
  <si>
    <t>Hibiscus Coast Parish</t>
  </si>
  <si>
    <t>Glendowie Presbyterian Church</t>
  </si>
  <si>
    <t>Kohimarama Presbyterian Church</t>
  </si>
  <si>
    <t>Mangere Presbyterian Church</t>
  </si>
  <si>
    <t>Mt Albert Presbyterian Church</t>
  </si>
  <si>
    <t>Mt Eden Greyfriars Presbyterian Church</t>
  </si>
  <si>
    <t>Onehunga Presbyterian Samoan Church</t>
  </si>
  <si>
    <t>Orakei Presbyterian Church</t>
  </si>
  <si>
    <t>Otahuhu St Andrews Presbyterian Church</t>
  </si>
  <si>
    <t>St Heliers Presbyterian Church</t>
  </si>
  <si>
    <t>Te Atatu St Giles Presbyterian Church</t>
  </si>
  <si>
    <t>Titirangi Presbyterian Church</t>
  </si>
  <si>
    <t>Auckland Korean Presbyterian Church of Auckland</t>
  </si>
  <si>
    <t>Auckland Lords Church of Auckland (Korean)</t>
  </si>
  <si>
    <t>Auckland Wellesley St St James Church</t>
  </si>
  <si>
    <t>Blockhouse Bay Iona Presbyterian Church</t>
  </si>
  <si>
    <t>Ellerslie Mt Wellington St Peters Presbyterian Church</t>
  </si>
  <si>
    <t xml:space="preserve">Glen Eden Pacific Islanders </t>
  </si>
  <si>
    <t>Hillsborough St Davids In the Fields Church</t>
  </si>
  <si>
    <t>Howick St Andrews Presbyterian Church</t>
  </si>
  <si>
    <t xml:space="preserve">Mangere Pacific Islanders </t>
  </si>
  <si>
    <t>Mangere East St Marks Presbyterian Church</t>
  </si>
  <si>
    <t>Massey Riverhead Presbyterian Church</t>
  </si>
  <si>
    <t>Mt Roskill St Johns Presbyterian Church</t>
  </si>
  <si>
    <t>Mt Roskill South St Giles Presbyterian Church</t>
  </si>
  <si>
    <t xml:space="preserve">Owairaka Pacific Islanders </t>
  </si>
  <si>
    <t>Parnell Knox Presbyterian Church</t>
  </si>
  <si>
    <t>Ponsonby St Stephens Presbyterian Church</t>
  </si>
  <si>
    <t>Remuera Somervell Memorial Presbyterian Church</t>
  </si>
  <si>
    <t>Remuera St Lukes Presbyterian Church</t>
  </si>
  <si>
    <t>South Kaipara Presbyterian Church</t>
  </si>
  <si>
    <t>St Columba at Botany Presbyrerian Church</t>
  </si>
  <si>
    <t>Taiwanese Auckland Presbyterian Church</t>
  </si>
  <si>
    <t xml:space="preserve">Tamaki Pacific Islanders </t>
  </si>
  <si>
    <t>Waiheke Island St Pauls Presbyterian Church</t>
  </si>
  <si>
    <t>Papakura East Presbyterian Church</t>
  </si>
  <si>
    <t>Pukekohe St James Presbyterian Church</t>
  </si>
  <si>
    <t>Clevedon Presbyterian Church of Clevedon</t>
  </si>
  <si>
    <t>Manukau Pacific Islanders Samoan</t>
  </si>
  <si>
    <t>Manurewa St Andrews Presbyterian Church</t>
  </si>
  <si>
    <t>Manurewa St Pauls Presbyterian Church</t>
  </si>
  <si>
    <t xml:space="preserve">Otara Pacific Islanders </t>
  </si>
  <si>
    <t>Papakura Pacific Islanders</t>
  </si>
  <si>
    <t>Papakura &amp; Districts First Presbyterian Church</t>
  </si>
  <si>
    <t>Papatoetoe St Johns &amp; St Philips Church</t>
  </si>
  <si>
    <t>Papatoetoe St Martins Presbyterian Church</t>
  </si>
  <si>
    <t>Matamata St Andrews Presbyterian Church</t>
  </si>
  <si>
    <t>Hamilton Fairfield Presbyterian Church</t>
  </si>
  <si>
    <t>Hamilton Knox Presbyterian Church</t>
  </si>
  <si>
    <t>Hamilton Scots Presbyterian Church</t>
  </si>
  <si>
    <t>Hamilton South St Stephens Presbyterian Church</t>
  </si>
  <si>
    <t>Hamilton St Andrews Presbyterian Church</t>
  </si>
  <si>
    <t>Hamilton Westside Presbyterian Church</t>
  </si>
  <si>
    <t>Kihikihi St Andrews Presbyterian Church</t>
  </si>
  <si>
    <t>Otorohanga St Davids Presbyterian Church</t>
  </si>
  <si>
    <t>Putaruru St Aidans Presbyterian Church</t>
  </si>
  <si>
    <t>Te Kuiti St Andrews Presbyterian Church</t>
  </si>
  <si>
    <t>Tokoroa St Marks Presbyterian Church</t>
  </si>
  <si>
    <t>Waihi St James Presbyterian Church</t>
  </si>
  <si>
    <t>Te Awamutu Presbyterian Church</t>
  </si>
  <si>
    <t xml:space="preserve">Tokoroa St Lukes Pacific Islanders   </t>
  </si>
  <si>
    <t>Kawerau Presbyterian Church</t>
  </si>
  <si>
    <t>Whakatane Presbyterian Church</t>
  </si>
  <si>
    <t>Katikati St Pauls Presbyterian Church</t>
  </si>
  <si>
    <t>Mt Maunganui St Andrews Presbyterian Church</t>
  </si>
  <si>
    <t>Murupara St Marks Presbyterian Church</t>
  </si>
  <si>
    <t>Tauranga St Peters Presbyterian Church</t>
  </si>
  <si>
    <t>Te Puke St Andrews Presbyterian Church</t>
  </si>
  <si>
    <t>Heretaunga Maori Pastorate</t>
  </si>
  <si>
    <t>Nuhaka-Wairoa Maori Pastorate</t>
  </si>
  <si>
    <t>Opotiki Maori Pastorate</t>
  </si>
  <si>
    <t>Putauaki Maori Pastorate</t>
  </si>
  <si>
    <t>Rotorua Maori Pastorate</t>
  </si>
  <si>
    <t>Ruatahuna Maori Pastorate</t>
  </si>
  <si>
    <t>Southern Urewera Maori Pastorate</t>
  </si>
  <si>
    <t>Taumarunui Maori Pastorate</t>
  </si>
  <si>
    <t>Waimana Maori Pastorate</t>
  </si>
  <si>
    <t>Wellington Maori Pastorate</t>
  </si>
  <si>
    <t>Whakatane Maori Pastorate</t>
  </si>
  <si>
    <t>Auckland Maori Pastorate</t>
  </si>
  <si>
    <t>Gisborne St Davids Presbyterian Church</t>
  </si>
  <si>
    <t>Gisborne The Gisborne Presbyterian Parish</t>
  </si>
  <si>
    <t>Ahuriri Putorino Presbyterian Church</t>
  </si>
  <si>
    <t>Hastings St Andrews Presbyterian Church</t>
  </si>
  <si>
    <t>Hastings St Johns Presbyterian Church</t>
  </si>
  <si>
    <t>Hastings St Marks Presbyterian Church</t>
  </si>
  <si>
    <t>Taradale St Columba's Presbyterian Church</t>
  </si>
  <si>
    <t>Havelock North St Columba's Presbyterian Church</t>
  </si>
  <si>
    <t>St Andrews Central Hawkes Bay</t>
  </si>
  <si>
    <t xml:space="preserve">New Plymouth St Andrews Presbyterian </t>
  </si>
  <si>
    <t xml:space="preserve">New Plymouth St James Presbyterian </t>
  </si>
  <si>
    <t xml:space="preserve">Stratford St Andrews Presbyterian </t>
  </si>
  <si>
    <t xml:space="preserve">Waitara Knox Presbyterian </t>
  </si>
  <si>
    <t xml:space="preserve">New Plymouth Knox Fitzroy Presbyterian </t>
  </si>
  <si>
    <t>Wanganui Westmere Memorial Congregation</t>
  </si>
  <si>
    <t>Marton St Andrews Presbyterian Church</t>
  </si>
  <si>
    <t>Taihape Waimarino Presbyterian Church</t>
  </si>
  <si>
    <t>Bulls Turakina Presbyterian Parish</t>
  </si>
  <si>
    <t>Hunterville Presbyterian Church</t>
  </si>
  <si>
    <t>Dannevirke Knox Presbyterian Church</t>
  </si>
  <si>
    <t>Feilding St Pauls Presbyterian Church</t>
  </si>
  <si>
    <t>Palmerston North St Albans Presbyterian Church</t>
  </si>
  <si>
    <t>Martinborough First Presbyterian Church</t>
  </si>
  <si>
    <t>Island Bay Presbyterian Church</t>
  </si>
  <si>
    <t>Khandallah Presbyterian Church</t>
  </si>
  <si>
    <t>Wadestown Presbyterian Church</t>
  </si>
  <si>
    <t>Eastbourne St Ronans Community Church</t>
  </si>
  <si>
    <t>Plimmerton Presbyterian Church</t>
  </si>
  <si>
    <t>Porirua Pacific Islanders Church of Christ the King</t>
  </si>
  <si>
    <t>Silverstream St Margarets Presbyterian Church</t>
  </si>
  <si>
    <t>Titahi Bay St Timothys Presbyterian Church</t>
  </si>
  <si>
    <t>Wellington St Andrews on The Terrace</t>
  </si>
  <si>
    <t>Wellington St Johns in the City Presbyterian Church</t>
  </si>
  <si>
    <t>Blenheim St Andrews Presbyterian</t>
  </si>
  <si>
    <t xml:space="preserve">Blenheim Wairau Presbyterian Parish </t>
  </si>
  <si>
    <t xml:space="preserve">Kaikoura St Pauls Presbyterian </t>
  </si>
  <si>
    <t xml:space="preserve">Takaka St Andrews Presbyterian </t>
  </si>
  <si>
    <t>Christchurch North Presbyterian Church</t>
  </si>
  <si>
    <t>Kowai Presbyterian Church</t>
  </si>
  <si>
    <t>North Avon Presbyterian Church</t>
  </si>
  <si>
    <t>St Martins Presbyterian Church</t>
  </si>
  <si>
    <t>Waikari Presbyterian Church</t>
  </si>
  <si>
    <t>Akaroa Banks Peninsula Presbyterian Church</t>
  </si>
  <si>
    <t>Avonhead Upper Riccarton St Marks Church</t>
  </si>
  <si>
    <t>Bishopdale St Margarets Presbyterian Church</t>
  </si>
  <si>
    <t>Christchurch Knox Presbyterian Church</t>
  </si>
  <si>
    <t>Christchurch St Pauls Trinity Pacific Church</t>
  </si>
  <si>
    <t>Riccarton St Ninians Presbyterian Church</t>
  </si>
  <si>
    <t>Christchurch Korean Presbyterian Church</t>
  </si>
  <si>
    <t>Linwood Aranui St Georges Iona</t>
  </si>
  <si>
    <t>St Andrews at Rangi Ruru Presbyterian Church</t>
  </si>
  <si>
    <t xml:space="preserve">Ashburton St Andrews Presbyterian </t>
  </si>
  <si>
    <t>Albury Pleasant Point Presbyterian Church</t>
  </si>
  <si>
    <t>Temuka Trinity Presbyterian Church</t>
  </si>
  <si>
    <t>Waimate Knox Presbyterian Church</t>
  </si>
  <si>
    <t>Kurow Presbyterian Parish</t>
  </si>
  <si>
    <t>Waitaki Presbyterian Parish</t>
  </si>
  <si>
    <t>Palmerston Dunback Presbyterian Parish</t>
  </si>
  <si>
    <t>Waiareka Weston Presbyterian Parish</t>
  </si>
  <si>
    <t>Costal Unity Parish</t>
  </si>
  <si>
    <t>Dunedin South Presbyterian Church</t>
  </si>
  <si>
    <t>East Taieri Presbyterian Church</t>
  </si>
  <si>
    <t>Kaikorai Presbyterian Church</t>
  </si>
  <si>
    <t>Maungatua Presbyterian Church</t>
  </si>
  <si>
    <t>Mornington Presbyterian Church</t>
  </si>
  <si>
    <t>Port Chalmers Presbyterian Church</t>
  </si>
  <si>
    <t>Dunedin Chinese Presbyterian Church</t>
  </si>
  <si>
    <t>Dunedin First Church of Otago</t>
  </si>
  <si>
    <t>Dunedin Knox Presbyterian Church</t>
  </si>
  <si>
    <t>Mosgiel North Taieri Presbyterian Church</t>
  </si>
  <si>
    <t>Pine Hill St Marks Presbyterian Church</t>
  </si>
  <si>
    <t>Leith Valley St Stephens Presbyterian Church</t>
  </si>
  <si>
    <t>North Dunedin Pacific Island Presbyterian</t>
  </si>
  <si>
    <t>Clutha Valley</t>
  </si>
  <si>
    <t>Owaka</t>
  </si>
  <si>
    <t>Lawrence  Waitahuna</t>
  </si>
  <si>
    <t>Stirling Kaitangata Lovells Flat</t>
  </si>
  <si>
    <t>Edendale Presbyterian Church</t>
  </si>
  <si>
    <t>Knapdale Waikaka</t>
  </si>
  <si>
    <t>Lumsden Balfour Kingston</t>
  </si>
  <si>
    <t>Heriot Presbyterian Church</t>
  </si>
  <si>
    <t>Gore Calvin Presbyterian Church</t>
  </si>
  <si>
    <t>Gore St Andrews Presbyterian Church</t>
  </si>
  <si>
    <t>Mataura Presbyterian Church</t>
  </si>
  <si>
    <t>Pukerau Waikaka Presbyterian Church</t>
  </si>
  <si>
    <t>Riversdale Waikaia Presbyterian Church</t>
  </si>
  <si>
    <t>Tapanui Presbyterian Church</t>
  </si>
  <si>
    <t>Wyndham Presbyterian Church</t>
  </si>
  <si>
    <t>Limestone Plains</t>
  </si>
  <si>
    <t>Mossburn</t>
  </si>
  <si>
    <t>Invercargill St Andrews</t>
  </si>
  <si>
    <t>Invercargill St Davids</t>
  </si>
  <si>
    <t>Invercargill St Pauls</t>
  </si>
  <si>
    <t>Invercargill St Stephens</t>
  </si>
  <si>
    <t>Central Southland Presbyterian</t>
  </si>
  <si>
    <t>Invercargill First Church</t>
  </si>
  <si>
    <t>Invercargill Knox Presbyterian</t>
  </si>
  <si>
    <t xml:space="preserve">Invercargill Richmond Grove </t>
  </si>
  <si>
    <t>Oban Presbyterian Church</t>
  </si>
  <si>
    <t>Waiau Valley Presbyterian Parish</t>
  </si>
  <si>
    <t>Wallacetown Presbyterian Church</t>
  </si>
  <si>
    <t>Woodlands Presbyterian Church</t>
  </si>
  <si>
    <t>Cromwell Presbyterian Parish</t>
  </si>
  <si>
    <t>Maniototo Presbyterian Parish</t>
  </si>
  <si>
    <t>Upper Clutha Presbyterian Parish</t>
  </si>
  <si>
    <t>Ranui Pacific Islanders</t>
  </si>
  <si>
    <t>Drury Presbyterian Parish</t>
  </si>
  <si>
    <t>Highgate Presbyterian  Parish</t>
  </si>
  <si>
    <t xml:space="preserve">Auckland Central Newton Pacific Islanders </t>
  </si>
  <si>
    <t>Auckland Central Symonds St St Andrews First Presbyterian</t>
  </si>
  <si>
    <t>Henderson St Andrews Presbyterian Church</t>
  </si>
  <si>
    <t>Pohutukawa Coast Presbyterian Church</t>
  </si>
  <si>
    <t>Napier St Pauls &amp; St StephensPresbyterian Church</t>
  </si>
  <si>
    <t>Windsor Presbyterian Parish</t>
  </si>
  <si>
    <t>Balclutha Presbyterian</t>
  </si>
  <si>
    <t>Mt Eden Pacific Islanders</t>
  </si>
  <si>
    <t>Newtown Pacific Islanders</t>
  </si>
  <si>
    <t>Parish Finance Statistics</t>
  </si>
  <si>
    <t>Offerings - Cash and Envelopes</t>
  </si>
  <si>
    <t>Charitable Appeals</t>
  </si>
  <si>
    <t>Funds Received for Mission</t>
  </si>
  <si>
    <t>Funds Recd for capital Work</t>
  </si>
  <si>
    <t>Legacies and Bequests</t>
  </si>
  <si>
    <t>Investment Income</t>
  </si>
  <si>
    <t>Income for Services and Activities</t>
  </si>
  <si>
    <t>Income</t>
  </si>
  <si>
    <t>Ministry Stipend and Allowances</t>
  </si>
  <si>
    <t>Ministers Housing Costs</t>
  </si>
  <si>
    <t>Administration and Office Expenses</t>
  </si>
  <si>
    <t>Sundry Expenses</t>
  </si>
  <si>
    <t>Expenditure</t>
  </si>
  <si>
    <t>Operating Surplus/Loss</t>
  </si>
  <si>
    <t>Total Expenses</t>
  </si>
  <si>
    <t>Other Grants Received</t>
  </si>
  <si>
    <t>Land and Buildings</t>
  </si>
  <si>
    <t>Fixed Assets</t>
  </si>
  <si>
    <t>Cash and Investments</t>
  </si>
  <si>
    <t>Liabilities</t>
  </si>
  <si>
    <t>Equity</t>
  </si>
  <si>
    <t>Total Assets</t>
  </si>
  <si>
    <t>Balance Sheet</t>
  </si>
  <si>
    <t>Greenlane Presbyterian Church</t>
  </si>
  <si>
    <t>Grey Lynn Presbyterian Church</t>
  </si>
  <si>
    <t xml:space="preserve">Henderson Pacific Islanders </t>
  </si>
  <si>
    <t>Te Kauwhata St Andrews Presbyterian Church</t>
  </si>
  <si>
    <t>Morrinsville Knox Presbyterian Church</t>
  </si>
  <si>
    <t>Nawton Community Presbyterian Church</t>
  </si>
  <si>
    <t>Tauranga St Columba Presbyterian Church</t>
  </si>
  <si>
    <t>Tauranga St Enochs Presbyterian Church</t>
  </si>
  <si>
    <t>Wanganui St Andrews Presbyterian Church</t>
  </si>
  <si>
    <t>Otaki Waikanae Presbyterian Church</t>
  </si>
  <si>
    <t>Petone St Davids Multicultural Parish</t>
  </si>
  <si>
    <t>Opoho Presbyterian Church</t>
  </si>
  <si>
    <t>Te Anau Presbyterian Church</t>
  </si>
  <si>
    <t>Sundry Income</t>
  </si>
  <si>
    <t>Feilding Oroua Presbyterian Parish</t>
  </si>
  <si>
    <t xml:space="preserve">Hawera  Presbyterian </t>
  </si>
  <si>
    <t>Southern Presbytery</t>
  </si>
  <si>
    <t>Kaimai Presbytery</t>
  </si>
  <si>
    <t>Te Aka Puaho</t>
  </si>
  <si>
    <t>Geraldine St Andrews Parish</t>
  </si>
  <si>
    <t>Rangiora Presbyterian Parish</t>
  </si>
  <si>
    <t>Timaru Presbyterian Parish</t>
  </si>
  <si>
    <t>Northern Presbytery</t>
  </si>
  <si>
    <t>Good Neighbour Church</t>
  </si>
  <si>
    <t>Gods Garden Church</t>
  </si>
  <si>
    <t>Flagstaff Presbyterian Church</t>
  </si>
  <si>
    <t>Hoon Hay Presbyterian Church</t>
  </si>
  <si>
    <t>Hope Presbyterian Church</t>
  </si>
  <si>
    <t>Wakatipu Community Presbyterian Church</t>
  </si>
  <si>
    <t>Other Ministry Costs</t>
  </si>
  <si>
    <t>Other Staff Costs and Expenses</t>
  </si>
  <si>
    <t>Local Mission</t>
  </si>
  <si>
    <t>Overseas Mission</t>
  </si>
  <si>
    <t>Tikipunga  Trinity Church</t>
  </si>
  <si>
    <t>Rotorua District Presbyterian Church</t>
  </si>
  <si>
    <t>Central</t>
  </si>
  <si>
    <t>Alpine</t>
  </si>
  <si>
    <t>Northern</t>
  </si>
  <si>
    <t>Kaimai</t>
  </si>
  <si>
    <t>Southern</t>
  </si>
  <si>
    <t>Takapau/Norsewood Presbyterian Church</t>
  </si>
  <si>
    <t>The Cook Islands Presbyterian Church (Wgtn Region)</t>
  </si>
  <si>
    <t>TAP</t>
  </si>
  <si>
    <t>Tai Tokerau Maori Pastorate</t>
  </si>
  <si>
    <t>Taneatua Maori Pastorate</t>
  </si>
  <si>
    <t>PIS</t>
  </si>
  <si>
    <t>Statistics Returned (Y/N)</t>
  </si>
  <si>
    <t>N</t>
  </si>
  <si>
    <t xml:space="preserve">Lower Hutt Knox  St Columba </t>
  </si>
  <si>
    <t>The Village Presbyterian Church</t>
  </si>
  <si>
    <t>Stats Returned (Y/N)</t>
  </si>
  <si>
    <t># Parishes</t>
  </si>
  <si>
    <t># Statistics Returned</t>
  </si>
  <si>
    <t xml:space="preserve">Onerahi St James </t>
  </si>
  <si>
    <t>North Shore Korean Church</t>
  </si>
  <si>
    <t>The Blue Lagoon</t>
  </si>
  <si>
    <t>Cashmere Presbyterian Church</t>
  </si>
  <si>
    <t>Kiwi Church</t>
  </si>
  <si>
    <t>The Plains</t>
  </si>
  <si>
    <t>Nelson Whakatu Presbyterian Church</t>
  </si>
  <si>
    <t>% Non Statistics provided</t>
  </si>
  <si>
    <t>Wanganui St James  Presbyterian Church</t>
  </si>
  <si>
    <t>% of all churches in Presbytery</t>
  </si>
  <si>
    <t>Waikouaiti Karatane Presbyterian Parish</t>
  </si>
  <si>
    <t>Kilbirnie Presbyterian Church</t>
  </si>
  <si>
    <t>St. Philip's Church, Grants Braes</t>
  </si>
  <si>
    <t>Birkenhead - St Andrew's Presbyterian Church</t>
  </si>
  <si>
    <t>Pacific Presbytery</t>
  </si>
  <si>
    <t>Oamaru - St Paul's Maheno Otepopo Presbyterian Church</t>
  </si>
  <si>
    <t>Clinton Presbyterian Church</t>
  </si>
  <si>
    <t>Satauro Pacific Islands Presbyterian Church Wiri</t>
  </si>
  <si>
    <t>Deduct Te Aka Puaho</t>
  </si>
  <si>
    <t>Total 2019</t>
  </si>
  <si>
    <t>St Kentigern's Burwood United Parish</t>
  </si>
  <si>
    <t>Bethelehm Community Church</t>
  </si>
  <si>
    <t>Welcome Bay Presbyterian Church-The Ligthouse</t>
  </si>
  <si>
    <t>Crossroads - Mangatangi</t>
  </si>
  <si>
    <t>Avondale Pacific Island Presbyterian Church</t>
  </si>
  <si>
    <t>Realised Capital gain on sale of properties</t>
  </si>
  <si>
    <t>Hakatere Presbyterian Paris Prev Ashburton St Pauls Presbyterian</t>
  </si>
  <si>
    <t>Whanganui St Paul's - St Mark's Presbyterian Church</t>
  </si>
  <si>
    <t>Property revaluation gains</t>
  </si>
  <si>
    <t>Bequests for specific purposes</t>
  </si>
  <si>
    <t>Expenses of renting out houses</t>
  </si>
  <si>
    <t>at 30 June 2020</t>
  </si>
  <si>
    <t>Finance Statistics to 30 June 2020 :                    Summary by Presbytery</t>
  </si>
  <si>
    <t>Financial Statistics to 30 June 2020:                        Northern Presbytery</t>
  </si>
  <si>
    <t>Total 2020</t>
  </si>
  <si>
    <t>Churches with 2020 statistics returned</t>
  </si>
  <si>
    <t>Financial Statistics to 30 June 2020:                        Kaimai Presbytery</t>
  </si>
  <si>
    <t>2020 as % of 2019</t>
  </si>
  <si>
    <t>Financial Statistics to 30 June 2020:                        Central Presbytery</t>
  </si>
  <si>
    <t>Financial Statistics to 30 June 2020:                        Alpine Presbytery</t>
  </si>
  <si>
    <t>Financial Statistics to 30 June 2020:                        Southern Presbytery</t>
  </si>
  <si>
    <t>Financial Statistics to 30 June 2020:                       Pacific Presbytery</t>
  </si>
  <si>
    <t>Financial Statistics to 30 June 2020:                        Te Aka Puaho</t>
  </si>
  <si>
    <t>2020 AS % OF 2019</t>
  </si>
  <si>
    <t>Y</t>
  </si>
  <si>
    <t>Oteramika Kennington -Parish dissolved to be removed</t>
  </si>
  <si>
    <t>Presbyterian New Church</t>
  </si>
  <si>
    <t>New Parish</t>
  </si>
  <si>
    <t>Carterton - St David's Presbyterian Church</t>
  </si>
  <si>
    <t>Hope Whangarei</t>
  </si>
  <si>
    <t>Auckland - Chinese Presbyterian Church</t>
  </si>
  <si>
    <t>Accounts Recievable and other current assets</t>
  </si>
  <si>
    <t xml:space="preserve">Niue Takanini Pacific Island Presbyterian Church </t>
  </si>
  <si>
    <t xml:space="preserve">Ekalesia Kelisiano Niutao Tuvalu Presbyterian Church </t>
  </si>
  <si>
    <t>Financial  Statistics to June 2020:                  Co-operating &amp; Union Churches</t>
  </si>
  <si>
    <t>Name</t>
  </si>
  <si>
    <t>CONVENING</t>
  </si>
  <si>
    <t>Assets</t>
  </si>
  <si>
    <t>Gifts for specific capital projects</t>
  </si>
  <si>
    <t>Collections on behalf of other Charities</t>
  </si>
  <si>
    <t>Grants including govt. wage subsidy</t>
  </si>
  <si>
    <t>Ministers' housing costs</t>
  </si>
  <si>
    <t>Expenses of trading</t>
  </si>
  <si>
    <t>Gross INCOME</t>
  </si>
  <si>
    <t>EXPENDITURE</t>
  </si>
  <si>
    <t>Surplus/Deficit</t>
  </si>
  <si>
    <t>Total ALLOWANCES</t>
  </si>
  <si>
    <t>Assessable INCOME</t>
  </si>
  <si>
    <t>Hikurangi</t>
  </si>
  <si>
    <t>M</t>
  </si>
  <si>
    <t>Kaeo-Kerikeri</t>
  </si>
  <si>
    <t>Kaikohe</t>
  </si>
  <si>
    <t>Kaitaia</t>
  </si>
  <si>
    <t>Bay of Islands</t>
  </si>
  <si>
    <t>Otamatea</t>
  </si>
  <si>
    <t>P</t>
  </si>
  <si>
    <t>Wellsford</t>
  </si>
  <si>
    <t>Kaurihohore</t>
  </si>
  <si>
    <t>St John's Golden</t>
  </si>
  <si>
    <t>Tutukaka Coast</t>
  </si>
  <si>
    <t>Avondale</t>
  </si>
  <si>
    <t>Te Atatu</t>
  </si>
  <si>
    <t>St Austell's</t>
  </si>
  <si>
    <t>Onehunga Co-operating Parish</t>
  </si>
  <si>
    <t>Point Chevalier</t>
  </si>
  <si>
    <t>Auckland Deaf</t>
  </si>
  <si>
    <t>LEP</t>
  </si>
  <si>
    <t>Tuakau</t>
  </si>
  <si>
    <t>Bucklands Beach</t>
  </si>
  <si>
    <t>A</t>
  </si>
  <si>
    <t>Waiuku Districts</t>
  </si>
  <si>
    <t>Cambridge</t>
  </si>
  <si>
    <t>Ngaruawahia</t>
  </si>
  <si>
    <t>Thames</t>
  </si>
  <si>
    <t>Huntly</t>
  </si>
  <si>
    <t>Chartwell</t>
  </si>
  <si>
    <t>St Francis Hillcrest</t>
  </si>
  <si>
    <t>Hauraki Plains</t>
  </si>
  <si>
    <t>Piopio Aria Mokau</t>
  </si>
  <si>
    <t>Te Aroha</t>
  </si>
  <si>
    <t>Tirau</t>
  </si>
  <si>
    <t>St Clare</t>
  </si>
  <si>
    <t>Taumarunui</t>
  </si>
  <si>
    <t>Paeroa</t>
  </si>
  <si>
    <t>Whangamata</t>
  </si>
  <si>
    <t>Mercury Bay</t>
  </si>
  <si>
    <t>Greerton</t>
  </si>
  <si>
    <t>Opotiki</t>
  </si>
  <si>
    <t>Taupo</t>
  </si>
  <si>
    <t>Reporoa</t>
  </si>
  <si>
    <t>Turangi</t>
  </si>
  <si>
    <t>Papamoa</t>
  </si>
  <si>
    <t>Inglewood</t>
  </si>
  <si>
    <t>Waverley-Waitotara</t>
  </si>
  <si>
    <t>Eltham Kaponga</t>
  </si>
  <si>
    <t>Brooklands</t>
  </si>
  <si>
    <t>Opunake</t>
  </si>
  <si>
    <t>Okato</t>
  </si>
  <si>
    <t>Bell Block</t>
  </si>
  <si>
    <t>Patea</t>
  </si>
  <si>
    <t>Foxton Shannon</t>
  </si>
  <si>
    <t>Pahiatua</t>
  </si>
  <si>
    <t>Levin</t>
  </si>
  <si>
    <t>Rongotea</t>
  </si>
  <si>
    <t>Milson Combined</t>
  </si>
  <si>
    <t>Mangapapa</t>
  </si>
  <si>
    <t>Wairoa</t>
  </si>
  <si>
    <t>Waikohu</t>
  </si>
  <si>
    <t>Clive-Haumoana</t>
  </si>
  <si>
    <t>Tamatea</t>
  </si>
  <si>
    <t>Waipawa</t>
  </si>
  <si>
    <t>Greytown</t>
  </si>
  <si>
    <t>Featherston</t>
  </si>
  <si>
    <t>St James Masterton</t>
  </si>
  <si>
    <t>CrossWay</t>
  </si>
  <si>
    <t>Johnsonville</t>
  </si>
  <si>
    <t>St Anselm's</t>
  </si>
  <si>
    <t>Ngaio</t>
  </si>
  <si>
    <t>Tawa</t>
  </si>
  <si>
    <t>St Ninian's</t>
  </si>
  <si>
    <t>Hutt City</t>
  </si>
  <si>
    <t>M/P</t>
  </si>
  <si>
    <t>Miramar</t>
  </si>
  <si>
    <t>Upper Hutt</t>
  </si>
  <si>
    <t>Kapiti</t>
  </si>
  <si>
    <t>St Luke's Nelson</t>
  </si>
  <si>
    <t>Motueka</t>
  </si>
  <si>
    <t>Picton</t>
  </si>
  <si>
    <t>Greymouth/Buller</t>
  </si>
  <si>
    <t>Hokitika</t>
  </si>
  <si>
    <t>Reefton</t>
  </si>
  <si>
    <t>Halswell</t>
  </si>
  <si>
    <t>Lincoln Union</t>
  </si>
  <si>
    <t>New Brighton</t>
  </si>
  <si>
    <t>Oxford District</t>
  </si>
  <si>
    <t>Linwood Avenue</t>
  </si>
  <si>
    <t>Port Hills</t>
  </si>
  <si>
    <t>St Albans</t>
  </si>
  <si>
    <t>The Amuri</t>
  </si>
  <si>
    <t>Kaiapoi</t>
  </si>
  <si>
    <t>Ellesmere</t>
  </si>
  <si>
    <t>Malvern</t>
  </si>
  <si>
    <t>St David's Ashburton</t>
  </si>
  <si>
    <t>Hinds</t>
  </si>
  <si>
    <t>Crossway</t>
  </si>
  <si>
    <t>Marchwiel</t>
  </si>
  <si>
    <t>Waimate District</t>
  </si>
  <si>
    <t>Pukaki</t>
  </si>
  <si>
    <t>MacKenzie</t>
  </si>
  <si>
    <t>Tokomairiro</t>
  </si>
  <si>
    <t>Alexandra</t>
  </si>
  <si>
    <t>Teviot Union</t>
  </si>
  <si>
    <t>Riverton</t>
  </si>
  <si>
    <t>Otatara</t>
  </si>
  <si>
    <t>Bluff/Greenhills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</si>
</sst>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_-* #,##0_-;\-* #,##0_-;_-* &quot;-&quot;??_-;_-@_-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ourier"/>
      <family val="3"/>
    </font>
    <font>
      <sz val="48"/>
      <name val="Arial"/>
      <family val="2"/>
    </font>
    <font>
      <sz val="2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b/>
      <u/>
      <sz val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u/>
      <sz val="17"/>
      <name val="Arial"/>
      <family val="2"/>
    </font>
    <font>
      <sz val="11"/>
      <color rgb="FF222222"/>
      <name val="Arial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indexed="47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164" fontId="3" fillId="0" borderId="0"/>
    <xf numFmtId="9" fontId="2" fillId="0" borderId="0" applyFont="0" applyFill="0" applyBorder="0" applyAlignment="0" applyProtection="0"/>
    <xf numFmtId="0" fontId="8" fillId="0" borderId="0"/>
    <xf numFmtId="0" fontId="1" fillId="0" borderId="0"/>
  </cellStyleXfs>
  <cellXfs count="243">
    <xf numFmtId="0" fontId="0" fillId="0" borderId="0" xfId="0"/>
    <xf numFmtId="0" fontId="6" fillId="0" borderId="0" xfId="0" applyFont="1" applyFill="1" applyBorder="1"/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/>
    <xf numFmtId="165" fontId="7" fillId="0" borderId="0" xfId="1" applyNumberFormat="1" applyFont="1" applyBorder="1"/>
    <xf numFmtId="165" fontId="6" fillId="0" borderId="0" xfId="1" applyNumberFormat="1" applyFont="1" applyFill="1" applyBorder="1"/>
    <xf numFmtId="0" fontId="7" fillId="0" borderId="0" xfId="0" applyFont="1"/>
    <xf numFmtId="0" fontId="6" fillId="0" borderId="0" xfId="0" applyFont="1" applyFill="1" applyBorder="1" applyAlignment="1">
      <alignment horizontal="center"/>
    </xf>
    <xf numFmtId="165" fontId="6" fillId="0" borderId="0" xfId="1" applyNumberFormat="1" applyFont="1" applyFill="1" applyBorder="1" applyProtection="1">
      <protection locked="0"/>
    </xf>
    <xf numFmtId="165" fontId="8" fillId="0" borderId="0" xfId="1" applyNumberFormat="1" applyFont="1" applyFill="1" applyBorder="1" applyProtection="1">
      <protection locked="0"/>
    </xf>
    <xf numFmtId="165" fontId="6" fillId="0" borderId="0" xfId="1" applyNumberFormat="1" applyFont="1" applyFill="1" applyBorder="1" applyProtection="1"/>
    <xf numFmtId="0" fontId="7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vertical="top"/>
    </xf>
    <xf numFmtId="1" fontId="6" fillId="2" borderId="3" xfId="2" applyNumberFormat="1" applyFont="1" applyFill="1" applyBorder="1" applyAlignment="1">
      <alignment horizontal="center" vertical="center" textRotation="90" wrapText="1"/>
    </xf>
    <xf numFmtId="1" fontId="6" fillId="0" borderId="3" xfId="2" applyNumberFormat="1" applyFont="1" applyBorder="1" applyAlignment="1">
      <alignment horizontal="center" vertical="center" textRotation="90" wrapText="1"/>
    </xf>
    <xf numFmtId="1" fontId="6" fillId="0" borderId="3" xfId="2" applyNumberFormat="1" applyFont="1" applyFill="1" applyBorder="1" applyAlignment="1">
      <alignment horizontal="center" vertical="center" textRotation="90" wrapText="1"/>
    </xf>
    <xf numFmtId="1" fontId="6" fillId="0" borderId="3" xfId="2" applyNumberFormat="1" applyFont="1" applyBorder="1" applyAlignment="1" applyProtection="1">
      <alignment horizontal="center" vertical="center" textRotation="90" wrapText="1"/>
    </xf>
    <xf numFmtId="0" fontId="9" fillId="0" borderId="0" xfId="0" applyFont="1"/>
    <xf numFmtId="0" fontId="6" fillId="0" borderId="0" xfId="0" applyFont="1" applyFill="1"/>
    <xf numFmtId="1" fontId="7" fillId="2" borderId="3" xfId="2" applyNumberFormat="1" applyFont="1" applyFill="1" applyBorder="1" applyAlignment="1">
      <alignment horizontal="center" vertical="center" textRotation="90" wrapText="1"/>
    </xf>
    <xf numFmtId="1" fontId="6" fillId="0" borderId="3" xfId="2" applyNumberFormat="1" applyFont="1" applyBorder="1" applyAlignment="1">
      <alignment horizontal="right" vertical="center" textRotation="90" wrapText="1"/>
    </xf>
    <xf numFmtId="1" fontId="7" fillId="0" borderId="0" xfId="2" applyNumberFormat="1" applyFont="1" applyFill="1" applyBorder="1" applyAlignment="1">
      <alignment horizontal="centerContinuous"/>
    </xf>
    <xf numFmtId="1" fontId="6" fillId="0" borderId="0" xfId="2" quotePrefix="1" applyNumberFormat="1" applyFont="1" applyFill="1" applyBorder="1" applyAlignment="1">
      <alignment horizontal="center" vertical="center" textRotation="90" wrapText="1"/>
    </xf>
    <xf numFmtId="1" fontId="7" fillId="3" borderId="3" xfId="2" quotePrefix="1" applyNumberFormat="1" applyFont="1" applyFill="1" applyBorder="1" applyAlignment="1">
      <alignment horizontal="center" vertical="center" textRotation="90" wrapText="1"/>
    </xf>
    <xf numFmtId="43" fontId="6" fillId="0" borderId="0" xfId="1" applyFont="1" applyFill="1" applyBorder="1"/>
    <xf numFmtId="165" fontId="8" fillId="0" borderId="0" xfId="1" applyNumberFormat="1" applyFont="1" applyFill="1" applyBorder="1" applyAlignment="1" applyProtection="1">
      <alignment horizontal="right"/>
    </xf>
    <xf numFmtId="165" fontId="10" fillId="0" borderId="0" xfId="1" applyNumberFormat="1" applyFont="1" applyFill="1" applyBorder="1"/>
    <xf numFmtId="0" fontId="6" fillId="0" borderId="0" xfId="0" applyFont="1" applyFill="1" applyAlignment="1">
      <alignment horizontal="center"/>
    </xf>
    <xf numFmtId="165" fontId="7" fillId="0" borderId="3" xfId="1" applyNumberFormat="1" applyFont="1" applyBorder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vertical="top"/>
    </xf>
    <xf numFmtId="1" fontId="6" fillId="0" borderId="11" xfId="2" applyNumberFormat="1" applyFont="1" applyBorder="1" applyAlignment="1">
      <alignment horizontal="center" vertical="center" textRotation="90" wrapText="1"/>
    </xf>
    <xf numFmtId="165" fontId="6" fillId="0" borderId="0" xfId="0" applyNumberFormat="1" applyFont="1" applyFill="1" applyAlignment="1">
      <alignment horizontal="center"/>
    </xf>
    <xf numFmtId="165" fontId="7" fillId="0" borderId="0" xfId="1" applyNumberFormat="1" applyFont="1" applyBorder="1" applyAlignment="1">
      <alignment horizontal="center"/>
    </xf>
    <xf numFmtId="9" fontId="7" fillId="0" borderId="7" xfId="3" applyFont="1" applyBorder="1"/>
    <xf numFmtId="9" fontId="7" fillId="0" borderId="0" xfId="3" applyFont="1" applyBorder="1"/>
    <xf numFmtId="0" fontId="0" fillId="0" borderId="0" xfId="0" applyAlignment="1">
      <alignment horizontal="center"/>
    </xf>
    <xf numFmtId="165" fontId="6" fillId="0" borderId="0" xfId="0" applyNumberFormat="1" applyFont="1" applyBorder="1"/>
    <xf numFmtId="9" fontId="7" fillId="0" borderId="3" xfId="3" applyFont="1" applyBorder="1"/>
    <xf numFmtId="0" fontId="2" fillId="0" borderId="0" xfId="0" applyFont="1" applyBorder="1" applyAlignment="1">
      <alignment horizontal="center"/>
    </xf>
    <xf numFmtId="1" fontId="2" fillId="0" borderId="3" xfId="2" applyNumberFormat="1" applyFont="1" applyBorder="1" applyAlignment="1">
      <alignment horizontal="center" vertical="center" textRotation="90" wrapText="1"/>
    </xf>
    <xf numFmtId="165" fontId="7" fillId="0" borderId="3" xfId="1" applyNumberFormat="1" applyFont="1" applyBorder="1"/>
    <xf numFmtId="165" fontId="7" fillId="2" borderId="3" xfId="1" applyNumberFormat="1" applyFont="1" applyFill="1" applyBorder="1"/>
    <xf numFmtId="0" fontId="0" fillId="0" borderId="0" xfId="0" applyFill="1"/>
    <xf numFmtId="165" fontId="7" fillId="2" borderId="3" xfId="1" applyNumberFormat="1" applyFont="1" applyFill="1" applyBorder="1" applyProtection="1">
      <protection locked="0"/>
    </xf>
    <xf numFmtId="0" fontId="0" fillId="0" borderId="0" xfId="0" applyBorder="1"/>
    <xf numFmtId="0" fontId="2" fillId="0" borderId="0" xfId="0" applyFont="1" applyBorder="1"/>
    <xf numFmtId="0" fontId="0" fillId="0" borderId="0" xfId="0" applyAlignment="1">
      <alignment horizontal="left"/>
    </xf>
    <xf numFmtId="0" fontId="0" fillId="0" borderId="0" xfId="0" applyFill="1" applyBorder="1"/>
    <xf numFmtId="165" fontId="7" fillId="4" borderId="3" xfId="1" applyNumberFormat="1" applyFont="1" applyFill="1" applyBorder="1"/>
    <xf numFmtId="9" fontId="7" fillId="4" borderId="3" xfId="3" applyFont="1" applyFill="1" applyBorder="1"/>
    <xf numFmtId="0" fontId="7" fillId="0" borderId="0" xfId="0" applyFont="1" applyFill="1" applyBorder="1" applyAlignment="1">
      <alignment horizontal="center" vertical="top"/>
    </xf>
    <xf numFmtId="9" fontId="7" fillId="4" borderId="7" xfId="3" applyFont="1" applyFill="1" applyBorder="1"/>
    <xf numFmtId="1" fontId="2" fillId="0" borderId="3" xfId="2" applyNumberFormat="1" applyFont="1" applyFill="1" applyBorder="1" applyAlignment="1">
      <alignment horizontal="center" vertical="center" textRotation="90" wrapText="1"/>
    </xf>
    <xf numFmtId="1" fontId="7" fillId="5" borderId="3" xfId="2" quotePrefix="1" applyNumberFormat="1" applyFont="1" applyFill="1" applyBorder="1" applyAlignment="1">
      <alignment horizontal="center" vertical="center" textRotation="90" wrapText="1"/>
    </xf>
    <xf numFmtId="1" fontId="7" fillId="4" borderId="3" xfId="2" applyNumberFormat="1" applyFont="1" applyFill="1" applyBorder="1" applyAlignment="1">
      <alignment horizontal="center" vertical="center" textRotation="90" wrapText="1"/>
    </xf>
    <xf numFmtId="1" fontId="6" fillId="4" borderId="3" xfId="2" applyNumberFormat="1" applyFont="1" applyFill="1" applyBorder="1" applyAlignment="1">
      <alignment horizontal="center" vertical="center" textRotation="90" wrapText="1"/>
    </xf>
    <xf numFmtId="0" fontId="7" fillId="0" borderId="0" xfId="0" applyFont="1" applyFill="1" applyBorder="1" applyAlignment="1">
      <alignment vertical="top"/>
    </xf>
    <xf numFmtId="165" fontId="9" fillId="4" borderId="3" xfId="1" applyNumberFormat="1" applyFont="1" applyFill="1" applyBorder="1"/>
    <xf numFmtId="165" fontId="2" fillId="0" borderId="0" xfId="1" applyNumberFormat="1" applyFont="1" applyBorder="1" applyAlignment="1">
      <alignment horizontal="center"/>
    </xf>
    <xf numFmtId="0" fontId="0" fillId="0" borderId="0" xfId="0" applyFill="1" applyAlignment="1">
      <alignment horizontal="left"/>
    </xf>
    <xf numFmtId="0" fontId="2" fillId="0" borderId="0" xfId="0" applyFont="1" applyBorder="1" applyAlignment="1">
      <alignment horizontal="left"/>
    </xf>
    <xf numFmtId="165" fontId="2" fillId="0" borderId="3" xfId="1" applyNumberFormat="1" applyFont="1" applyBorder="1" applyAlignment="1">
      <alignment horizontal="center"/>
    </xf>
    <xf numFmtId="165" fontId="6" fillId="4" borderId="3" xfId="1" applyNumberFormat="1" applyFont="1" applyFill="1" applyBorder="1"/>
    <xf numFmtId="9" fontId="7" fillId="0" borderId="11" xfId="3" applyFont="1" applyBorder="1"/>
    <xf numFmtId="165" fontId="2" fillId="0" borderId="2" xfId="1" applyNumberFormat="1" applyFont="1" applyBorder="1" applyAlignment="1">
      <alignment horizontal="center"/>
    </xf>
    <xf numFmtId="165" fontId="2" fillId="0" borderId="9" xfId="1" applyNumberFormat="1" applyFont="1" applyBorder="1" applyAlignment="1">
      <alignment horizontal="center"/>
    </xf>
    <xf numFmtId="0" fontId="7" fillId="0" borderId="5" xfId="0" applyFont="1" applyFill="1" applyBorder="1" applyAlignment="1" applyProtection="1"/>
    <xf numFmtId="43" fontId="7" fillId="0" borderId="5" xfId="1" applyFont="1" applyFill="1" applyBorder="1" applyAlignment="1" applyProtection="1"/>
    <xf numFmtId="0" fontId="0" fillId="0" borderId="0" xfId="0" applyFill="1" applyAlignment="1">
      <alignment horizontal="center"/>
    </xf>
    <xf numFmtId="165" fontId="2" fillId="0" borderId="11" xfId="1" applyNumberFormat="1" applyFont="1" applyBorder="1" applyAlignment="1">
      <alignment horizontal="center"/>
    </xf>
    <xf numFmtId="43" fontId="7" fillId="0" borderId="7" xfId="1" applyFont="1" applyFill="1" applyBorder="1" applyAlignment="1" applyProtection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6" xfId="0" applyFont="1" applyFill="1" applyBorder="1" applyAlignment="1">
      <alignment horizontal="center" vertical="center" wrapText="1"/>
    </xf>
    <xf numFmtId="165" fontId="7" fillId="0" borderId="11" xfId="1" applyNumberFormat="1" applyFont="1" applyBorder="1" applyAlignment="1">
      <alignment horizontal="center"/>
    </xf>
    <xf numFmtId="165" fontId="7" fillId="0" borderId="0" xfId="0" applyNumberFormat="1" applyFont="1" applyBorder="1"/>
    <xf numFmtId="43" fontId="0" fillId="0" borderId="0" xfId="1" applyFont="1" applyFill="1" applyBorder="1"/>
    <xf numFmtId="9" fontId="7" fillId="0" borderId="0" xfId="3" applyFont="1" applyFill="1" applyBorder="1"/>
    <xf numFmtId="9" fontId="7" fillId="2" borderId="3" xfId="3" applyFont="1" applyFill="1" applyBorder="1" applyProtection="1">
      <protection locked="0"/>
    </xf>
    <xf numFmtId="0" fontId="9" fillId="0" borderId="0" xfId="0" applyFont="1" applyFill="1"/>
    <xf numFmtId="0" fontId="7" fillId="0" borderId="0" xfId="0" applyFont="1" applyFill="1"/>
    <xf numFmtId="165" fontId="7" fillId="4" borderId="3" xfId="1" applyNumberFormat="1" applyFont="1" applyFill="1" applyBorder="1" applyProtection="1">
      <protection locked="0"/>
    </xf>
    <xf numFmtId="165" fontId="6" fillId="0" borderId="0" xfId="0" applyNumberFormat="1" applyFont="1"/>
    <xf numFmtId="165" fontId="7" fillId="0" borderId="0" xfId="0" applyNumberFormat="1" applyFont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65" fontId="2" fillId="0" borderId="0" xfId="1" applyNumberFormat="1" applyFont="1" applyFill="1" applyBorder="1" applyAlignment="1">
      <alignment horizontal="center"/>
    </xf>
    <xf numFmtId="165" fontId="6" fillId="0" borderId="0" xfId="0" applyNumberFormat="1" applyFont="1" applyFill="1" applyBorder="1"/>
    <xf numFmtId="0" fontId="11" fillId="0" borderId="0" xfId="0" applyFont="1" applyFill="1" applyBorder="1" applyAlignment="1">
      <alignment horizontal="center" vertical="top"/>
    </xf>
    <xf numFmtId="0" fontId="13" fillId="0" borderId="6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top"/>
    </xf>
    <xf numFmtId="165" fontId="2" fillId="0" borderId="11" xfId="1" applyNumberFormat="1" applyFont="1" applyFill="1" applyBorder="1" applyAlignment="1">
      <alignment horizontal="center"/>
    </xf>
    <xf numFmtId="165" fontId="2" fillId="0" borderId="3" xfId="1" applyNumberFormat="1" applyFont="1" applyFill="1" applyBorder="1" applyAlignment="1">
      <alignment horizontal="center"/>
    </xf>
    <xf numFmtId="165" fontId="0" fillId="0" borderId="0" xfId="0" applyNumberFormat="1" applyFill="1" applyBorder="1"/>
    <xf numFmtId="165" fontId="7" fillId="0" borderId="3" xfId="1" applyNumberFormat="1" applyFont="1" applyBorder="1" applyProtection="1">
      <protection locked="0"/>
    </xf>
    <xf numFmtId="0" fontId="7" fillId="0" borderId="0" xfId="0" applyFont="1" applyBorder="1"/>
    <xf numFmtId="165" fontId="7" fillId="0" borderId="9" xfId="1" applyNumberFormat="1" applyFont="1" applyBorder="1" applyAlignment="1">
      <alignment horizontal="center"/>
    </xf>
    <xf numFmtId="165" fontId="6" fillId="0" borderId="3" xfId="1" applyNumberFormat="1" applyFont="1" applyFill="1" applyBorder="1"/>
    <xf numFmtId="0" fontId="6" fillId="0" borderId="3" xfId="0" applyFont="1" applyFill="1" applyBorder="1" applyAlignment="1">
      <alignment horizontal="center"/>
    </xf>
    <xf numFmtId="43" fontId="7" fillId="0" borderId="0" xfId="1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165" fontId="7" fillId="0" borderId="0" xfId="0" applyNumberFormat="1" applyFont="1" applyFill="1" applyAlignment="1">
      <alignment horizontal="center"/>
    </xf>
    <xf numFmtId="1" fontId="6" fillId="0" borderId="3" xfId="2" applyNumberFormat="1" applyFont="1" applyFill="1" applyBorder="1" applyAlignment="1" applyProtection="1">
      <alignment horizontal="center" vertical="center" textRotation="90" wrapText="1"/>
    </xf>
    <xf numFmtId="1" fontId="6" fillId="0" borderId="3" xfId="2" applyNumberFormat="1" applyFont="1" applyFill="1" applyBorder="1" applyAlignment="1">
      <alignment horizontal="right" vertical="center" textRotation="90" wrapText="1"/>
    </xf>
    <xf numFmtId="165" fontId="7" fillId="0" borderId="11" xfId="1" applyNumberFormat="1" applyFont="1" applyFill="1" applyBorder="1" applyAlignment="1">
      <alignment horizontal="center"/>
    </xf>
    <xf numFmtId="165" fontId="7" fillId="0" borderId="3" xfId="1" applyNumberFormat="1" applyFont="1" applyFill="1" applyBorder="1" applyAlignment="1">
      <alignment horizontal="center"/>
    </xf>
    <xf numFmtId="9" fontId="7" fillId="0" borderId="11" xfId="3" applyFont="1" applyFill="1" applyBorder="1"/>
    <xf numFmtId="9" fontId="7" fillId="0" borderId="3" xfId="3" applyFont="1" applyFill="1" applyBorder="1"/>
    <xf numFmtId="165" fontId="7" fillId="0" borderId="3" xfId="1" applyNumberFormat="1" applyFont="1" applyFill="1" applyBorder="1" applyAlignment="1" applyProtection="1">
      <alignment horizontal="left"/>
    </xf>
    <xf numFmtId="165" fontId="6" fillId="0" borderId="0" xfId="1" applyNumberFormat="1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165" fontId="7" fillId="0" borderId="11" xfId="1" applyNumberFormat="1" applyFont="1" applyBorder="1" applyProtection="1">
      <protection locked="0"/>
    </xf>
    <xf numFmtId="0" fontId="7" fillId="0" borderId="3" xfId="0" applyFont="1" applyFill="1" applyBorder="1" applyAlignment="1" applyProtection="1">
      <alignment horizontal="center"/>
    </xf>
    <xf numFmtId="43" fontId="7" fillId="0" borderId="3" xfId="1" applyFont="1" applyFill="1" applyBorder="1" applyAlignment="1" applyProtection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left"/>
    </xf>
    <xf numFmtId="165" fontId="2" fillId="6" borderId="11" xfId="1" applyNumberFormat="1" applyFont="1" applyFill="1" applyBorder="1" applyAlignment="1">
      <alignment horizontal="center"/>
    </xf>
    <xf numFmtId="165" fontId="2" fillId="6" borderId="3" xfId="1" applyNumberFormat="1" applyFont="1" applyFill="1" applyBorder="1" applyAlignment="1">
      <alignment horizontal="center"/>
    </xf>
    <xf numFmtId="165" fontId="6" fillId="6" borderId="0" xfId="1" applyNumberFormat="1" applyFont="1" applyFill="1" applyBorder="1" applyProtection="1">
      <protection locked="0"/>
    </xf>
    <xf numFmtId="165" fontId="6" fillId="6" borderId="0" xfId="0" applyNumberFormat="1" applyFont="1" applyFill="1" applyBorder="1"/>
    <xf numFmtId="0" fontId="0" fillId="6" borderId="0" xfId="0" applyFill="1"/>
    <xf numFmtId="0" fontId="2" fillId="0" borderId="3" xfId="0" applyFont="1" applyBorder="1" applyAlignment="1">
      <alignment horizontal="left"/>
    </xf>
    <xf numFmtId="165" fontId="2" fillId="0" borderId="3" xfId="0" applyNumberFormat="1" applyFont="1" applyFill="1" applyBorder="1" applyAlignment="1">
      <alignment horizontal="center"/>
    </xf>
    <xf numFmtId="165" fontId="7" fillId="0" borderId="3" xfId="0" applyNumberFormat="1" applyFont="1" applyFill="1" applyBorder="1" applyAlignment="1" applyProtection="1">
      <alignment horizontal="center"/>
    </xf>
    <xf numFmtId="43" fontId="2" fillId="0" borderId="4" xfId="1" applyFont="1" applyFill="1" applyBorder="1" applyAlignment="1" applyProtection="1">
      <protection locked="0"/>
    </xf>
    <xf numFmtId="43" fontId="2" fillId="0" borderId="5" xfId="1" applyFont="1" applyFill="1" applyBorder="1" applyAlignment="1" applyProtection="1">
      <protection locked="0"/>
    </xf>
    <xf numFmtId="43" fontId="6" fillId="0" borderId="4" xfId="1" applyFont="1" applyFill="1" applyBorder="1" applyAlignment="1" applyProtection="1">
      <protection locked="0"/>
    </xf>
    <xf numFmtId="43" fontId="6" fillId="0" borderId="5" xfId="1" applyFont="1" applyFill="1" applyBorder="1" applyAlignment="1" applyProtection="1">
      <protection locked="0"/>
    </xf>
    <xf numFmtId="0" fontId="7" fillId="0" borderId="4" xfId="0" applyFont="1" applyFill="1" applyBorder="1" applyAlignment="1" applyProtection="1"/>
    <xf numFmtId="43" fontId="7" fillId="0" borderId="4" xfId="1" applyFont="1" applyFill="1" applyBorder="1" applyAlignment="1" applyProtection="1"/>
    <xf numFmtId="165" fontId="7" fillId="4" borderId="3" xfId="0" applyNumberFormat="1" applyFont="1" applyFill="1" applyBorder="1" applyAlignment="1" applyProtection="1"/>
    <xf numFmtId="9" fontId="7" fillId="4" borderId="3" xfId="3" applyFont="1" applyFill="1" applyBorder="1" applyAlignment="1" applyProtection="1">
      <protection locked="0"/>
    </xf>
    <xf numFmtId="165" fontId="7" fillId="4" borderId="3" xfId="1" applyNumberFormat="1" applyFont="1" applyFill="1" applyBorder="1" applyAlignment="1" applyProtection="1"/>
    <xf numFmtId="43" fontId="7" fillId="4" borderId="3" xfId="1" applyFont="1" applyFill="1" applyBorder="1" applyAlignment="1" applyProtection="1"/>
    <xf numFmtId="165" fontId="2" fillId="0" borderId="0" xfId="1" applyNumberFormat="1" applyFont="1" applyFill="1" applyBorder="1" applyAlignment="1">
      <alignment horizontal="left"/>
    </xf>
    <xf numFmtId="165" fontId="7" fillId="4" borderId="11" xfId="1" applyNumberFormat="1" applyFont="1" applyFill="1" applyBorder="1" applyAlignment="1">
      <alignment horizontal="center"/>
    </xf>
    <xf numFmtId="165" fontId="7" fillId="4" borderId="3" xfId="1" applyNumberFormat="1" applyFont="1" applyFill="1" applyBorder="1" applyAlignment="1">
      <alignment horizontal="center"/>
    </xf>
    <xf numFmtId="9" fontId="7" fillId="4" borderId="3" xfId="3" applyFont="1" applyFill="1" applyBorder="1" applyProtection="1">
      <protection locked="0"/>
    </xf>
    <xf numFmtId="165" fontId="7" fillId="4" borderId="9" xfId="1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left"/>
    </xf>
    <xf numFmtId="9" fontId="7" fillId="0" borderId="0" xfId="3" applyFont="1" applyBorder="1" applyAlignment="1">
      <alignment horizontal="center"/>
    </xf>
    <xf numFmtId="0" fontId="2" fillId="0" borderId="3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165" fontId="7" fillId="4" borderId="3" xfId="1" applyNumberFormat="1" applyFont="1" applyFill="1" applyBorder="1" applyAlignment="1" applyProtection="1">
      <protection locked="0"/>
    </xf>
    <xf numFmtId="0" fontId="4" fillId="6" borderId="0" xfId="0" applyFont="1" applyFill="1"/>
    <xf numFmtId="0" fontId="0" fillId="0" borderId="3" xfId="0" applyBorder="1"/>
    <xf numFmtId="0" fontId="0" fillId="0" borderId="3" xfId="0" applyFill="1" applyBorder="1"/>
    <xf numFmtId="0" fontId="7" fillId="0" borderId="3" xfId="0" applyFont="1" applyBorder="1"/>
    <xf numFmtId="0" fontId="2" fillId="0" borderId="11" xfId="0" applyFont="1" applyBorder="1" applyAlignment="1">
      <alignment horizontal="left"/>
    </xf>
    <xf numFmtId="0" fontId="0" fillId="0" borderId="3" xfId="0" applyFill="1" applyBorder="1" applyAlignment="1">
      <alignment horizontal="left"/>
    </xf>
    <xf numFmtId="165" fontId="6" fillId="0" borderId="0" xfId="0" applyNumberFormat="1" applyFont="1" applyFill="1"/>
    <xf numFmtId="43" fontId="2" fillId="0" borderId="0" xfId="1" applyFont="1" applyFill="1" applyBorder="1"/>
    <xf numFmtId="0" fontId="7" fillId="0" borderId="0" xfId="0" applyFont="1" applyBorder="1" applyAlignment="1">
      <alignment horizontal="center" vertical="top"/>
    </xf>
    <xf numFmtId="0" fontId="15" fillId="0" borderId="0" xfId="0" applyFont="1"/>
    <xf numFmtId="0" fontId="15" fillId="0" borderId="3" xfId="0" applyFont="1" applyBorder="1"/>
    <xf numFmtId="0" fontId="2" fillId="0" borderId="1" xfId="0" applyFont="1" applyBorder="1" applyAlignment="1">
      <alignment horizontal="left"/>
    </xf>
    <xf numFmtId="165" fontId="2" fillId="0" borderId="12" xfId="1" applyNumberFormat="1" applyFont="1" applyBorder="1" applyAlignment="1">
      <alignment horizontal="center"/>
    </xf>
    <xf numFmtId="165" fontId="2" fillId="0" borderId="1" xfId="1" applyNumberFormat="1" applyFont="1" applyBorder="1" applyAlignment="1">
      <alignment horizontal="center"/>
    </xf>
    <xf numFmtId="165" fontId="6" fillId="4" borderId="12" xfId="1" applyNumberFormat="1" applyFont="1" applyFill="1" applyBorder="1"/>
    <xf numFmtId="165" fontId="7" fillId="4" borderId="12" xfId="1" applyNumberFormat="1" applyFont="1" applyFill="1" applyBorder="1" applyProtection="1">
      <protection locked="0"/>
    </xf>
    <xf numFmtId="165" fontId="7" fillId="4" borderId="12" xfId="1" applyNumberFormat="1" applyFont="1" applyFill="1" applyBorder="1"/>
    <xf numFmtId="165" fontId="9" fillId="4" borderId="12" xfId="1" applyNumberFormat="1" applyFont="1" applyFill="1" applyBorder="1"/>
    <xf numFmtId="0" fontId="2" fillId="0" borderId="13" xfId="0" applyFont="1" applyBorder="1" applyAlignment="1">
      <alignment horizontal="left"/>
    </xf>
    <xf numFmtId="0" fontId="7" fillId="0" borderId="13" xfId="0" applyFont="1" applyFill="1" applyBorder="1" applyAlignment="1" applyProtection="1">
      <alignment horizontal="center"/>
    </xf>
    <xf numFmtId="165" fontId="7" fillId="0" borderId="13" xfId="1" applyNumberFormat="1" applyFont="1" applyBorder="1" applyAlignment="1">
      <alignment horizontal="center"/>
    </xf>
    <xf numFmtId="165" fontId="7" fillId="4" borderId="13" xfId="1" applyNumberFormat="1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165" fontId="2" fillId="4" borderId="3" xfId="1" applyNumberFormat="1" applyFont="1" applyFill="1" applyBorder="1"/>
    <xf numFmtId="0" fontId="2" fillId="0" borderId="0" xfId="0" applyFont="1" applyFill="1"/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165" fontId="2" fillId="7" borderId="11" xfId="1" applyNumberFormat="1" applyFont="1" applyFill="1" applyBorder="1" applyAlignment="1">
      <alignment horizontal="center"/>
    </xf>
    <xf numFmtId="165" fontId="2" fillId="7" borderId="3" xfId="1" applyNumberFormat="1" applyFont="1" applyFill="1" applyBorder="1" applyAlignment="1">
      <alignment horizontal="center"/>
    </xf>
    <xf numFmtId="165" fontId="6" fillId="7" borderId="0" xfId="1" applyNumberFormat="1" applyFont="1" applyFill="1" applyBorder="1" applyProtection="1">
      <protection locked="0"/>
    </xf>
    <xf numFmtId="165" fontId="6" fillId="7" borderId="0" xfId="0" applyNumberFormat="1" applyFont="1" applyFill="1" applyBorder="1"/>
    <xf numFmtId="165" fontId="6" fillId="7" borderId="0" xfId="0" applyNumberFormat="1" applyFont="1" applyFill="1"/>
    <xf numFmtId="0" fontId="0" fillId="7" borderId="0" xfId="0" applyFill="1"/>
    <xf numFmtId="165" fontId="2" fillId="7" borderId="0" xfId="0" applyNumberFormat="1" applyFont="1" applyFill="1" applyBorder="1"/>
    <xf numFmtId="1" fontId="6" fillId="4" borderId="4" xfId="2" applyNumberFormat="1" applyFont="1" applyFill="1" applyBorder="1" applyAlignment="1">
      <alignment horizontal="center" vertical="center" textRotation="90" wrapText="1"/>
    </xf>
    <xf numFmtId="165" fontId="9" fillId="4" borderId="4" xfId="1" applyNumberFormat="1" applyFont="1" applyFill="1" applyBorder="1"/>
    <xf numFmtId="165" fontId="9" fillId="4" borderId="10" xfId="1" applyNumberFormat="1" applyFont="1" applyFill="1" applyBorder="1"/>
    <xf numFmtId="165" fontId="7" fillId="4" borderId="7" xfId="1" applyNumberFormat="1" applyFont="1" applyFill="1" applyBorder="1" applyAlignment="1">
      <alignment horizontal="center"/>
    </xf>
    <xf numFmtId="165" fontId="7" fillId="4" borderId="4" xfId="1" applyNumberFormat="1" applyFont="1" applyFill="1" applyBorder="1"/>
    <xf numFmtId="9" fontId="7" fillId="4" borderId="4" xfId="3" applyFont="1" applyFill="1" applyBorder="1"/>
    <xf numFmtId="0" fontId="9" fillId="0" borderId="0" xfId="0" applyFont="1" applyBorder="1"/>
    <xf numFmtId="0" fontId="0" fillId="0" borderId="11" xfId="0" applyBorder="1" applyAlignment="1">
      <alignment horizontal="left"/>
    </xf>
    <xf numFmtId="165" fontId="2" fillId="0" borderId="0" xfId="1" applyNumberFormat="1" applyFont="1" applyFill="1" applyBorder="1"/>
    <xf numFmtId="165" fontId="2" fillId="0" borderId="0" xfId="0" applyNumberFormat="1" applyFont="1" applyFill="1" applyBorder="1"/>
    <xf numFmtId="165" fontId="2" fillId="0" borderId="0" xfId="0" applyNumberFormat="1" applyFont="1" applyFill="1"/>
    <xf numFmtId="0" fontId="7" fillId="0" borderId="3" xfId="0" applyFont="1" applyFill="1" applyBorder="1"/>
    <xf numFmtId="0" fontId="16" fillId="0" borderId="3" xfId="5" applyFont="1" applyFill="1" applyBorder="1" applyAlignment="1"/>
    <xf numFmtId="3" fontId="16" fillId="0" borderId="3" xfId="5" applyNumberFormat="1" applyFont="1" applyFill="1" applyBorder="1" applyAlignment="1">
      <alignment wrapText="1"/>
    </xf>
    <xf numFmtId="3" fontId="0" fillId="0" borderId="3" xfId="0" applyNumberFormat="1" applyFill="1" applyBorder="1"/>
    <xf numFmtId="3" fontId="7" fillId="0" borderId="3" xfId="0" applyNumberFormat="1" applyFont="1" applyBorder="1"/>
    <xf numFmtId="3" fontId="7" fillId="0" borderId="3" xfId="0" applyNumberFormat="1" applyFont="1" applyFill="1" applyBorder="1"/>
    <xf numFmtId="3" fontId="0" fillId="0" borderId="3" xfId="0" applyNumberFormat="1" applyBorder="1"/>
    <xf numFmtId="0" fontId="5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7" fillId="4" borderId="4" xfId="0" applyFont="1" applyFill="1" applyBorder="1" applyAlignment="1">
      <alignment horizontal="center" wrapText="1"/>
    </xf>
    <xf numFmtId="0" fontId="0" fillId="4" borderId="5" xfId="0" applyFill="1" applyBorder="1" applyAlignment="1">
      <alignment horizontal="center" wrapText="1"/>
    </xf>
    <xf numFmtId="0" fontId="0" fillId="4" borderId="11" xfId="0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1" fontId="7" fillId="4" borderId="4" xfId="2" applyNumberFormat="1" applyFont="1" applyFill="1" applyBorder="1" applyAlignment="1">
      <alignment horizontal="center"/>
    </xf>
    <xf numFmtId="0" fontId="0" fillId="4" borderId="5" xfId="0" applyFill="1" applyBorder="1" applyAlignment="1"/>
    <xf numFmtId="0" fontId="0" fillId="4" borderId="11" xfId="0" applyFill="1" applyBorder="1" applyAlignment="1"/>
    <xf numFmtId="0" fontId="0" fillId="4" borderId="5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13" fillId="0" borderId="10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/>
    </xf>
    <xf numFmtId="43" fontId="7" fillId="0" borderId="4" xfId="1" applyFont="1" applyFill="1" applyBorder="1" applyAlignment="1" applyProtection="1">
      <alignment horizontal="left"/>
    </xf>
    <xf numFmtId="43" fontId="7" fillId="0" borderId="5" xfId="1" applyFont="1" applyFill="1" applyBorder="1" applyAlignment="1" applyProtection="1">
      <alignment horizontal="left"/>
    </xf>
    <xf numFmtId="0" fontId="7" fillId="0" borderId="10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wrapText="1"/>
    </xf>
    <xf numFmtId="0" fontId="7" fillId="2" borderId="4" xfId="0" applyFont="1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7" fillId="0" borderId="7" xfId="0" applyFont="1" applyFill="1" applyBorder="1" applyAlignment="1" applyProtection="1">
      <alignment horizontal="left"/>
    </xf>
    <xf numFmtId="0" fontId="7" fillId="0" borderId="8" xfId="0" applyFont="1" applyFill="1" applyBorder="1" applyAlignment="1" applyProtection="1">
      <alignment horizontal="left"/>
    </xf>
    <xf numFmtId="0" fontId="7" fillId="0" borderId="1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1" fontId="7" fillId="2" borderId="4" xfId="2" applyNumberFormat="1" applyFont="1" applyFill="1" applyBorder="1" applyAlignment="1">
      <alignment horizontal="center"/>
    </xf>
    <xf numFmtId="0" fontId="0" fillId="2" borderId="5" xfId="0" applyFill="1" applyBorder="1" applyAlignment="1"/>
    <xf numFmtId="0" fontId="0" fillId="2" borderId="11" xfId="0" applyFill="1" applyBorder="1" applyAlignment="1"/>
    <xf numFmtId="0" fontId="0" fillId="2" borderId="5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4" fillId="6" borderId="10" xfId="0" applyFont="1" applyFill="1" applyBorder="1" applyAlignment="1">
      <alignment horizontal="center" vertical="center" wrapText="1"/>
    </xf>
    <xf numFmtId="0" fontId="14" fillId="6" borderId="6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6" borderId="14" xfId="0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/>
    </xf>
    <xf numFmtId="0" fontId="14" fillId="6" borderId="7" xfId="0" applyFont="1" applyFill="1" applyBorder="1" applyAlignment="1">
      <alignment horizontal="center" vertical="center" wrapText="1"/>
    </xf>
    <xf numFmtId="0" fontId="14" fillId="6" borderId="8" xfId="0" applyFont="1" applyFill="1" applyBorder="1" applyAlignment="1">
      <alignment horizontal="center" vertical="center" wrapText="1"/>
    </xf>
    <xf numFmtId="0" fontId="14" fillId="6" borderId="9" xfId="0" applyFont="1" applyFill="1" applyBorder="1" applyAlignment="1">
      <alignment horizontal="center" vertical="center" wrapText="1"/>
    </xf>
  </cellXfs>
  <cellStyles count="6">
    <cellStyle name="Comma" xfId="1" builtinId="3"/>
    <cellStyle name="Normal" xfId="0" builtinId="0"/>
    <cellStyle name="Normal 2" xfId="4" xr:uid="{00000000-0005-0000-0000-000002000000}"/>
    <cellStyle name="Normal 3" xfId="5" xr:uid="{EEC26738-CAD7-4D15-8F23-69597E132BF6}"/>
    <cellStyle name="Normal_STAT" xfId="2" xr:uid="{00000000-0005-0000-0000-000003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32"/>
  <sheetViews>
    <sheetView topLeftCell="A2" workbookViewId="0">
      <selection activeCell="B3" sqref="B3:M5"/>
    </sheetView>
  </sheetViews>
  <sheetFormatPr defaultColWidth="9.1796875" defaultRowHeight="12.5" x14ac:dyDescent="0.25"/>
  <cols>
    <col min="1" max="16384" width="9.1796875" style="123"/>
  </cols>
  <sheetData>
    <row r="1" spans="1:14" ht="60" x14ac:dyDescent="1.1499999999999999">
      <c r="A1" s="147"/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</row>
    <row r="2" spans="1:14" ht="60" x14ac:dyDescent="1.1499999999999999">
      <c r="A2" s="147"/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</row>
    <row r="3" spans="1:14" ht="60" x14ac:dyDescent="1.1499999999999999">
      <c r="A3" s="147"/>
      <c r="B3" s="199" t="s">
        <v>3</v>
      </c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147"/>
    </row>
    <row r="4" spans="1:14" ht="60" x14ac:dyDescent="1.1499999999999999">
      <c r="A4" s="147"/>
      <c r="B4" s="199" t="s">
        <v>213</v>
      </c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147"/>
    </row>
    <row r="5" spans="1:14" ht="60" x14ac:dyDescent="1.1499999999999999">
      <c r="A5" s="147"/>
      <c r="B5" s="199" t="s">
        <v>321</v>
      </c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147"/>
    </row>
    <row r="6" spans="1:14" ht="60" x14ac:dyDescent="1.1499999999999999">
      <c r="A6" s="147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</row>
    <row r="7" spans="1:14" ht="60" x14ac:dyDescent="1.1499999999999999">
      <c r="A7" s="147"/>
      <c r="B7" s="199"/>
      <c r="C7" s="200"/>
      <c r="D7" s="200"/>
      <c r="E7" s="200"/>
      <c r="F7" s="200"/>
      <c r="G7" s="200"/>
      <c r="H7" s="200"/>
      <c r="I7" s="200"/>
      <c r="J7" s="200"/>
      <c r="K7" s="200"/>
      <c r="L7" s="200"/>
      <c r="M7" s="200"/>
      <c r="N7" s="147"/>
    </row>
    <row r="8" spans="1:14" ht="60" x14ac:dyDescent="1.1499999999999999">
      <c r="A8" s="147"/>
      <c r="B8" s="147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</row>
    <row r="9" spans="1:14" ht="60" x14ac:dyDescent="1.1499999999999999">
      <c r="A9" s="147"/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</row>
    <row r="10" spans="1:14" ht="60" x14ac:dyDescent="1.1499999999999999">
      <c r="A10" s="147"/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</row>
    <row r="11" spans="1:14" ht="60" x14ac:dyDescent="1.1499999999999999">
      <c r="A11" s="147"/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</row>
    <row r="12" spans="1:14" ht="60" x14ac:dyDescent="1.1499999999999999">
      <c r="A12" s="147"/>
      <c r="B12" s="147"/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</row>
    <row r="13" spans="1:14" ht="60" x14ac:dyDescent="1.1499999999999999">
      <c r="A13" s="147"/>
      <c r="B13" s="147"/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</row>
    <row r="14" spans="1:14" ht="60" x14ac:dyDescent="1.1499999999999999">
      <c r="A14" s="147"/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</row>
    <row r="15" spans="1:14" ht="60" x14ac:dyDescent="1.1499999999999999">
      <c r="A15" s="147"/>
      <c r="B15" s="147"/>
      <c r="C15" s="147"/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</row>
    <row r="16" spans="1:14" ht="60" x14ac:dyDescent="1.1499999999999999">
      <c r="A16" s="147"/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</row>
    <row r="17" spans="1:14" ht="60" x14ac:dyDescent="1.1499999999999999">
      <c r="A17" s="147"/>
      <c r="B17" s="147"/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</row>
    <row r="18" spans="1:14" ht="60" x14ac:dyDescent="1.1499999999999999">
      <c r="A18" s="147"/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</row>
    <row r="19" spans="1:14" ht="60" x14ac:dyDescent="1.1499999999999999">
      <c r="A19" s="147"/>
      <c r="B19" s="147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</row>
    <row r="20" spans="1:14" ht="60" x14ac:dyDescent="1.1499999999999999">
      <c r="A20" s="147"/>
      <c r="B20" s="147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</row>
    <row r="21" spans="1:14" ht="60" x14ac:dyDescent="1.1499999999999999">
      <c r="A21" s="147"/>
      <c r="B21" s="147"/>
      <c r="C21" s="147"/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7"/>
    </row>
    <row r="22" spans="1:14" ht="60" x14ac:dyDescent="1.1499999999999999">
      <c r="A22" s="147"/>
      <c r="B22" s="147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</row>
    <row r="23" spans="1:14" ht="60" x14ac:dyDescent="1.1499999999999999">
      <c r="A23" s="147"/>
      <c r="B23" s="147"/>
      <c r="C23" s="147"/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</row>
    <row r="24" spans="1:14" ht="60" x14ac:dyDescent="1.1499999999999999">
      <c r="A24" s="147"/>
      <c r="B24" s="147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</row>
    <row r="25" spans="1:14" ht="60" x14ac:dyDescent="1.1499999999999999">
      <c r="A25" s="147"/>
      <c r="B25" s="147"/>
      <c r="C25" s="147"/>
      <c r="D25" s="147"/>
      <c r="E25" s="147"/>
      <c r="F25" s="147"/>
      <c r="G25" s="147"/>
      <c r="H25" s="147"/>
      <c r="I25" s="147"/>
      <c r="J25" s="147"/>
      <c r="K25" s="147"/>
      <c r="L25" s="147"/>
      <c r="M25" s="147"/>
      <c r="N25" s="147"/>
    </row>
    <row r="26" spans="1:14" ht="60" x14ac:dyDescent="1.1499999999999999">
      <c r="A26" s="147"/>
      <c r="B26" s="147"/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</row>
    <row r="27" spans="1:14" ht="60" x14ac:dyDescent="1.1499999999999999">
      <c r="A27" s="147"/>
      <c r="B27" s="147"/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</row>
    <row r="28" spans="1:14" ht="60" x14ac:dyDescent="1.1499999999999999">
      <c r="A28" s="147"/>
      <c r="B28" s="147"/>
      <c r="C28" s="147"/>
      <c r="D28" s="147"/>
      <c r="E28" s="147"/>
      <c r="F28" s="147"/>
      <c r="G28" s="147"/>
      <c r="H28" s="147"/>
      <c r="I28" s="147"/>
      <c r="J28" s="147"/>
      <c r="K28" s="147"/>
      <c r="L28" s="147"/>
      <c r="M28" s="147"/>
      <c r="N28" s="147"/>
    </row>
    <row r="29" spans="1:14" ht="60" x14ac:dyDescent="1.1499999999999999">
      <c r="A29" s="147"/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</row>
    <row r="30" spans="1:14" ht="60" x14ac:dyDescent="1.1499999999999999">
      <c r="A30" s="147"/>
      <c r="B30" s="147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</row>
    <row r="31" spans="1:14" ht="60" x14ac:dyDescent="1.1499999999999999">
      <c r="A31" s="147"/>
      <c r="B31" s="147"/>
      <c r="C31" s="147"/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7"/>
    </row>
    <row r="32" spans="1:14" ht="60" x14ac:dyDescent="1.1499999999999999">
      <c r="A32" s="147"/>
      <c r="B32" s="147"/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</row>
  </sheetData>
  <mergeCells count="4">
    <mergeCell ref="B3:M3"/>
    <mergeCell ref="B4:M4"/>
    <mergeCell ref="B5:M5"/>
    <mergeCell ref="B7:M7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107"/>
  <sheetViews>
    <sheetView tabSelected="1" topLeftCell="A4" zoomScale="130" zoomScaleNormal="130" workbookViewId="0">
      <selection activeCell="B10" sqref="B10"/>
    </sheetView>
  </sheetViews>
  <sheetFormatPr defaultColWidth="8.7265625" defaultRowHeight="12.5" x14ac:dyDescent="0.25"/>
  <cols>
    <col min="1" max="1" width="8.7265625" style="148"/>
    <col min="2" max="2" width="30.1796875" style="148" bestFit="1" customWidth="1"/>
    <col min="3" max="3" width="12" style="148" customWidth="1"/>
    <col min="4" max="4" width="9.90625" style="148" bestFit="1" customWidth="1"/>
    <col min="5" max="5" width="11" style="149" customWidth="1"/>
    <col min="6" max="6" width="12.1796875" style="149" customWidth="1"/>
    <col min="7" max="7" width="9.54296875" style="149" customWidth="1"/>
    <col min="8" max="8" width="10.36328125" style="149" customWidth="1"/>
    <col min="9" max="9" width="8.7265625" style="149"/>
    <col min="10" max="10" width="10.26953125" style="149" customWidth="1"/>
    <col min="11" max="11" width="9.81640625" style="149" customWidth="1"/>
    <col min="12" max="12" width="10.08984375" style="149" customWidth="1"/>
    <col min="13" max="13" width="11.08984375" style="149" customWidth="1"/>
    <col min="14" max="14" width="10.81640625" style="149" customWidth="1"/>
    <col min="15" max="15" width="11.90625" style="149" customWidth="1"/>
    <col min="16" max="17" width="13.54296875" style="149" bestFit="1" customWidth="1"/>
    <col min="18" max="18" width="8.7265625" style="149"/>
    <col min="19" max="20" width="13.54296875" style="149" bestFit="1" customWidth="1"/>
    <col min="21" max="21" width="12.36328125" style="149" customWidth="1"/>
    <col min="22" max="22" width="11.7265625" style="149" customWidth="1"/>
    <col min="23" max="16384" width="8.7265625" style="148"/>
  </cols>
  <sheetData>
    <row r="1" spans="1:19" ht="13.5" customHeight="1" x14ac:dyDescent="0.25">
      <c r="A1" s="234" t="s">
        <v>344</v>
      </c>
      <c r="B1" s="235"/>
      <c r="C1" s="235"/>
      <c r="D1" s="236"/>
    </row>
    <row r="2" spans="1:19" ht="13.5" customHeight="1" x14ac:dyDescent="0.25">
      <c r="A2" s="237"/>
      <c r="B2" s="238"/>
      <c r="C2" s="238"/>
      <c r="D2" s="239"/>
    </row>
    <row r="3" spans="1:19" ht="13.5" customHeight="1" x14ac:dyDescent="0.25">
      <c r="A3" s="237"/>
      <c r="B3" s="238"/>
      <c r="C3" s="238"/>
      <c r="D3" s="239"/>
    </row>
    <row r="4" spans="1:19" ht="131.5" customHeight="1" x14ac:dyDescent="0.25">
      <c r="A4" s="240"/>
      <c r="B4" s="241"/>
      <c r="C4" s="241"/>
      <c r="D4" s="242"/>
    </row>
    <row r="5" spans="1:19" s="149" customFormat="1" ht="72.5" x14ac:dyDescent="0.35">
      <c r="B5" s="193" t="s">
        <v>345</v>
      </c>
      <c r="C5" s="194" t="s">
        <v>346</v>
      </c>
      <c r="D5" s="194" t="s">
        <v>347</v>
      </c>
      <c r="E5" s="194" t="s">
        <v>233</v>
      </c>
      <c r="F5" s="194" t="s">
        <v>234</v>
      </c>
      <c r="G5" s="194" t="s">
        <v>348</v>
      </c>
      <c r="H5" s="194" t="s">
        <v>349</v>
      </c>
      <c r="I5" s="194" t="s">
        <v>350</v>
      </c>
      <c r="J5" s="194" t="s">
        <v>318</v>
      </c>
      <c r="K5" s="194" t="s">
        <v>319</v>
      </c>
      <c r="L5" s="194" t="s">
        <v>351</v>
      </c>
      <c r="M5" s="194" t="s">
        <v>352</v>
      </c>
      <c r="N5" s="194" t="s">
        <v>320</v>
      </c>
      <c r="O5" s="194" t="s">
        <v>353</v>
      </c>
      <c r="P5" s="192" t="s">
        <v>354</v>
      </c>
      <c r="Q5" s="192" t="s">
        <v>355</v>
      </c>
      <c r="R5" s="194" t="s">
        <v>356</v>
      </c>
      <c r="S5" s="194" t="s">
        <v>357</v>
      </c>
    </row>
    <row r="6" spans="1:19" s="149" customFormat="1" x14ac:dyDescent="0.25">
      <c r="B6" s="149" t="s">
        <v>358</v>
      </c>
      <c r="C6" s="149" t="s">
        <v>359</v>
      </c>
      <c r="D6" s="195">
        <v>293065</v>
      </c>
      <c r="E6" s="149">
        <v>0</v>
      </c>
      <c r="F6" s="195">
        <v>293065</v>
      </c>
      <c r="G6" s="149">
        <v>0</v>
      </c>
      <c r="H6" s="195">
        <v>1000</v>
      </c>
      <c r="I6" s="149">
        <v>0</v>
      </c>
      <c r="J6" s="149">
        <v>0</v>
      </c>
      <c r="K6" s="149">
        <v>0</v>
      </c>
      <c r="L6" s="149">
        <v>0</v>
      </c>
      <c r="M6" s="149">
        <v>0</v>
      </c>
      <c r="N6" s="149">
        <v>0</v>
      </c>
      <c r="O6" s="195">
        <v>7684</v>
      </c>
      <c r="P6" s="195">
        <v>10324</v>
      </c>
      <c r="Q6" s="195">
        <v>-2640</v>
      </c>
      <c r="R6" s="195">
        <v>1000</v>
      </c>
      <c r="S6" s="195">
        <v>6684</v>
      </c>
    </row>
    <row r="7" spans="1:19" s="149" customFormat="1" x14ac:dyDescent="0.25">
      <c r="B7" s="149" t="s">
        <v>360</v>
      </c>
      <c r="C7" s="149" t="s">
        <v>359</v>
      </c>
      <c r="D7" s="195">
        <v>5756069</v>
      </c>
      <c r="E7" s="195">
        <v>22657</v>
      </c>
      <c r="F7" s="195">
        <v>5733412</v>
      </c>
      <c r="G7" s="149">
        <v>870</v>
      </c>
      <c r="H7" s="149">
        <v>260</v>
      </c>
      <c r="I7" s="195">
        <v>15430</v>
      </c>
      <c r="J7" s="149">
        <v>0</v>
      </c>
      <c r="K7" s="149">
        <v>0</v>
      </c>
      <c r="L7" s="195">
        <v>7831</v>
      </c>
      <c r="M7" s="195">
        <v>80800</v>
      </c>
      <c r="N7" s="149">
        <v>0</v>
      </c>
      <c r="O7" s="195">
        <v>185052</v>
      </c>
      <c r="P7" s="195">
        <v>304744</v>
      </c>
      <c r="Q7" s="195">
        <v>-119692</v>
      </c>
      <c r="R7" s="195">
        <v>105191</v>
      </c>
      <c r="S7" s="195">
        <v>79861</v>
      </c>
    </row>
    <row r="8" spans="1:19" s="149" customFormat="1" x14ac:dyDescent="0.25">
      <c r="B8" s="149" t="s">
        <v>361</v>
      </c>
      <c r="C8" s="149" t="s">
        <v>359</v>
      </c>
      <c r="D8" s="195">
        <v>91892</v>
      </c>
      <c r="E8" s="149">
        <v>144</v>
      </c>
      <c r="F8" s="195">
        <v>91748</v>
      </c>
      <c r="G8" s="149">
        <v>0</v>
      </c>
      <c r="H8" s="149">
        <v>0</v>
      </c>
      <c r="I8" s="149">
        <v>0</v>
      </c>
      <c r="J8" s="149">
        <v>0</v>
      </c>
      <c r="K8" s="149">
        <v>0</v>
      </c>
      <c r="L8" s="149">
        <v>0</v>
      </c>
      <c r="M8" s="149">
        <v>0</v>
      </c>
      <c r="N8" s="195">
        <v>4172</v>
      </c>
      <c r="O8" s="195">
        <v>48657</v>
      </c>
      <c r="P8" s="195">
        <v>33162</v>
      </c>
      <c r="Q8" s="195">
        <v>15495</v>
      </c>
      <c r="R8" s="195">
        <v>4172</v>
      </c>
      <c r="S8" s="195">
        <v>44484</v>
      </c>
    </row>
    <row r="9" spans="1:19" s="149" customFormat="1" x14ac:dyDescent="0.25">
      <c r="B9" s="149" t="s">
        <v>362</v>
      </c>
      <c r="C9" s="149" t="s">
        <v>359</v>
      </c>
      <c r="D9" s="195">
        <v>1542043</v>
      </c>
      <c r="E9" s="195">
        <v>3259</v>
      </c>
      <c r="F9" s="195">
        <v>1538784</v>
      </c>
      <c r="G9" s="149">
        <v>0</v>
      </c>
      <c r="H9" s="149">
        <v>0</v>
      </c>
      <c r="I9" s="195">
        <v>46571</v>
      </c>
      <c r="J9" s="149">
        <v>0</v>
      </c>
      <c r="K9" s="149">
        <v>0</v>
      </c>
      <c r="L9" s="195">
        <v>4820</v>
      </c>
      <c r="M9" s="195">
        <v>28965</v>
      </c>
      <c r="N9" s="149">
        <v>0</v>
      </c>
      <c r="O9" s="195">
        <v>120171</v>
      </c>
      <c r="P9" s="195">
        <v>153004</v>
      </c>
      <c r="Q9" s="195">
        <v>-32833</v>
      </c>
      <c r="R9" s="195">
        <v>80356</v>
      </c>
      <c r="S9" s="195">
        <v>39815</v>
      </c>
    </row>
    <row r="10" spans="1:19" s="149" customFormat="1" x14ac:dyDescent="0.25">
      <c r="B10" s="149" t="s">
        <v>363</v>
      </c>
      <c r="C10" s="149" t="s">
        <v>359</v>
      </c>
      <c r="D10" s="195">
        <v>1086297</v>
      </c>
      <c r="E10" s="149">
        <v>301</v>
      </c>
      <c r="F10" s="195">
        <v>1086598</v>
      </c>
      <c r="G10" s="149">
        <v>0</v>
      </c>
      <c r="H10" s="195">
        <v>3588</v>
      </c>
      <c r="I10" s="149">
        <v>0</v>
      </c>
      <c r="J10" s="149">
        <v>0</v>
      </c>
      <c r="K10" s="149">
        <v>0</v>
      </c>
      <c r="L10" s="149">
        <v>0</v>
      </c>
      <c r="M10" s="149">
        <v>0</v>
      </c>
      <c r="N10" s="195">
        <v>4894</v>
      </c>
      <c r="O10" s="195">
        <v>54139</v>
      </c>
      <c r="P10" s="195">
        <v>49410</v>
      </c>
      <c r="Q10" s="195">
        <v>4729</v>
      </c>
      <c r="R10" s="195">
        <v>8482</v>
      </c>
      <c r="S10" s="195">
        <v>45637</v>
      </c>
    </row>
    <row r="11" spans="1:19" s="149" customFormat="1" x14ac:dyDescent="0.25">
      <c r="B11" s="149" t="s">
        <v>364</v>
      </c>
      <c r="C11" s="149" t="s">
        <v>365</v>
      </c>
      <c r="D11" s="149">
        <v>0</v>
      </c>
      <c r="E11" s="149">
        <v>0</v>
      </c>
      <c r="F11" s="149">
        <v>0</v>
      </c>
      <c r="G11" s="149">
        <v>0</v>
      </c>
      <c r="H11" s="149">
        <v>0</v>
      </c>
      <c r="I11" s="149">
        <v>0</v>
      </c>
      <c r="J11" s="149">
        <v>0</v>
      </c>
      <c r="K11" s="195">
        <v>6490</v>
      </c>
      <c r="L11" s="195">
        <v>1500</v>
      </c>
      <c r="M11" s="149">
        <v>0</v>
      </c>
      <c r="N11" s="149">
        <v>0</v>
      </c>
      <c r="O11" s="195">
        <v>92396</v>
      </c>
      <c r="P11" s="195">
        <v>89180</v>
      </c>
      <c r="Q11" s="195">
        <v>3216</v>
      </c>
      <c r="R11" s="195">
        <v>7990</v>
      </c>
      <c r="S11" s="195">
        <v>84406</v>
      </c>
    </row>
    <row r="12" spans="1:19" s="149" customFormat="1" x14ac:dyDescent="0.25">
      <c r="B12" s="149" t="s">
        <v>366</v>
      </c>
      <c r="C12" s="149" t="s">
        <v>365</v>
      </c>
      <c r="D12" s="195">
        <v>3656</v>
      </c>
      <c r="E12" s="149">
        <v>452</v>
      </c>
      <c r="F12" s="195">
        <v>3204</v>
      </c>
      <c r="G12" s="149">
        <v>0</v>
      </c>
      <c r="H12" s="149">
        <v>0</v>
      </c>
      <c r="I12" s="149">
        <v>0</v>
      </c>
      <c r="J12" s="149">
        <v>0</v>
      </c>
      <c r="K12" s="149">
        <v>0</v>
      </c>
      <c r="L12" s="195">
        <v>29380</v>
      </c>
      <c r="M12" s="149">
        <v>0</v>
      </c>
      <c r="N12" s="149">
        <v>0</v>
      </c>
      <c r="O12" s="195">
        <v>484794</v>
      </c>
      <c r="P12" s="195">
        <v>76589</v>
      </c>
      <c r="Q12" s="195">
        <v>408205</v>
      </c>
      <c r="R12" s="195">
        <v>29380</v>
      </c>
      <c r="S12" s="195">
        <v>455414</v>
      </c>
    </row>
    <row r="13" spans="1:19" s="149" customFormat="1" x14ac:dyDescent="0.25">
      <c r="B13" s="149" t="s">
        <v>367</v>
      </c>
      <c r="C13" s="149" t="s">
        <v>365</v>
      </c>
      <c r="D13" s="195">
        <v>1079648</v>
      </c>
      <c r="E13" s="195">
        <v>1012</v>
      </c>
      <c r="F13" s="195">
        <v>1078636</v>
      </c>
      <c r="G13" s="149">
        <v>0</v>
      </c>
      <c r="H13" s="149">
        <v>0</v>
      </c>
      <c r="I13" s="149">
        <v>0</v>
      </c>
      <c r="J13" s="149">
        <v>0</v>
      </c>
      <c r="K13" s="149">
        <v>0</v>
      </c>
      <c r="L13" s="149">
        <v>0</v>
      </c>
      <c r="M13" s="149">
        <v>0</v>
      </c>
      <c r="N13" s="149">
        <v>0</v>
      </c>
      <c r="O13" s="195">
        <v>63406</v>
      </c>
      <c r="P13" s="195">
        <v>32562</v>
      </c>
      <c r="Q13" s="195">
        <v>30844</v>
      </c>
      <c r="R13" s="149">
        <v>0</v>
      </c>
      <c r="S13" s="195">
        <v>30844</v>
      </c>
    </row>
    <row r="14" spans="1:19" s="149" customFormat="1" x14ac:dyDescent="0.25">
      <c r="B14" s="149" t="s">
        <v>368</v>
      </c>
      <c r="C14" s="149" t="s">
        <v>365</v>
      </c>
      <c r="O14" s="195">
        <v>148654</v>
      </c>
      <c r="P14" s="195">
        <v>128480</v>
      </c>
      <c r="Q14" s="195">
        <v>20174</v>
      </c>
      <c r="S14" s="195">
        <v>148654</v>
      </c>
    </row>
    <row r="15" spans="1:19" s="149" customFormat="1" x14ac:dyDescent="0.25">
      <c r="B15" s="149" t="s">
        <v>369</v>
      </c>
      <c r="C15" s="149" t="s">
        <v>365</v>
      </c>
      <c r="O15" s="195">
        <v>14117</v>
      </c>
      <c r="P15" s="195">
        <v>9191</v>
      </c>
      <c r="Q15" s="195">
        <v>4926</v>
      </c>
      <c r="S15" s="195">
        <v>14117</v>
      </c>
    </row>
    <row r="16" spans="1:19" s="149" customFormat="1" x14ac:dyDescent="0.25">
      <c r="B16" s="149" t="s">
        <v>370</v>
      </c>
      <c r="C16" s="149" t="s">
        <v>365</v>
      </c>
      <c r="O16" s="195">
        <v>248592</v>
      </c>
      <c r="P16" s="195">
        <v>271816</v>
      </c>
      <c r="Q16" s="195">
        <v>-23224</v>
      </c>
      <c r="S16" s="195">
        <v>248592</v>
      </c>
    </row>
    <row r="17" spans="2:22" s="149" customFormat="1" x14ac:dyDescent="0.25">
      <c r="B17" s="149" t="s">
        <v>371</v>
      </c>
      <c r="C17" s="149" t="s">
        <v>359</v>
      </c>
      <c r="D17" s="195">
        <v>3166924</v>
      </c>
      <c r="E17" s="195">
        <v>29382</v>
      </c>
      <c r="F17" s="195">
        <v>3137542</v>
      </c>
      <c r="G17" s="149">
        <v>300</v>
      </c>
      <c r="H17" s="149">
        <v>653</v>
      </c>
      <c r="I17" s="149">
        <v>0</v>
      </c>
      <c r="J17" s="149">
        <v>0</v>
      </c>
      <c r="K17" s="149">
        <v>0</v>
      </c>
      <c r="L17" s="195">
        <v>8740</v>
      </c>
      <c r="M17" s="149">
        <v>0</v>
      </c>
      <c r="N17" s="149">
        <v>0</v>
      </c>
      <c r="O17" s="195">
        <v>97177</v>
      </c>
      <c r="P17" s="195">
        <v>79139</v>
      </c>
      <c r="Q17" s="195">
        <v>18038</v>
      </c>
      <c r="R17" s="195">
        <v>9693</v>
      </c>
      <c r="S17" s="195">
        <v>87484</v>
      </c>
    </row>
    <row r="18" spans="2:22" s="149" customFormat="1" x14ac:dyDescent="0.25">
      <c r="B18" s="149" t="s">
        <v>372</v>
      </c>
      <c r="C18" s="149" t="s">
        <v>359</v>
      </c>
      <c r="D18" s="195">
        <v>3656</v>
      </c>
      <c r="E18" s="149">
        <v>452</v>
      </c>
      <c r="F18" s="195">
        <v>3204</v>
      </c>
      <c r="G18" s="195">
        <v>9192</v>
      </c>
      <c r="H18" s="149">
        <v>795</v>
      </c>
      <c r="I18" s="195">
        <v>57030</v>
      </c>
      <c r="J18" s="149">
        <v>0</v>
      </c>
      <c r="K18" s="149">
        <v>0</v>
      </c>
      <c r="L18" s="195">
        <v>26500</v>
      </c>
      <c r="M18" s="149">
        <v>0</v>
      </c>
      <c r="N18" s="195">
        <v>17196</v>
      </c>
      <c r="O18" s="195">
        <v>175574</v>
      </c>
      <c r="P18" s="195">
        <v>78685</v>
      </c>
      <c r="Q18" s="195">
        <v>96889</v>
      </c>
      <c r="R18" s="195">
        <v>110713</v>
      </c>
      <c r="S18" s="195">
        <v>64861</v>
      </c>
    </row>
    <row r="19" spans="2:22" s="149" customFormat="1" x14ac:dyDescent="0.25">
      <c r="B19" s="149" t="s">
        <v>373</v>
      </c>
      <c r="C19" s="149" t="s">
        <v>359</v>
      </c>
      <c r="D19" s="195">
        <v>8669970</v>
      </c>
      <c r="E19" s="149">
        <v>814</v>
      </c>
      <c r="F19" s="195">
        <v>8668976</v>
      </c>
      <c r="G19" s="149">
        <v>0</v>
      </c>
      <c r="H19" s="149">
        <v>0</v>
      </c>
      <c r="I19" s="195">
        <v>18259</v>
      </c>
      <c r="J19" s="149">
        <v>0</v>
      </c>
      <c r="K19" s="149">
        <v>0</v>
      </c>
      <c r="L19" s="195">
        <v>20075</v>
      </c>
      <c r="M19" s="149">
        <v>0</v>
      </c>
      <c r="N19" s="149">
        <v>0</v>
      </c>
      <c r="O19" s="195">
        <v>254783</v>
      </c>
      <c r="P19" s="195">
        <v>229802</v>
      </c>
      <c r="Q19" s="195">
        <v>24981</v>
      </c>
      <c r="R19" s="195">
        <v>38234</v>
      </c>
      <c r="S19" s="195">
        <v>216549</v>
      </c>
    </row>
    <row r="20" spans="2:22" s="149" customFormat="1" x14ac:dyDescent="0.25">
      <c r="B20" s="149" t="s">
        <v>374</v>
      </c>
      <c r="C20" s="149" t="s">
        <v>365</v>
      </c>
      <c r="E20" s="149">
        <v>710</v>
      </c>
      <c r="F20" s="195">
        <v>348122</v>
      </c>
      <c r="G20" s="149">
        <v>0</v>
      </c>
      <c r="H20" s="149">
        <v>0</v>
      </c>
      <c r="I20" s="195">
        <v>18430</v>
      </c>
      <c r="J20" s="149">
        <v>0</v>
      </c>
      <c r="K20" s="149">
        <v>0</v>
      </c>
      <c r="L20" s="195">
        <v>26000</v>
      </c>
      <c r="M20" s="149">
        <v>300</v>
      </c>
      <c r="N20" s="195">
        <v>4578</v>
      </c>
      <c r="O20" s="195">
        <v>140239</v>
      </c>
      <c r="P20" s="195">
        <v>143382</v>
      </c>
      <c r="Q20" s="195">
        <v>-3143</v>
      </c>
      <c r="R20" s="195">
        <v>49308</v>
      </c>
      <c r="S20" s="195">
        <v>90931</v>
      </c>
    </row>
    <row r="21" spans="2:22" s="149" customFormat="1" x14ac:dyDescent="0.25">
      <c r="B21" s="149" t="s">
        <v>375</v>
      </c>
      <c r="C21" s="149" t="s">
        <v>376</v>
      </c>
      <c r="D21" s="195">
        <v>49329</v>
      </c>
      <c r="E21" s="195">
        <v>9974</v>
      </c>
      <c r="F21" s="195">
        <v>39355</v>
      </c>
      <c r="G21" s="149">
        <v>0</v>
      </c>
      <c r="H21" s="149">
        <v>0</v>
      </c>
      <c r="I21" s="149">
        <v>0</v>
      </c>
      <c r="J21" s="149">
        <v>0</v>
      </c>
      <c r="K21" s="149">
        <v>0</v>
      </c>
      <c r="L21" s="149">
        <v>0</v>
      </c>
      <c r="M21" s="149">
        <v>0</v>
      </c>
      <c r="N21" s="149">
        <v>0</v>
      </c>
      <c r="O21" s="195">
        <v>10235</v>
      </c>
      <c r="P21" s="195">
        <v>4701</v>
      </c>
      <c r="Q21" s="195">
        <v>5534</v>
      </c>
      <c r="R21" s="149">
        <v>0</v>
      </c>
      <c r="S21" s="195">
        <v>10235</v>
      </c>
    </row>
    <row r="22" spans="2:22" s="149" customFormat="1" x14ac:dyDescent="0.25">
      <c r="B22" s="149" t="s">
        <v>377</v>
      </c>
      <c r="C22" s="149" t="s">
        <v>359</v>
      </c>
      <c r="D22" s="195">
        <v>2379736</v>
      </c>
      <c r="E22" s="195">
        <v>16853</v>
      </c>
      <c r="F22" s="195">
        <v>2362883</v>
      </c>
      <c r="G22" s="149">
        <v>0</v>
      </c>
      <c r="H22" s="149">
        <v>0</v>
      </c>
      <c r="I22" s="195">
        <v>7030</v>
      </c>
      <c r="J22" s="149">
        <v>0</v>
      </c>
      <c r="K22" s="149">
        <v>0</v>
      </c>
      <c r="L22" s="195">
        <v>10570</v>
      </c>
      <c r="M22" s="195">
        <v>2635</v>
      </c>
      <c r="N22" s="195">
        <v>57632</v>
      </c>
      <c r="O22" s="195">
        <v>109023</v>
      </c>
      <c r="P22" s="195">
        <v>154941</v>
      </c>
      <c r="Q22" s="195">
        <v>-45918</v>
      </c>
      <c r="R22" s="195">
        <v>77867</v>
      </c>
      <c r="S22" s="195">
        <v>31156</v>
      </c>
    </row>
    <row r="23" spans="2:22" s="150" customFormat="1" ht="13" x14ac:dyDescent="0.3">
      <c r="B23" s="150" t="s">
        <v>378</v>
      </c>
      <c r="C23" s="150" t="s">
        <v>379</v>
      </c>
      <c r="D23" s="196">
        <v>4803570</v>
      </c>
      <c r="E23" s="197">
        <v>7424</v>
      </c>
      <c r="F23" s="197">
        <v>4796146</v>
      </c>
      <c r="G23" s="197">
        <v>11060</v>
      </c>
      <c r="H23" s="197">
        <v>1234</v>
      </c>
      <c r="I23" s="197">
        <v>22494</v>
      </c>
      <c r="J23" s="192">
        <v>0</v>
      </c>
      <c r="K23" s="197">
        <v>12000</v>
      </c>
      <c r="L23" s="197">
        <v>62540</v>
      </c>
      <c r="M23" s="192">
        <v>0</v>
      </c>
      <c r="N23" s="192">
        <v>0</v>
      </c>
      <c r="O23" s="197">
        <v>210404</v>
      </c>
      <c r="P23" s="197">
        <v>175430</v>
      </c>
      <c r="Q23" s="197">
        <v>34974</v>
      </c>
      <c r="R23" s="197">
        <v>109329</v>
      </c>
      <c r="S23" s="197">
        <v>101075</v>
      </c>
      <c r="T23" s="192"/>
      <c r="U23" s="192"/>
      <c r="V23" s="192"/>
    </row>
    <row r="24" spans="2:22" s="150" customFormat="1" ht="13" x14ac:dyDescent="0.3">
      <c r="B24" s="150" t="s">
        <v>380</v>
      </c>
      <c r="C24" s="150" t="s">
        <v>365</v>
      </c>
      <c r="D24" s="196">
        <v>3947590</v>
      </c>
      <c r="E24" s="197">
        <v>212371</v>
      </c>
      <c r="F24" s="197">
        <v>3735219</v>
      </c>
      <c r="G24" s="197">
        <v>1282</v>
      </c>
      <c r="H24" s="197">
        <v>3742</v>
      </c>
      <c r="I24" s="197">
        <v>39348</v>
      </c>
      <c r="J24" s="192">
        <v>0</v>
      </c>
      <c r="K24" s="197">
        <v>17000</v>
      </c>
      <c r="L24" s="197">
        <v>28080</v>
      </c>
      <c r="M24" s="197">
        <v>162780</v>
      </c>
      <c r="N24" s="197">
        <v>14291</v>
      </c>
      <c r="O24" s="197">
        <v>608308</v>
      </c>
      <c r="P24" s="197">
        <v>3000</v>
      </c>
      <c r="Q24" s="197">
        <v>605308</v>
      </c>
      <c r="R24" s="197">
        <v>266523</v>
      </c>
      <c r="S24" s="197">
        <v>341785</v>
      </c>
      <c r="T24" s="192"/>
      <c r="U24" s="192"/>
      <c r="V24" s="192"/>
    </row>
    <row r="25" spans="2:22" s="149" customFormat="1" x14ac:dyDescent="0.25">
      <c r="B25" s="149" t="s">
        <v>381</v>
      </c>
      <c r="C25" s="149" t="s">
        <v>359</v>
      </c>
      <c r="D25" s="195">
        <v>3686353</v>
      </c>
      <c r="E25" s="195">
        <v>5727</v>
      </c>
      <c r="F25" s="195">
        <v>3680626</v>
      </c>
      <c r="G25" s="149">
        <v>0</v>
      </c>
      <c r="H25" s="149">
        <v>0</v>
      </c>
      <c r="I25" s="195">
        <v>15059</v>
      </c>
      <c r="J25" s="149">
        <v>0</v>
      </c>
      <c r="K25" s="149">
        <v>0</v>
      </c>
      <c r="L25" s="195">
        <v>10461</v>
      </c>
      <c r="M25" s="149">
        <v>0</v>
      </c>
      <c r="N25" s="195">
        <v>9913</v>
      </c>
      <c r="O25" s="195">
        <v>153977</v>
      </c>
      <c r="P25" s="195">
        <v>193374</v>
      </c>
      <c r="Q25" s="195">
        <v>-39397</v>
      </c>
      <c r="R25" s="195">
        <v>35433</v>
      </c>
      <c r="S25" s="195">
        <v>118544</v>
      </c>
    </row>
    <row r="26" spans="2:22" s="149" customFormat="1" x14ac:dyDescent="0.25">
      <c r="B26" s="149" t="s">
        <v>382</v>
      </c>
      <c r="C26" s="149" t="s">
        <v>365</v>
      </c>
      <c r="O26" s="195">
        <v>105657</v>
      </c>
      <c r="P26" s="195">
        <v>126778</v>
      </c>
      <c r="Q26" s="149">
        <v>0</v>
      </c>
      <c r="S26" s="195">
        <v>105657</v>
      </c>
    </row>
    <row r="27" spans="2:22" s="149" customFormat="1" x14ac:dyDescent="0.25">
      <c r="B27" s="149" t="s">
        <v>383</v>
      </c>
      <c r="C27" s="149" t="s">
        <v>359</v>
      </c>
      <c r="D27" s="195">
        <v>3561607</v>
      </c>
      <c r="E27" s="195">
        <v>2290</v>
      </c>
      <c r="F27" s="195">
        <v>3559317</v>
      </c>
      <c r="G27" s="149">
        <v>0</v>
      </c>
      <c r="H27" s="149">
        <v>941</v>
      </c>
      <c r="I27" s="195">
        <v>11230</v>
      </c>
      <c r="J27" s="149">
        <v>0</v>
      </c>
      <c r="K27" s="149">
        <v>0</v>
      </c>
      <c r="L27" s="195">
        <v>18720</v>
      </c>
      <c r="M27" s="149">
        <v>0</v>
      </c>
      <c r="N27" s="195">
        <v>4958</v>
      </c>
      <c r="O27" s="195">
        <v>108782</v>
      </c>
      <c r="P27" s="195">
        <v>131712</v>
      </c>
      <c r="Q27" s="195">
        <v>-22930</v>
      </c>
      <c r="R27" s="195">
        <v>35849</v>
      </c>
      <c r="S27" s="195">
        <v>72933</v>
      </c>
    </row>
    <row r="28" spans="2:22" s="149" customFormat="1" x14ac:dyDescent="0.25">
      <c r="B28" s="149" t="s">
        <v>384</v>
      </c>
      <c r="C28" s="149" t="s">
        <v>365</v>
      </c>
      <c r="O28" s="195">
        <v>131460</v>
      </c>
      <c r="P28" s="195">
        <v>134266</v>
      </c>
      <c r="Q28" s="195">
        <v>-2806</v>
      </c>
      <c r="S28" s="195">
        <v>131460</v>
      </c>
    </row>
    <row r="29" spans="2:22" s="149" customFormat="1" x14ac:dyDescent="0.25">
      <c r="B29" s="149" t="s">
        <v>385</v>
      </c>
      <c r="C29" s="149" t="s">
        <v>365</v>
      </c>
      <c r="D29" s="195">
        <v>2598429</v>
      </c>
      <c r="E29" s="195">
        <v>72071</v>
      </c>
      <c r="F29" s="195">
        <v>2526358</v>
      </c>
      <c r="G29" s="195">
        <v>9293</v>
      </c>
      <c r="H29" s="195">
        <v>1580</v>
      </c>
      <c r="I29" s="195">
        <v>77148</v>
      </c>
      <c r="J29" s="149">
        <v>0</v>
      </c>
      <c r="K29" s="149">
        <v>0</v>
      </c>
      <c r="L29" s="195">
        <v>30000</v>
      </c>
      <c r="M29" s="149">
        <v>0</v>
      </c>
      <c r="N29" s="149">
        <v>0</v>
      </c>
      <c r="O29" s="195">
        <v>343059</v>
      </c>
      <c r="P29" s="195">
        <v>333219</v>
      </c>
      <c r="Q29" s="195">
        <v>9840</v>
      </c>
      <c r="R29" s="195">
        <v>118021</v>
      </c>
      <c r="S29" s="195">
        <v>225038</v>
      </c>
    </row>
    <row r="30" spans="2:22" s="149" customFormat="1" x14ac:dyDescent="0.25">
      <c r="B30" s="149" t="s">
        <v>386</v>
      </c>
      <c r="C30" s="149" t="s">
        <v>379</v>
      </c>
      <c r="D30" s="195">
        <v>1252410</v>
      </c>
      <c r="E30" s="195">
        <v>18399</v>
      </c>
      <c r="F30" s="195">
        <v>1234011</v>
      </c>
      <c r="G30" s="149">
        <v>0</v>
      </c>
      <c r="H30" s="149">
        <v>0</v>
      </c>
      <c r="I30" s="149">
        <v>0</v>
      </c>
      <c r="J30" s="149">
        <v>0</v>
      </c>
      <c r="K30" s="149">
        <v>0</v>
      </c>
      <c r="L30" s="195">
        <v>17056</v>
      </c>
      <c r="M30" s="195">
        <v>1347</v>
      </c>
      <c r="N30" s="195">
        <v>10632</v>
      </c>
      <c r="O30" s="195">
        <v>223617</v>
      </c>
      <c r="P30" s="195">
        <v>215838</v>
      </c>
      <c r="Q30" s="195">
        <v>7779</v>
      </c>
      <c r="R30" s="195">
        <v>29035</v>
      </c>
      <c r="S30" s="195">
        <v>194582</v>
      </c>
    </row>
    <row r="31" spans="2:22" s="149" customFormat="1" x14ac:dyDescent="0.25">
      <c r="B31" s="149" t="s">
        <v>387</v>
      </c>
      <c r="C31" s="149" t="s">
        <v>359</v>
      </c>
      <c r="D31" s="195">
        <v>298407</v>
      </c>
      <c r="E31" s="195">
        <v>2211</v>
      </c>
      <c r="F31" s="195">
        <v>296196</v>
      </c>
      <c r="G31" s="149">
        <v>0</v>
      </c>
      <c r="H31" s="149">
        <v>930</v>
      </c>
      <c r="I31" s="149">
        <v>0</v>
      </c>
      <c r="J31" s="149">
        <v>0</v>
      </c>
      <c r="K31" s="149">
        <v>0</v>
      </c>
      <c r="L31" s="195">
        <v>4576</v>
      </c>
      <c r="M31" s="149">
        <v>0</v>
      </c>
      <c r="N31" s="149">
        <v>0</v>
      </c>
      <c r="O31" s="195">
        <v>81752</v>
      </c>
      <c r="P31" s="195">
        <v>78611</v>
      </c>
      <c r="Q31" s="195">
        <v>3141</v>
      </c>
      <c r="R31" s="195">
        <v>5506</v>
      </c>
      <c r="S31" s="195">
        <v>76246</v>
      </c>
    </row>
    <row r="32" spans="2:22" s="149" customFormat="1" x14ac:dyDescent="0.25">
      <c r="B32" s="149" t="s">
        <v>388</v>
      </c>
      <c r="C32" s="149" t="s">
        <v>359</v>
      </c>
      <c r="O32" s="195">
        <v>90556</v>
      </c>
      <c r="P32" s="195">
        <v>59250</v>
      </c>
      <c r="Q32" s="195">
        <v>31306</v>
      </c>
      <c r="S32" s="195">
        <v>90556</v>
      </c>
    </row>
    <row r="33" spans="2:22" s="149" customFormat="1" x14ac:dyDescent="0.25">
      <c r="B33" s="149" t="s">
        <v>389</v>
      </c>
      <c r="C33" s="149" t="s">
        <v>359</v>
      </c>
      <c r="D33" s="195">
        <v>1707307</v>
      </c>
      <c r="E33" s="195">
        <v>1404</v>
      </c>
      <c r="F33" s="195">
        <v>1705903</v>
      </c>
      <c r="G33" s="149">
        <v>0</v>
      </c>
      <c r="H33" s="195">
        <v>1318</v>
      </c>
      <c r="I33" s="195">
        <v>11230</v>
      </c>
      <c r="J33" s="149">
        <v>0</v>
      </c>
      <c r="K33" s="149">
        <v>0</v>
      </c>
      <c r="L33" s="195">
        <v>11637</v>
      </c>
      <c r="M33" s="149">
        <v>0</v>
      </c>
      <c r="N33" s="149">
        <v>0</v>
      </c>
      <c r="O33" s="195">
        <v>86845</v>
      </c>
      <c r="P33" s="195">
        <v>81445</v>
      </c>
      <c r="Q33" s="195">
        <v>5400</v>
      </c>
      <c r="R33" s="195">
        <v>24185</v>
      </c>
      <c r="S33" s="195">
        <v>62660</v>
      </c>
    </row>
    <row r="34" spans="2:22" s="149" customFormat="1" x14ac:dyDescent="0.25">
      <c r="B34" s="149" t="s">
        <v>390</v>
      </c>
      <c r="C34" s="149" t="s">
        <v>365</v>
      </c>
      <c r="D34" s="195">
        <v>2199446</v>
      </c>
      <c r="E34" s="149">
        <v>100</v>
      </c>
      <c r="F34" s="195">
        <v>2199346</v>
      </c>
      <c r="G34" s="149">
        <v>0</v>
      </c>
      <c r="H34" s="195">
        <v>10010</v>
      </c>
      <c r="I34" s="149">
        <v>0</v>
      </c>
      <c r="J34" s="149">
        <v>0</v>
      </c>
      <c r="K34" s="149">
        <v>0</v>
      </c>
      <c r="L34" s="195">
        <v>4698</v>
      </c>
      <c r="M34" s="149">
        <v>0</v>
      </c>
      <c r="N34" s="149">
        <v>0</v>
      </c>
      <c r="O34" s="195">
        <v>126935</v>
      </c>
      <c r="P34" s="195">
        <v>147697</v>
      </c>
      <c r="Q34" s="195">
        <v>-20762</v>
      </c>
      <c r="R34" s="195">
        <v>14708</v>
      </c>
      <c r="S34" s="195">
        <v>112227</v>
      </c>
    </row>
    <row r="35" spans="2:22" s="149" customFormat="1" x14ac:dyDescent="0.25">
      <c r="B35" s="149" t="s">
        <v>391</v>
      </c>
      <c r="C35" s="149" t="s">
        <v>359</v>
      </c>
      <c r="O35" s="195">
        <v>88048</v>
      </c>
      <c r="P35" s="195">
        <v>84292</v>
      </c>
      <c r="Q35" s="195">
        <v>3756</v>
      </c>
      <c r="S35" s="195">
        <v>88048</v>
      </c>
    </row>
    <row r="36" spans="2:22" s="149" customFormat="1" x14ac:dyDescent="0.25">
      <c r="B36" s="149" t="s">
        <v>392</v>
      </c>
      <c r="C36" s="149" t="s">
        <v>365</v>
      </c>
      <c r="D36" s="195">
        <v>523857</v>
      </c>
      <c r="E36" s="149">
        <v>0</v>
      </c>
      <c r="F36" s="195">
        <v>523857</v>
      </c>
      <c r="G36" s="149">
        <v>0</v>
      </c>
      <c r="H36" s="149">
        <v>0</v>
      </c>
      <c r="I36" s="149">
        <v>0</v>
      </c>
      <c r="J36" s="149">
        <v>0</v>
      </c>
      <c r="K36" s="149">
        <v>0</v>
      </c>
      <c r="L36" s="149">
        <v>0</v>
      </c>
      <c r="M36" s="149">
        <v>0</v>
      </c>
      <c r="N36" s="149">
        <v>0</v>
      </c>
      <c r="O36" s="195">
        <v>23704</v>
      </c>
      <c r="P36" s="195">
        <v>19631</v>
      </c>
      <c r="Q36" s="195">
        <v>4073</v>
      </c>
      <c r="R36" s="149">
        <v>0</v>
      </c>
      <c r="S36" s="195">
        <v>23704</v>
      </c>
    </row>
    <row r="37" spans="2:22" s="149" customFormat="1" x14ac:dyDescent="0.25">
      <c r="B37" s="149" t="s">
        <v>393</v>
      </c>
      <c r="C37" s="149" t="s">
        <v>365</v>
      </c>
      <c r="D37" s="195">
        <v>1630931</v>
      </c>
      <c r="E37" s="195">
        <v>35034</v>
      </c>
      <c r="F37" s="195">
        <v>1595896</v>
      </c>
      <c r="G37" s="149">
        <v>0</v>
      </c>
      <c r="H37" s="149">
        <v>50</v>
      </c>
      <c r="I37" s="149">
        <v>0</v>
      </c>
      <c r="J37" s="149">
        <v>0</v>
      </c>
      <c r="K37" s="149">
        <v>0</v>
      </c>
      <c r="L37" s="195">
        <v>8437</v>
      </c>
      <c r="M37" s="195">
        <v>31093</v>
      </c>
      <c r="N37" s="149">
        <v>767</v>
      </c>
      <c r="O37" s="195">
        <v>112120</v>
      </c>
      <c r="P37" s="195">
        <v>82535</v>
      </c>
      <c r="Q37" s="195">
        <v>29585</v>
      </c>
      <c r="R37" s="195">
        <v>40347</v>
      </c>
      <c r="S37" s="195">
        <v>71772</v>
      </c>
    </row>
    <row r="38" spans="2:22" s="149" customFormat="1" x14ac:dyDescent="0.25">
      <c r="B38" s="149" t="s">
        <v>394</v>
      </c>
      <c r="C38" s="149" t="s">
        <v>359</v>
      </c>
      <c r="D38" s="195">
        <v>92943</v>
      </c>
      <c r="E38" s="149">
        <v>0</v>
      </c>
      <c r="F38" s="195">
        <v>92943</v>
      </c>
      <c r="G38" s="149">
        <v>0</v>
      </c>
      <c r="H38" s="149">
        <v>0</v>
      </c>
      <c r="I38" s="149">
        <v>0</v>
      </c>
      <c r="J38" s="149">
        <v>0</v>
      </c>
      <c r="K38" s="149">
        <v>0</v>
      </c>
      <c r="L38" s="149">
        <v>0</v>
      </c>
      <c r="M38" s="149">
        <v>0</v>
      </c>
      <c r="N38" s="195">
        <v>26416</v>
      </c>
      <c r="O38" s="195">
        <v>59479</v>
      </c>
      <c r="P38" s="195">
        <v>61948</v>
      </c>
      <c r="Q38" s="195">
        <v>-2469</v>
      </c>
      <c r="R38" s="195">
        <v>26416</v>
      </c>
      <c r="S38" s="195">
        <v>33063</v>
      </c>
    </row>
    <row r="39" spans="2:22" s="149" customFormat="1" x14ac:dyDescent="0.25">
      <c r="B39" s="149" t="s">
        <v>395</v>
      </c>
      <c r="C39" s="149" t="s">
        <v>359</v>
      </c>
      <c r="D39" s="195">
        <v>297152</v>
      </c>
      <c r="E39" s="149">
        <v>153</v>
      </c>
      <c r="F39" s="195">
        <v>296999</v>
      </c>
      <c r="M39" s="195">
        <v>24489</v>
      </c>
      <c r="N39" s="195">
        <v>65913</v>
      </c>
      <c r="O39" s="195">
        <v>101092</v>
      </c>
      <c r="P39" s="195">
        <v>46590</v>
      </c>
      <c r="Q39" s="195">
        <v>54502</v>
      </c>
      <c r="R39" s="195">
        <v>35179</v>
      </c>
      <c r="S39" s="195">
        <v>65913</v>
      </c>
    </row>
    <row r="40" spans="2:22" s="149" customFormat="1" x14ac:dyDescent="0.25">
      <c r="B40" s="149" t="s">
        <v>396</v>
      </c>
      <c r="C40" s="149" t="s">
        <v>365</v>
      </c>
      <c r="D40" s="195">
        <v>1367248</v>
      </c>
      <c r="E40" s="195">
        <v>9115</v>
      </c>
      <c r="F40" s="195">
        <v>1358133</v>
      </c>
      <c r="G40" s="195">
        <v>1955</v>
      </c>
      <c r="H40" s="195">
        <v>5808</v>
      </c>
      <c r="I40" s="195">
        <v>22459</v>
      </c>
      <c r="J40" s="149">
        <v>0</v>
      </c>
      <c r="K40" s="149">
        <v>0</v>
      </c>
      <c r="L40" s="149">
        <v>0</v>
      </c>
      <c r="M40" s="195">
        <v>37551</v>
      </c>
      <c r="N40" s="195">
        <v>23851</v>
      </c>
      <c r="O40" s="195">
        <v>182374</v>
      </c>
      <c r="P40" s="195">
        <v>192092</v>
      </c>
      <c r="Q40" s="195">
        <v>-9718</v>
      </c>
      <c r="R40" s="195">
        <v>91624</v>
      </c>
      <c r="S40" s="195">
        <v>90750</v>
      </c>
    </row>
    <row r="41" spans="2:22" s="149" customFormat="1" x14ac:dyDescent="0.25">
      <c r="B41" s="149" t="s">
        <v>397</v>
      </c>
      <c r="C41" s="149" t="s">
        <v>359</v>
      </c>
      <c r="D41" s="195">
        <v>1005796</v>
      </c>
      <c r="E41" s="149">
        <v>943</v>
      </c>
      <c r="F41" s="195">
        <v>1004853</v>
      </c>
      <c r="G41" s="149">
        <v>0</v>
      </c>
      <c r="H41" s="149">
        <v>114</v>
      </c>
      <c r="I41" s="149">
        <v>0</v>
      </c>
      <c r="J41" s="149">
        <v>0</v>
      </c>
      <c r="K41" s="149">
        <v>0</v>
      </c>
      <c r="L41" s="149">
        <v>0</v>
      </c>
      <c r="M41" s="149">
        <v>0</v>
      </c>
      <c r="N41" s="195">
        <v>5569</v>
      </c>
      <c r="O41" s="195">
        <v>57921</v>
      </c>
      <c r="P41" s="195">
        <v>49802</v>
      </c>
      <c r="Q41" s="195">
        <v>8119</v>
      </c>
      <c r="R41" s="195">
        <v>5683</v>
      </c>
      <c r="S41" s="195">
        <v>52238</v>
      </c>
    </row>
    <row r="42" spans="2:22" s="149" customFormat="1" x14ac:dyDescent="0.25">
      <c r="B42" s="149" t="s">
        <v>398</v>
      </c>
      <c r="C42" s="149" t="s">
        <v>365</v>
      </c>
      <c r="D42" s="195">
        <v>3024771</v>
      </c>
      <c r="E42" s="195">
        <v>28978</v>
      </c>
      <c r="F42" s="195">
        <v>299793</v>
      </c>
      <c r="G42" s="149">
        <v>100</v>
      </c>
      <c r="I42" s="195">
        <v>11230</v>
      </c>
      <c r="L42" s="195">
        <v>5302</v>
      </c>
      <c r="O42" s="195">
        <v>128294</v>
      </c>
      <c r="P42" s="195">
        <v>123851</v>
      </c>
      <c r="Q42" s="195">
        <v>4443</v>
      </c>
      <c r="R42" s="195">
        <v>17532</v>
      </c>
      <c r="S42" s="195">
        <v>110762</v>
      </c>
    </row>
    <row r="43" spans="2:22" s="149" customFormat="1" x14ac:dyDescent="0.25">
      <c r="B43" s="149" t="s">
        <v>399</v>
      </c>
      <c r="C43" s="149" t="s">
        <v>379</v>
      </c>
      <c r="D43" s="195">
        <v>92812</v>
      </c>
      <c r="E43" s="149">
        <v>0</v>
      </c>
      <c r="F43" s="195">
        <v>92812</v>
      </c>
      <c r="G43" s="195">
        <v>3164</v>
      </c>
      <c r="H43" s="149">
        <v>0</v>
      </c>
      <c r="I43" s="149">
        <v>0</v>
      </c>
      <c r="J43" s="149">
        <v>0</v>
      </c>
      <c r="K43" s="149">
        <v>0</v>
      </c>
      <c r="L43" s="195">
        <v>4550</v>
      </c>
      <c r="M43" s="149">
        <v>0</v>
      </c>
      <c r="N43" s="195">
        <v>1360</v>
      </c>
      <c r="O43" s="195">
        <v>81352</v>
      </c>
      <c r="P43" s="195">
        <v>83509</v>
      </c>
      <c r="Q43" s="195">
        <v>-2157</v>
      </c>
      <c r="R43" s="195">
        <v>9074</v>
      </c>
      <c r="S43" s="195">
        <v>72278</v>
      </c>
    </row>
    <row r="44" spans="2:22" s="149" customFormat="1" x14ac:dyDescent="0.25">
      <c r="B44" s="149" t="s">
        <v>400</v>
      </c>
      <c r="C44" s="149" t="s">
        <v>379</v>
      </c>
      <c r="D44" s="195">
        <v>933964</v>
      </c>
      <c r="E44" s="195">
        <v>4811</v>
      </c>
      <c r="F44" s="195">
        <v>929153</v>
      </c>
      <c r="G44" s="149">
        <v>0</v>
      </c>
      <c r="H44" s="149">
        <v>0</v>
      </c>
      <c r="I44" s="149">
        <v>0</v>
      </c>
      <c r="J44" s="149">
        <v>0</v>
      </c>
      <c r="K44" s="149">
        <v>0</v>
      </c>
      <c r="L44" s="149">
        <v>0</v>
      </c>
      <c r="M44" s="149">
        <v>0</v>
      </c>
      <c r="N44" s="149">
        <v>0</v>
      </c>
      <c r="O44" s="195">
        <v>32852</v>
      </c>
      <c r="P44" s="195">
        <v>34989</v>
      </c>
      <c r="Q44" s="195">
        <v>-2137</v>
      </c>
      <c r="R44" s="149">
        <v>0</v>
      </c>
      <c r="S44" s="195">
        <v>32852</v>
      </c>
    </row>
    <row r="45" spans="2:22" s="150" customFormat="1" ht="13" x14ac:dyDescent="0.3">
      <c r="B45" s="150" t="s">
        <v>401</v>
      </c>
      <c r="C45" s="150" t="s">
        <v>365</v>
      </c>
      <c r="D45" s="196">
        <v>1274031</v>
      </c>
      <c r="E45" s="197">
        <v>2051</v>
      </c>
      <c r="F45" s="197">
        <v>1271980</v>
      </c>
      <c r="G45" s="192">
        <v>0</v>
      </c>
      <c r="H45" s="192">
        <v>0</v>
      </c>
      <c r="I45" s="192">
        <v>0</v>
      </c>
      <c r="J45" s="192">
        <v>0</v>
      </c>
      <c r="K45" s="192">
        <v>0</v>
      </c>
      <c r="L45" s="192">
        <v>0</v>
      </c>
      <c r="M45" s="192">
        <v>0</v>
      </c>
      <c r="N45" s="192">
        <v>0</v>
      </c>
      <c r="O45" s="197">
        <v>73365</v>
      </c>
      <c r="P45" s="197">
        <v>54194</v>
      </c>
      <c r="Q45" s="197">
        <v>19171</v>
      </c>
      <c r="R45" s="192">
        <v>0</v>
      </c>
      <c r="S45" s="197">
        <v>73365</v>
      </c>
      <c r="T45" s="192"/>
      <c r="U45" s="192"/>
      <c r="V45" s="192"/>
    </row>
    <row r="46" spans="2:22" x14ac:dyDescent="0.25">
      <c r="B46" s="148" t="s">
        <v>402</v>
      </c>
      <c r="C46" s="148" t="s">
        <v>359</v>
      </c>
      <c r="D46" s="198">
        <v>856386</v>
      </c>
      <c r="E46" s="149">
        <v>0</v>
      </c>
      <c r="F46" s="195">
        <v>856386</v>
      </c>
      <c r="G46" s="149">
        <v>0</v>
      </c>
      <c r="H46" s="149">
        <v>0</v>
      </c>
      <c r="I46" s="195">
        <v>4200</v>
      </c>
      <c r="J46" s="149">
        <v>0</v>
      </c>
      <c r="K46" s="149">
        <v>0</v>
      </c>
      <c r="L46" s="149">
        <v>0</v>
      </c>
      <c r="M46" s="149">
        <v>0</v>
      </c>
      <c r="N46" s="195">
        <v>4076</v>
      </c>
      <c r="O46" s="195">
        <v>52322</v>
      </c>
      <c r="P46" s="195">
        <v>45023</v>
      </c>
      <c r="Q46" s="195">
        <v>7299</v>
      </c>
      <c r="R46" s="195">
        <v>8276</v>
      </c>
      <c r="S46" s="195">
        <v>44046</v>
      </c>
    </row>
    <row r="47" spans="2:22" s="149" customFormat="1" x14ac:dyDescent="0.25">
      <c r="B47" s="149" t="s">
        <v>403</v>
      </c>
      <c r="C47" s="149" t="s">
        <v>379</v>
      </c>
      <c r="D47" s="195">
        <v>615087</v>
      </c>
      <c r="E47" s="195">
        <v>6385</v>
      </c>
      <c r="F47" s="195">
        <v>608702</v>
      </c>
      <c r="G47" s="149">
        <v>0</v>
      </c>
      <c r="H47" s="149">
        <v>0</v>
      </c>
      <c r="I47" s="149">
        <v>0</v>
      </c>
      <c r="J47" s="149">
        <v>0</v>
      </c>
      <c r="K47" s="149">
        <v>0</v>
      </c>
      <c r="L47" s="149">
        <v>0</v>
      </c>
      <c r="M47" s="149">
        <v>0</v>
      </c>
      <c r="N47" s="149">
        <v>0</v>
      </c>
      <c r="O47" s="195">
        <v>16418</v>
      </c>
      <c r="P47" s="195">
        <v>19898</v>
      </c>
      <c r="Q47" s="195">
        <v>-3480</v>
      </c>
      <c r="R47" s="149">
        <v>0</v>
      </c>
      <c r="S47" s="195">
        <v>16418</v>
      </c>
    </row>
    <row r="48" spans="2:22" s="149" customFormat="1" x14ac:dyDescent="0.25">
      <c r="B48" s="149" t="s">
        <v>404</v>
      </c>
      <c r="C48" s="149" t="s">
        <v>365</v>
      </c>
      <c r="D48" s="195">
        <v>450094</v>
      </c>
      <c r="E48" s="195">
        <v>10608</v>
      </c>
      <c r="F48" s="195">
        <v>439486</v>
      </c>
      <c r="G48" s="149">
        <v>0</v>
      </c>
      <c r="H48" s="149">
        <v>0</v>
      </c>
      <c r="I48" s="195">
        <v>2000</v>
      </c>
      <c r="J48" s="149">
        <v>0</v>
      </c>
      <c r="K48" s="149">
        <v>0</v>
      </c>
      <c r="L48" s="149">
        <v>0</v>
      </c>
      <c r="M48" s="149">
        <v>0</v>
      </c>
      <c r="N48" s="149">
        <v>0</v>
      </c>
      <c r="O48" s="195">
        <v>40194</v>
      </c>
      <c r="P48" s="195">
        <v>42963</v>
      </c>
      <c r="Q48" s="195">
        <v>-2769</v>
      </c>
      <c r="R48" s="195">
        <v>2000</v>
      </c>
      <c r="S48" s="195">
        <v>38194</v>
      </c>
    </row>
    <row r="49" spans="2:19" s="149" customFormat="1" x14ac:dyDescent="0.25">
      <c r="B49" s="149" t="s">
        <v>405</v>
      </c>
      <c r="C49" s="149" t="s">
        <v>365</v>
      </c>
      <c r="O49" s="195">
        <v>175833</v>
      </c>
      <c r="P49" s="195">
        <v>156958</v>
      </c>
      <c r="Q49" s="195">
        <v>18875</v>
      </c>
      <c r="R49" s="149">
        <v>0</v>
      </c>
      <c r="S49" s="195">
        <v>175833</v>
      </c>
    </row>
    <row r="50" spans="2:19" s="149" customFormat="1" x14ac:dyDescent="0.25">
      <c r="B50" s="149" t="s">
        <v>406</v>
      </c>
      <c r="C50" s="149" t="s">
        <v>359</v>
      </c>
      <c r="D50" s="195">
        <v>449407</v>
      </c>
      <c r="E50" s="195">
        <v>7057</v>
      </c>
      <c r="F50" s="195">
        <v>442350</v>
      </c>
      <c r="G50" s="195">
        <v>20000</v>
      </c>
      <c r="H50" s="195">
        <v>24765</v>
      </c>
      <c r="I50" s="195">
        <v>13050</v>
      </c>
      <c r="J50" s="149">
        <v>0</v>
      </c>
      <c r="K50" s="149">
        <v>0</v>
      </c>
      <c r="L50" s="149">
        <v>0</v>
      </c>
      <c r="M50" s="195">
        <v>15802</v>
      </c>
      <c r="N50" s="195">
        <v>7266</v>
      </c>
      <c r="O50" s="195">
        <v>124796</v>
      </c>
      <c r="P50" s="195">
        <v>170393</v>
      </c>
      <c r="Q50" s="195">
        <v>-45597</v>
      </c>
      <c r="R50" s="195">
        <v>80883</v>
      </c>
      <c r="S50" s="195">
        <v>43913</v>
      </c>
    </row>
    <row r="51" spans="2:19" s="149" customFormat="1" x14ac:dyDescent="0.25">
      <c r="B51" s="149" t="s">
        <v>407</v>
      </c>
      <c r="C51" s="149" t="s">
        <v>379</v>
      </c>
      <c r="D51" s="195">
        <v>311138</v>
      </c>
      <c r="E51" s="195">
        <v>121376</v>
      </c>
      <c r="F51" s="195">
        <v>189762</v>
      </c>
      <c r="G51" s="149">
        <v>520</v>
      </c>
      <c r="H51" s="195">
        <v>2328</v>
      </c>
      <c r="I51" s="195">
        <v>121579</v>
      </c>
      <c r="J51" s="149">
        <v>347</v>
      </c>
      <c r="K51" s="149">
        <v>0</v>
      </c>
      <c r="L51" s="149">
        <v>0</v>
      </c>
      <c r="M51" s="195">
        <v>4455</v>
      </c>
      <c r="N51" s="149">
        <v>0</v>
      </c>
      <c r="O51" s="195">
        <v>148226</v>
      </c>
      <c r="P51" s="195">
        <v>23244</v>
      </c>
      <c r="Q51" s="195">
        <v>124982</v>
      </c>
      <c r="R51" s="195">
        <v>132352</v>
      </c>
      <c r="S51" s="195">
        <v>15874</v>
      </c>
    </row>
    <row r="52" spans="2:19" s="149" customFormat="1" x14ac:dyDescent="0.25">
      <c r="B52" s="149" t="s">
        <v>408</v>
      </c>
      <c r="C52" s="149" t="s">
        <v>365</v>
      </c>
      <c r="D52" s="195">
        <v>894862</v>
      </c>
      <c r="E52" s="195">
        <v>1045</v>
      </c>
      <c r="F52" s="195">
        <v>1176786</v>
      </c>
      <c r="G52" s="149">
        <v>0</v>
      </c>
      <c r="H52" s="149">
        <v>592</v>
      </c>
      <c r="I52" s="195">
        <v>10000</v>
      </c>
      <c r="J52" s="149">
        <v>0</v>
      </c>
      <c r="K52" s="149">
        <v>0</v>
      </c>
      <c r="L52" s="149">
        <v>0</v>
      </c>
      <c r="M52" s="149">
        <v>0</v>
      </c>
      <c r="N52" s="149">
        <v>0</v>
      </c>
      <c r="O52" s="195">
        <v>58125</v>
      </c>
      <c r="P52" s="195">
        <v>47245</v>
      </c>
      <c r="Q52" s="195">
        <v>10880</v>
      </c>
      <c r="R52" s="195">
        <v>10592</v>
      </c>
      <c r="S52" s="195">
        <v>47533</v>
      </c>
    </row>
    <row r="53" spans="2:19" s="149" customFormat="1" x14ac:dyDescent="0.25">
      <c r="B53" s="149" t="s">
        <v>409</v>
      </c>
      <c r="C53" s="149" t="s">
        <v>365</v>
      </c>
      <c r="D53" s="149">
        <v>0</v>
      </c>
      <c r="E53" s="149">
        <v>0</v>
      </c>
      <c r="F53" s="149">
        <v>0</v>
      </c>
      <c r="G53" s="149">
        <v>0</v>
      </c>
      <c r="H53" s="149">
        <v>0</v>
      </c>
      <c r="I53" s="149">
        <v>0</v>
      </c>
      <c r="J53" s="149">
        <v>0</v>
      </c>
      <c r="K53" s="149">
        <v>0</v>
      </c>
      <c r="L53" s="149">
        <v>0</v>
      </c>
      <c r="M53" s="149">
        <v>440</v>
      </c>
      <c r="N53" s="195">
        <v>2312</v>
      </c>
      <c r="O53" s="195">
        <v>37973</v>
      </c>
      <c r="P53" s="195">
        <v>26888</v>
      </c>
      <c r="Q53" s="195">
        <v>11085</v>
      </c>
      <c r="R53" s="195">
        <v>2752</v>
      </c>
      <c r="S53" s="195">
        <v>35221</v>
      </c>
    </row>
    <row r="54" spans="2:19" s="149" customFormat="1" x14ac:dyDescent="0.25">
      <c r="B54" s="149" t="s">
        <v>410</v>
      </c>
      <c r="C54" s="149" t="s">
        <v>365</v>
      </c>
      <c r="O54" s="195">
        <v>31912</v>
      </c>
      <c r="P54" s="195">
        <v>37747</v>
      </c>
      <c r="Q54" s="195">
        <v>-5835</v>
      </c>
      <c r="S54" s="195">
        <v>31912</v>
      </c>
    </row>
    <row r="55" spans="2:19" s="149" customFormat="1" x14ac:dyDescent="0.25">
      <c r="B55" s="149" t="s">
        <v>411</v>
      </c>
      <c r="C55" s="149" t="s">
        <v>365</v>
      </c>
      <c r="D55" s="195">
        <v>845460</v>
      </c>
      <c r="E55" s="149">
        <v>20</v>
      </c>
      <c r="F55" s="195">
        <v>845440</v>
      </c>
      <c r="G55" s="149">
        <v>0</v>
      </c>
      <c r="H55" s="149">
        <v>0</v>
      </c>
      <c r="I55" s="149">
        <v>0</v>
      </c>
      <c r="J55" s="149">
        <v>0</v>
      </c>
      <c r="K55" s="149">
        <v>0</v>
      </c>
      <c r="L55" s="149">
        <v>0</v>
      </c>
      <c r="M55" s="149">
        <v>0</v>
      </c>
      <c r="N55" s="149">
        <v>0</v>
      </c>
      <c r="O55" s="195">
        <v>37624</v>
      </c>
      <c r="P55" s="195">
        <v>21402</v>
      </c>
      <c r="Q55" s="195">
        <v>16222</v>
      </c>
      <c r="R55" s="149">
        <v>0</v>
      </c>
      <c r="S55" s="195">
        <v>37624</v>
      </c>
    </row>
    <row r="56" spans="2:19" s="149" customFormat="1" x14ac:dyDescent="0.25">
      <c r="B56" s="149" t="s">
        <v>412</v>
      </c>
      <c r="C56" s="149" t="s">
        <v>359</v>
      </c>
      <c r="D56" s="195">
        <v>3041286</v>
      </c>
      <c r="E56" s="195">
        <v>12082</v>
      </c>
      <c r="F56" s="195">
        <v>3029204</v>
      </c>
      <c r="G56" s="149">
        <v>0</v>
      </c>
      <c r="H56" s="149">
        <v>564</v>
      </c>
      <c r="I56" s="195">
        <v>34330</v>
      </c>
      <c r="J56" s="149">
        <v>0</v>
      </c>
      <c r="K56" s="149">
        <v>0</v>
      </c>
      <c r="L56" s="195">
        <v>6618</v>
      </c>
      <c r="M56" s="149">
        <v>0</v>
      </c>
      <c r="N56" s="149">
        <v>0</v>
      </c>
      <c r="O56" s="195">
        <v>164655</v>
      </c>
      <c r="P56" s="195">
        <v>191813</v>
      </c>
      <c r="Q56" s="195">
        <v>-27158</v>
      </c>
      <c r="R56" s="195">
        <v>41512</v>
      </c>
      <c r="S56" s="195">
        <v>123143</v>
      </c>
    </row>
    <row r="57" spans="2:19" s="149" customFormat="1" x14ac:dyDescent="0.25">
      <c r="B57" s="149" t="s">
        <v>413</v>
      </c>
      <c r="C57" s="149" t="s">
        <v>359</v>
      </c>
      <c r="D57" s="195">
        <v>1098704</v>
      </c>
      <c r="E57" s="149">
        <v>0</v>
      </c>
      <c r="F57" s="195">
        <v>1098704</v>
      </c>
      <c r="G57" s="149">
        <v>0</v>
      </c>
      <c r="H57" s="149">
        <v>412</v>
      </c>
      <c r="I57" s="149">
        <v>0</v>
      </c>
      <c r="J57" s="149">
        <v>0</v>
      </c>
      <c r="K57" s="149">
        <v>0</v>
      </c>
      <c r="L57" s="149">
        <v>0</v>
      </c>
      <c r="M57" s="149">
        <v>0</v>
      </c>
      <c r="N57" s="195">
        <v>5085</v>
      </c>
      <c r="O57" s="195">
        <v>52924</v>
      </c>
      <c r="P57" s="195">
        <v>39162</v>
      </c>
      <c r="Q57" s="195">
        <v>13762</v>
      </c>
      <c r="R57" s="195">
        <v>5497</v>
      </c>
      <c r="S57" s="195">
        <v>47427</v>
      </c>
    </row>
    <row r="58" spans="2:19" s="149" customFormat="1" x14ac:dyDescent="0.25">
      <c r="B58" s="149" t="s">
        <v>414</v>
      </c>
      <c r="C58" s="149" t="s">
        <v>359</v>
      </c>
      <c r="D58" s="195">
        <v>481504</v>
      </c>
      <c r="E58" s="149">
        <v>0</v>
      </c>
      <c r="F58" s="195">
        <v>481504</v>
      </c>
      <c r="G58" s="149">
        <v>0</v>
      </c>
      <c r="H58" s="149">
        <v>825</v>
      </c>
      <c r="I58" s="195">
        <v>3762</v>
      </c>
      <c r="J58" s="149">
        <v>0</v>
      </c>
      <c r="K58" s="149">
        <v>0</v>
      </c>
      <c r="L58" s="149">
        <v>0</v>
      </c>
      <c r="M58" s="149">
        <v>0</v>
      </c>
      <c r="N58" s="149">
        <v>0</v>
      </c>
      <c r="O58" s="195">
        <v>44000</v>
      </c>
      <c r="P58" s="195">
        <v>36832</v>
      </c>
      <c r="Q58" s="195">
        <v>7168</v>
      </c>
      <c r="R58" s="195">
        <v>4587</v>
      </c>
      <c r="S58" s="195">
        <v>39413</v>
      </c>
    </row>
    <row r="59" spans="2:19" s="149" customFormat="1" x14ac:dyDescent="0.25">
      <c r="B59" s="149" t="s">
        <v>415</v>
      </c>
      <c r="C59" s="149" t="s">
        <v>365</v>
      </c>
      <c r="D59" s="195">
        <v>1825323</v>
      </c>
      <c r="E59" s="195">
        <v>19520</v>
      </c>
      <c r="F59" s="195">
        <v>1805803</v>
      </c>
      <c r="G59" s="149">
        <v>0</v>
      </c>
      <c r="H59" s="149">
        <v>0</v>
      </c>
      <c r="I59" s="195">
        <v>21577</v>
      </c>
      <c r="J59" s="149">
        <v>0</v>
      </c>
      <c r="K59" s="195">
        <v>5000</v>
      </c>
      <c r="L59" s="195">
        <v>5136</v>
      </c>
      <c r="M59" s="149">
        <v>0</v>
      </c>
      <c r="N59" s="195">
        <v>8083</v>
      </c>
      <c r="O59" s="195">
        <v>235298</v>
      </c>
      <c r="P59" s="195">
        <v>230916</v>
      </c>
      <c r="Q59" s="195">
        <v>4382</v>
      </c>
      <c r="R59" s="195">
        <v>39793</v>
      </c>
      <c r="S59" s="195">
        <v>195502</v>
      </c>
    </row>
    <row r="60" spans="2:19" s="149" customFormat="1" x14ac:dyDescent="0.25">
      <c r="B60" s="149" t="s">
        <v>416</v>
      </c>
      <c r="C60" s="149" t="s">
        <v>359</v>
      </c>
      <c r="D60" s="195">
        <v>4378442</v>
      </c>
      <c r="E60" s="149">
        <v>0</v>
      </c>
      <c r="F60" s="195">
        <v>4378442</v>
      </c>
      <c r="G60" s="149">
        <v>0</v>
      </c>
      <c r="H60" s="149">
        <v>0</v>
      </c>
      <c r="I60" s="149">
        <v>0</v>
      </c>
      <c r="J60" s="149">
        <v>0</v>
      </c>
      <c r="K60" s="149">
        <v>0</v>
      </c>
      <c r="L60" s="149">
        <v>0</v>
      </c>
      <c r="M60" s="149">
        <v>0</v>
      </c>
      <c r="N60" s="195">
        <v>3945</v>
      </c>
      <c r="O60" s="195">
        <v>33654</v>
      </c>
      <c r="P60" s="195">
        <v>43894</v>
      </c>
      <c r="Q60" s="195">
        <v>-10240</v>
      </c>
      <c r="R60" s="195">
        <v>3945</v>
      </c>
      <c r="S60" s="195">
        <v>29709</v>
      </c>
    </row>
    <row r="61" spans="2:19" s="149" customFormat="1" x14ac:dyDescent="0.25">
      <c r="B61" s="149" t="s">
        <v>417</v>
      </c>
      <c r="C61" s="149" t="s">
        <v>379</v>
      </c>
      <c r="D61" s="195">
        <v>938342</v>
      </c>
      <c r="E61" s="195">
        <v>30152</v>
      </c>
      <c r="F61" s="195">
        <v>908190</v>
      </c>
      <c r="G61" s="149">
        <v>0</v>
      </c>
      <c r="H61" s="149">
        <v>0</v>
      </c>
      <c r="I61" s="149">
        <v>0</v>
      </c>
      <c r="J61" s="149">
        <v>0</v>
      </c>
      <c r="K61" s="149">
        <v>0</v>
      </c>
      <c r="L61" s="149">
        <v>0</v>
      </c>
      <c r="M61" s="149">
        <v>0</v>
      </c>
      <c r="N61" s="195">
        <v>3066</v>
      </c>
      <c r="O61" s="195">
        <v>46014</v>
      </c>
      <c r="P61" s="195">
        <v>38269</v>
      </c>
      <c r="Q61" s="195">
        <v>7745</v>
      </c>
      <c r="R61" s="195">
        <v>3066</v>
      </c>
      <c r="S61" s="195">
        <v>42948</v>
      </c>
    </row>
    <row r="62" spans="2:19" s="149" customFormat="1" x14ac:dyDescent="0.25">
      <c r="B62" s="149" t="s">
        <v>418</v>
      </c>
      <c r="C62" s="149" t="s">
        <v>379</v>
      </c>
      <c r="D62" s="195">
        <v>1535891</v>
      </c>
      <c r="E62" s="149">
        <v>631</v>
      </c>
      <c r="F62" s="195">
        <v>1535260</v>
      </c>
      <c r="G62" s="149">
        <v>0</v>
      </c>
      <c r="H62" s="149">
        <v>0</v>
      </c>
      <c r="I62" s="149">
        <v>0</v>
      </c>
      <c r="J62" s="149">
        <v>0</v>
      </c>
      <c r="K62" s="149">
        <v>0</v>
      </c>
      <c r="L62" s="149">
        <v>0</v>
      </c>
      <c r="M62" s="149">
        <v>0</v>
      </c>
      <c r="N62" s="149">
        <v>0</v>
      </c>
      <c r="O62" s="195">
        <v>36928</v>
      </c>
      <c r="P62" s="195">
        <v>32941</v>
      </c>
      <c r="Q62" s="195">
        <v>3987</v>
      </c>
      <c r="R62" s="195">
        <v>6339</v>
      </c>
      <c r="S62" s="195">
        <v>30589</v>
      </c>
    </row>
    <row r="63" spans="2:19" s="149" customFormat="1" x14ac:dyDescent="0.25">
      <c r="B63" s="149" t="s">
        <v>419</v>
      </c>
      <c r="C63" s="149" t="s">
        <v>359</v>
      </c>
      <c r="D63" s="195">
        <v>654240</v>
      </c>
      <c r="E63" s="149">
        <v>0</v>
      </c>
      <c r="F63" s="195">
        <v>654240</v>
      </c>
      <c r="G63" s="149">
        <v>0</v>
      </c>
      <c r="H63" s="149">
        <v>0</v>
      </c>
      <c r="I63" s="149">
        <v>0</v>
      </c>
      <c r="J63" s="149">
        <v>0</v>
      </c>
      <c r="K63" s="149">
        <v>0</v>
      </c>
      <c r="L63" s="149">
        <v>0</v>
      </c>
      <c r="M63" s="149">
        <v>0</v>
      </c>
      <c r="N63" s="149">
        <v>0</v>
      </c>
      <c r="O63" s="195">
        <v>20447</v>
      </c>
      <c r="P63" s="195">
        <v>21029</v>
      </c>
      <c r="Q63" s="149">
        <v>-582</v>
      </c>
      <c r="R63" s="149">
        <v>0</v>
      </c>
      <c r="S63" s="195">
        <v>20447</v>
      </c>
    </row>
    <row r="64" spans="2:19" s="149" customFormat="1" x14ac:dyDescent="0.25">
      <c r="B64" s="149" t="s">
        <v>420</v>
      </c>
      <c r="C64" s="149" t="s">
        <v>359</v>
      </c>
      <c r="D64" s="195">
        <v>1986074</v>
      </c>
      <c r="E64" s="195">
        <v>1074813</v>
      </c>
      <c r="F64" s="195">
        <v>911261</v>
      </c>
      <c r="G64" s="149">
        <v>880</v>
      </c>
      <c r="H64" s="149">
        <v>168</v>
      </c>
      <c r="I64" s="149">
        <v>325</v>
      </c>
      <c r="J64" s="149">
        <v>0</v>
      </c>
      <c r="K64" s="149">
        <v>0</v>
      </c>
      <c r="L64" s="195">
        <v>8705</v>
      </c>
      <c r="M64" s="195">
        <v>8733</v>
      </c>
      <c r="N64" s="149">
        <v>0</v>
      </c>
      <c r="O64" s="195">
        <v>90120</v>
      </c>
      <c r="P64" s="195">
        <v>91031</v>
      </c>
      <c r="Q64" s="149">
        <v>-911</v>
      </c>
      <c r="R64" s="195">
        <v>18811</v>
      </c>
      <c r="S64" s="195">
        <v>71309</v>
      </c>
    </row>
    <row r="65" spans="2:22" s="149" customFormat="1" x14ac:dyDescent="0.25">
      <c r="B65" s="149" t="s">
        <v>421</v>
      </c>
      <c r="C65" s="149" t="s">
        <v>365</v>
      </c>
      <c r="D65" s="195">
        <v>3656</v>
      </c>
      <c r="E65" s="149">
        <v>452</v>
      </c>
      <c r="F65" s="195">
        <v>3204</v>
      </c>
      <c r="G65" s="149">
        <v>300</v>
      </c>
      <c r="H65" s="149">
        <v>522</v>
      </c>
      <c r="I65" s="149">
        <v>50</v>
      </c>
      <c r="J65" s="149">
        <v>0</v>
      </c>
      <c r="K65" s="149">
        <v>500</v>
      </c>
      <c r="L65" s="195">
        <v>2300</v>
      </c>
      <c r="M65" s="149">
        <v>200</v>
      </c>
      <c r="N65" s="149">
        <v>500</v>
      </c>
      <c r="O65" s="195">
        <v>35000</v>
      </c>
      <c r="P65" s="195">
        <v>3000</v>
      </c>
      <c r="Q65" s="195">
        <v>32000</v>
      </c>
      <c r="R65" s="195">
        <v>4372</v>
      </c>
      <c r="S65" s="195">
        <v>30628</v>
      </c>
    </row>
    <row r="66" spans="2:22" s="149" customFormat="1" x14ac:dyDescent="0.25">
      <c r="B66" s="149" t="s">
        <v>422</v>
      </c>
      <c r="C66" s="149" t="s">
        <v>359</v>
      </c>
      <c r="D66" s="195">
        <v>527429</v>
      </c>
      <c r="E66" s="195">
        <v>14565</v>
      </c>
      <c r="F66" s="195">
        <v>512864</v>
      </c>
      <c r="G66" s="149">
        <v>0</v>
      </c>
      <c r="H66" s="149">
        <v>0</v>
      </c>
      <c r="I66" s="149">
        <v>0</v>
      </c>
      <c r="J66" s="149">
        <v>0</v>
      </c>
      <c r="K66" s="149">
        <v>0</v>
      </c>
      <c r="L66" s="149">
        <v>0</v>
      </c>
      <c r="M66" s="149">
        <v>0</v>
      </c>
      <c r="N66" s="149">
        <v>0</v>
      </c>
      <c r="O66" s="195">
        <v>23149</v>
      </c>
      <c r="P66" s="195">
        <v>23358</v>
      </c>
      <c r="Q66" s="149">
        <v>-209</v>
      </c>
      <c r="R66" s="149">
        <v>0</v>
      </c>
      <c r="S66" s="195">
        <v>23149</v>
      </c>
    </row>
    <row r="67" spans="2:22" s="149" customFormat="1" x14ac:dyDescent="0.25">
      <c r="B67" s="149" t="s">
        <v>423</v>
      </c>
      <c r="C67" s="149" t="s">
        <v>359</v>
      </c>
      <c r="D67" s="195">
        <v>313994</v>
      </c>
      <c r="E67" s="195">
        <v>303772</v>
      </c>
      <c r="F67" s="195">
        <v>10222</v>
      </c>
      <c r="G67" s="149">
        <v>0</v>
      </c>
      <c r="H67" s="149">
        <v>0</v>
      </c>
      <c r="I67" s="195">
        <v>7030</v>
      </c>
      <c r="J67" s="149">
        <v>0</v>
      </c>
      <c r="K67" s="149">
        <v>0</v>
      </c>
      <c r="L67" s="149">
        <v>0</v>
      </c>
      <c r="M67" s="149">
        <v>0</v>
      </c>
      <c r="N67" s="149">
        <v>0</v>
      </c>
      <c r="O67" s="195">
        <v>65485</v>
      </c>
      <c r="P67" s="195">
        <v>64046</v>
      </c>
      <c r="Q67" s="195">
        <v>1439</v>
      </c>
      <c r="R67" s="195">
        <v>7030</v>
      </c>
      <c r="S67" s="195">
        <v>58455</v>
      </c>
    </row>
    <row r="68" spans="2:22" s="149" customFormat="1" x14ac:dyDescent="0.25">
      <c r="B68" s="149" t="s">
        <v>424</v>
      </c>
      <c r="C68" s="149" t="s">
        <v>359</v>
      </c>
      <c r="G68" s="195">
        <v>2660</v>
      </c>
      <c r="H68" s="149">
        <v>960</v>
      </c>
      <c r="I68" s="195">
        <v>7030</v>
      </c>
      <c r="L68" s="195">
        <v>7200</v>
      </c>
      <c r="N68" s="195">
        <v>2151</v>
      </c>
      <c r="O68" s="195">
        <v>126516</v>
      </c>
      <c r="P68" s="195">
        <v>129146</v>
      </c>
      <c r="Q68" s="195">
        <v>-2630</v>
      </c>
      <c r="R68" s="195">
        <v>20001</v>
      </c>
      <c r="S68" s="195">
        <v>106515</v>
      </c>
    </row>
    <row r="69" spans="2:22" s="149" customFormat="1" x14ac:dyDescent="0.25">
      <c r="B69" s="149" t="s">
        <v>425</v>
      </c>
      <c r="C69" s="149" t="s">
        <v>365</v>
      </c>
      <c r="D69" s="195">
        <v>1279611</v>
      </c>
      <c r="E69" s="195">
        <v>20313</v>
      </c>
      <c r="F69" s="195">
        <v>1259298</v>
      </c>
      <c r="G69" s="149">
        <v>0</v>
      </c>
      <c r="H69" s="149">
        <v>278</v>
      </c>
      <c r="I69" s="149">
        <v>0</v>
      </c>
      <c r="J69" s="149">
        <v>0</v>
      </c>
      <c r="K69" s="149">
        <v>0</v>
      </c>
      <c r="L69" s="195">
        <v>10667</v>
      </c>
      <c r="M69" s="149">
        <v>0</v>
      </c>
      <c r="N69" s="149">
        <v>0</v>
      </c>
      <c r="O69" s="195">
        <v>146087</v>
      </c>
      <c r="P69" s="195">
        <v>182329</v>
      </c>
      <c r="Q69" s="195">
        <v>-36242</v>
      </c>
      <c r="R69" s="195">
        <v>10945</v>
      </c>
      <c r="S69" s="195">
        <v>135142</v>
      </c>
    </row>
    <row r="70" spans="2:22" s="149" customFormat="1" x14ac:dyDescent="0.25">
      <c r="B70" s="149" t="s">
        <v>426</v>
      </c>
      <c r="C70" s="149" t="s">
        <v>365</v>
      </c>
      <c r="D70" s="195">
        <v>2171597</v>
      </c>
      <c r="E70" s="149">
        <v>0</v>
      </c>
      <c r="F70" s="195">
        <v>2171597</v>
      </c>
      <c r="G70" s="195">
        <v>1210</v>
      </c>
      <c r="H70" s="149">
        <v>979</v>
      </c>
      <c r="I70" s="195">
        <v>7029</v>
      </c>
      <c r="J70" s="149">
        <v>0</v>
      </c>
      <c r="K70" s="149">
        <v>0</v>
      </c>
      <c r="L70" s="195">
        <v>9360</v>
      </c>
      <c r="M70" s="149">
        <v>0</v>
      </c>
      <c r="N70" s="149">
        <v>0</v>
      </c>
      <c r="O70" s="195">
        <v>78859</v>
      </c>
      <c r="P70" s="195">
        <v>76137</v>
      </c>
      <c r="Q70" s="195">
        <v>2722</v>
      </c>
      <c r="R70" s="195">
        <v>18578</v>
      </c>
      <c r="S70" s="195">
        <v>60281</v>
      </c>
    </row>
    <row r="71" spans="2:22" s="149" customFormat="1" x14ac:dyDescent="0.25">
      <c r="B71" s="149" t="s">
        <v>427</v>
      </c>
      <c r="C71" s="149" t="s">
        <v>359</v>
      </c>
      <c r="D71" s="195">
        <v>3522721</v>
      </c>
      <c r="E71" s="149">
        <v>0</v>
      </c>
      <c r="F71" s="195">
        <v>3522721</v>
      </c>
      <c r="G71" s="149">
        <v>0</v>
      </c>
      <c r="H71" s="195">
        <v>6839</v>
      </c>
      <c r="I71" s="149">
        <v>0</v>
      </c>
      <c r="J71" s="149">
        <v>0</v>
      </c>
      <c r="K71" s="149">
        <v>0</v>
      </c>
      <c r="L71" s="195">
        <v>4000</v>
      </c>
      <c r="M71" s="149">
        <v>0</v>
      </c>
      <c r="N71" s="149">
        <v>0</v>
      </c>
      <c r="O71" s="195">
        <v>102553</v>
      </c>
      <c r="P71" s="195">
        <v>96555</v>
      </c>
      <c r="Q71" s="195">
        <v>5998</v>
      </c>
      <c r="R71" s="195">
        <v>10839</v>
      </c>
      <c r="S71" s="195">
        <v>91714</v>
      </c>
    </row>
    <row r="72" spans="2:22" s="149" customFormat="1" x14ac:dyDescent="0.25">
      <c r="B72" s="149" t="s">
        <v>428</v>
      </c>
      <c r="C72" s="149" t="s">
        <v>365</v>
      </c>
      <c r="D72" s="195">
        <v>5850817</v>
      </c>
      <c r="E72" s="149">
        <v>0</v>
      </c>
      <c r="F72" s="195">
        <v>5850817</v>
      </c>
      <c r="G72" s="149">
        <v>0</v>
      </c>
      <c r="H72" s="195">
        <v>1212</v>
      </c>
      <c r="I72" s="195">
        <v>1418</v>
      </c>
      <c r="J72" s="149">
        <v>0</v>
      </c>
      <c r="K72" s="149">
        <v>0</v>
      </c>
      <c r="L72" s="195">
        <v>5608</v>
      </c>
      <c r="M72" s="149">
        <v>0</v>
      </c>
      <c r="N72" s="195">
        <v>4509</v>
      </c>
      <c r="O72" s="195">
        <v>174905</v>
      </c>
      <c r="P72" s="195">
        <v>172888</v>
      </c>
      <c r="Q72" s="195">
        <v>2017</v>
      </c>
      <c r="R72" s="195">
        <v>12747</v>
      </c>
      <c r="S72" s="195">
        <v>162158</v>
      </c>
    </row>
    <row r="73" spans="2:22" s="149" customFormat="1" x14ac:dyDescent="0.25">
      <c r="B73" s="149" t="s">
        <v>429</v>
      </c>
      <c r="C73" s="149" t="s">
        <v>365</v>
      </c>
      <c r="D73" s="195">
        <v>5997512</v>
      </c>
      <c r="E73" s="195">
        <v>23962</v>
      </c>
      <c r="F73" s="195">
        <v>5973550</v>
      </c>
      <c r="G73" s="149">
        <v>0</v>
      </c>
      <c r="H73" s="149">
        <v>662</v>
      </c>
      <c r="I73" s="149">
        <v>0</v>
      </c>
      <c r="J73" s="149">
        <v>0</v>
      </c>
      <c r="K73" s="149">
        <v>0</v>
      </c>
      <c r="L73" s="195">
        <v>7926</v>
      </c>
      <c r="M73" s="149">
        <v>0</v>
      </c>
      <c r="N73" s="149">
        <v>0</v>
      </c>
      <c r="O73" s="195">
        <v>137367</v>
      </c>
      <c r="P73" s="195">
        <v>170290</v>
      </c>
      <c r="Q73" s="195">
        <v>-32923</v>
      </c>
      <c r="R73" s="195">
        <v>8588</v>
      </c>
      <c r="S73" s="195">
        <v>128779</v>
      </c>
    </row>
    <row r="74" spans="2:22" s="149" customFormat="1" x14ac:dyDescent="0.25">
      <c r="B74" s="149" t="s">
        <v>430</v>
      </c>
      <c r="C74" s="149" t="s">
        <v>431</v>
      </c>
      <c r="D74" s="195">
        <v>13326909</v>
      </c>
      <c r="E74" s="195">
        <v>42292</v>
      </c>
      <c r="F74" s="195">
        <v>13284617</v>
      </c>
      <c r="G74" s="195">
        <v>8000</v>
      </c>
      <c r="H74" s="195">
        <v>2210</v>
      </c>
      <c r="I74" s="195">
        <v>23434</v>
      </c>
      <c r="J74" s="149">
        <v>0</v>
      </c>
      <c r="K74" s="195">
        <v>9990</v>
      </c>
      <c r="L74" s="195">
        <v>40583</v>
      </c>
      <c r="M74" s="195">
        <v>1000</v>
      </c>
      <c r="N74" s="149">
        <v>0</v>
      </c>
      <c r="O74" s="195">
        <v>607751</v>
      </c>
      <c r="P74" s="195">
        <v>714947</v>
      </c>
      <c r="Q74" s="195">
        <v>-107196</v>
      </c>
      <c r="R74" s="195">
        <v>85217</v>
      </c>
      <c r="S74" s="195">
        <v>522534</v>
      </c>
    </row>
    <row r="75" spans="2:22" s="149" customFormat="1" x14ac:dyDescent="0.25">
      <c r="B75" s="149" t="s">
        <v>432</v>
      </c>
      <c r="C75" s="149" t="s">
        <v>365</v>
      </c>
      <c r="D75" s="195">
        <v>2069147</v>
      </c>
      <c r="E75" s="195">
        <v>1333</v>
      </c>
      <c r="F75" s="195">
        <v>2067814</v>
      </c>
      <c r="G75" s="149">
        <v>0</v>
      </c>
      <c r="H75" s="149">
        <v>768</v>
      </c>
      <c r="I75" s="195">
        <v>25288</v>
      </c>
      <c r="J75" s="149">
        <v>0</v>
      </c>
      <c r="K75" s="149">
        <v>0</v>
      </c>
      <c r="L75" s="195">
        <v>19500</v>
      </c>
      <c r="M75" s="149">
        <v>0</v>
      </c>
      <c r="N75" s="149">
        <v>0</v>
      </c>
      <c r="O75" s="195">
        <v>115041</v>
      </c>
      <c r="P75" s="195">
        <v>123154</v>
      </c>
      <c r="Q75" s="195">
        <v>-8113</v>
      </c>
      <c r="R75" s="195">
        <v>45556</v>
      </c>
      <c r="S75" s="195">
        <v>69485</v>
      </c>
    </row>
    <row r="76" spans="2:22" s="150" customFormat="1" ht="13" x14ac:dyDescent="0.3">
      <c r="B76" s="150" t="s">
        <v>433</v>
      </c>
      <c r="C76" s="150" t="s">
        <v>365</v>
      </c>
      <c r="D76" s="196">
        <v>5273123</v>
      </c>
      <c r="E76" s="197">
        <v>6257</v>
      </c>
      <c r="F76" s="197">
        <v>5266866</v>
      </c>
      <c r="G76" s="192">
        <v>0</v>
      </c>
      <c r="H76" s="192">
        <v>61</v>
      </c>
      <c r="I76" s="197">
        <v>8400</v>
      </c>
      <c r="J76" s="197">
        <v>940000</v>
      </c>
      <c r="K76" s="192">
        <v>0</v>
      </c>
      <c r="L76" s="197">
        <v>4164</v>
      </c>
      <c r="M76" s="197">
        <v>36083</v>
      </c>
      <c r="N76" s="192"/>
      <c r="O76" s="197">
        <v>1144440</v>
      </c>
      <c r="P76" s="197">
        <v>207689</v>
      </c>
      <c r="Q76" s="197">
        <v>936751</v>
      </c>
      <c r="R76" s="197">
        <v>988708</v>
      </c>
      <c r="S76" s="197">
        <v>155708</v>
      </c>
      <c r="T76" s="192"/>
      <c r="U76" s="192"/>
      <c r="V76" s="192"/>
    </row>
    <row r="77" spans="2:22" x14ac:dyDescent="0.25">
      <c r="B77" s="148" t="s">
        <v>434</v>
      </c>
      <c r="C77" s="148" t="s">
        <v>365</v>
      </c>
      <c r="D77" s="198">
        <v>2206907</v>
      </c>
      <c r="E77" s="195">
        <v>4407</v>
      </c>
      <c r="F77" s="195">
        <v>2202499</v>
      </c>
      <c r="G77" s="195">
        <v>18449</v>
      </c>
      <c r="H77" s="149">
        <v>764</v>
      </c>
      <c r="I77" s="195">
        <v>24778</v>
      </c>
      <c r="J77" s="149">
        <v>0</v>
      </c>
      <c r="K77" s="149">
        <v>0</v>
      </c>
      <c r="L77" s="195">
        <v>13121</v>
      </c>
      <c r="M77" s="195">
        <v>3351</v>
      </c>
      <c r="N77" s="195">
        <v>7824</v>
      </c>
      <c r="O77" s="195">
        <v>252526</v>
      </c>
      <c r="P77" s="195">
        <v>220553</v>
      </c>
      <c r="Q77" s="195">
        <v>31973</v>
      </c>
      <c r="R77" s="195">
        <v>68287</v>
      </c>
      <c r="S77" s="195">
        <v>184239</v>
      </c>
    </row>
    <row r="78" spans="2:22" s="149" customFormat="1" x14ac:dyDescent="0.25">
      <c r="B78" s="149" t="s">
        <v>435</v>
      </c>
      <c r="C78" s="149" t="s">
        <v>359</v>
      </c>
      <c r="D78" s="195">
        <v>1090575</v>
      </c>
      <c r="E78" s="149">
        <v>0</v>
      </c>
      <c r="F78" s="195">
        <v>1090575</v>
      </c>
      <c r="G78" s="149">
        <v>0</v>
      </c>
      <c r="H78" s="149">
        <v>0</v>
      </c>
      <c r="I78" s="149">
        <v>0</v>
      </c>
      <c r="J78" s="149">
        <v>0</v>
      </c>
      <c r="K78" s="149">
        <v>0</v>
      </c>
      <c r="L78" s="149">
        <v>0</v>
      </c>
      <c r="M78" s="149">
        <v>0</v>
      </c>
      <c r="N78" s="195">
        <v>2818</v>
      </c>
      <c r="O78" s="195">
        <v>39886</v>
      </c>
      <c r="P78" s="195">
        <v>42082</v>
      </c>
      <c r="Q78" s="195">
        <v>-2196</v>
      </c>
      <c r="R78" s="195">
        <v>2818</v>
      </c>
      <c r="S78" s="195">
        <v>37068</v>
      </c>
    </row>
    <row r="79" spans="2:22" s="149" customFormat="1" x14ac:dyDescent="0.25">
      <c r="B79" s="149" t="s">
        <v>436</v>
      </c>
      <c r="C79" s="149" t="s">
        <v>359</v>
      </c>
      <c r="D79" s="195">
        <v>1551690</v>
      </c>
      <c r="E79" s="149">
        <v>257</v>
      </c>
      <c r="F79" s="195">
        <v>1551947</v>
      </c>
      <c r="G79" s="149">
        <v>0</v>
      </c>
      <c r="H79" s="149">
        <v>0</v>
      </c>
      <c r="I79" s="195">
        <v>7029</v>
      </c>
      <c r="J79" s="149">
        <v>0</v>
      </c>
      <c r="K79" s="149">
        <v>0</v>
      </c>
      <c r="L79" s="195">
        <v>9078</v>
      </c>
      <c r="M79" s="149">
        <v>0</v>
      </c>
      <c r="N79" s="195">
        <v>6840</v>
      </c>
      <c r="O79" s="195">
        <v>102231</v>
      </c>
      <c r="P79" s="195">
        <v>95968</v>
      </c>
      <c r="Q79" s="195">
        <v>6263</v>
      </c>
      <c r="R79" s="195">
        <v>22947</v>
      </c>
      <c r="S79" s="195">
        <v>79284</v>
      </c>
    </row>
    <row r="80" spans="2:22" s="149" customFormat="1" x14ac:dyDescent="0.25">
      <c r="B80" s="149" t="s">
        <v>437</v>
      </c>
      <c r="C80" s="149" t="s">
        <v>359</v>
      </c>
      <c r="D80" s="195">
        <v>1167898</v>
      </c>
      <c r="E80" s="149">
        <v>347</v>
      </c>
      <c r="F80" s="195">
        <v>1167551</v>
      </c>
      <c r="G80" s="149">
        <v>0</v>
      </c>
      <c r="H80" s="149">
        <v>0</v>
      </c>
      <c r="I80" s="149">
        <v>0</v>
      </c>
      <c r="J80" s="149">
        <v>0</v>
      </c>
      <c r="K80" s="149">
        <v>0</v>
      </c>
      <c r="L80" s="149">
        <v>0</v>
      </c>
      <c r="M80" s="195">
        <v>12181</v>
      </c>
      <c r="N80" s="195">
        <v>4114</v>
      </c>
      <c r="O80" s="195">
        <v>28969</v>
      </c>
      <c r="P80" s="195">
        <v>39417</v>
      </c>
      <c r="Q80" s="195">
        <v>-10448</v>
      </c>
      <c r="R80" s="195">
        <v>16295</v>
      </c>
      <c r="S80" s="195">
        <v>12674</v>
      </c>
    </row>
    <row r="81" spans="2:19" s="149" customFormat="1" x14ac:dyDescent="0.25">
      <c r="B81" s="149" t="s">
        <v>438</v>
      </c>
      <c r="C81" s="149" t="s">
        <v>365</v>
      </c>
      <c r="D81" s="195">
        <v>2115610</v>
      </c>
      <c r="E81" s="149">
        <v>16</v>
      </c>
      <c r="F81" s="195">
        <v>2115594</v>
      </c>
      <c r="G81" s="149">
        <v>0</v>
      </c>
      <c r="H81" s="149">
        <v>0</v>
      </c>
      <c r="I81" s="195">
        <v>8399</v>
      </c>
      <c r="J81" s="149">
        <v>0</v>
      </c>
      <c r="K81" s="149">
        <v>0</v>
      </c>
      <c r="L81" s="149">
        <v>0</v>
      </c>
      <c r="M81" s="195">
        <v>23227</v>
      </c>
      <c r="N81" s="195">
        <v>8991</v>
      </c>
      <c r="O81" s="195">
        <v>86665</v>
      </c>
      <c r="P81" s="195">
        <v>103793</v>
      </c>
      <c r="Q81" s="195">
        <v>-17128</v>
      </c>
      <c r="R81" s="195">
        <v>40617</v>
      </c>
      <c r="S81" s="195">
        <v>46048</v>
      </c>
    </row>
    <row r="82" spans="2:19" s="149" customFormat="1" x14ac:dyDescent="0.25">
      <c r="B82" s="149" t="s">
        <v>439</v>
      </c>
      <c r="C82" s="149" t="s">
        <v>365</v>
      </c>
      <c r="D82" s="195">
        <v>785981</v>
      </c>
      <c r="E82" s="149">
        <v>184</v>
      </c>
      <c r="F82" s="195">
        <v>785797</v>
      </c>
      <c r="G82" s="149">
        <v>0</v>
      </c>
      <c r="H82" s="149">
        <v>553</v>
      </c>
      <c r="I82" s="149">
        <v>0</v>
      </c>
      <c r="J82" s="149">
        <v>0</v>
      </c>
      <c r="K82" s="149">
        <v>0</v>
      </c>
      <c r="L82" s="149">
        <v>0</v>
      </c>
      <c r="M82" s="149">
        <v>0</v>
      </c>
      <c r="N82" s="195">
        <v>6843</v>
      </c>
      <c r="O82" s="195">
        <v>69120</v>
      </c>
      <c r="P82" s="195">
        <v>50829</v>
      </c>
      <c r="Q82" s="195">
        <v>18291</v>
      </c>
      <c r="R82" s="195">
        <v>7396</v>
      </c>
      <c r="S82" s="195">
        <v>61724</v>
      </c>
    </row>
    <row r="83" spans="2:19" s="149" customFormat="1" x14ac:dyDescent="0.25">
      <c r="B83" s="149" t="s">
        <v>440</v>
      </c>
      <c r="C83" s="149" t="s">
        <v>365</v>
      </c>
      <c r="D83" s="195">
        <v>550105</v>
      </c>
      <c r="E83" s="149">
        <v>0</v>
      </c>
      <c r="F83" s="195">
        <v>550105</v>
      </c>
      <c r="G83" s="149">
        <v>0</v>
      </c>
      <c r="H83" s="149">
        <v>0</v>
      </c>
      <c r="I83" s="149">
        <v>0</v>
      </c>
      <c r="J83" s="149">
        <v>0</v>
      </c>
      <c r="K83" s="149">
        <v>0</v>
      </c>
      <c r="L83" s="149">
        <v>0</v>
      </c>
      <c r="M83" s="149">
        <v>0</v>
      </c>
      <c r="N83" s="149">
        <v>0</v>
      </c>
      <c r="O83" s="195">
        <v>6933</v>
      </c>
      <c r="P83" s="195">
        <v>6743</v>
      </c>
      <c r="Q83" s="149">
        <v>190</v>
      </c>
      <c r="R83" s="149">
        <v>190</v>
      </c>
      <c r="S83" s="195">
        <v>6933</v>
      </c>
    </row>
    <row r="84" spans="2:19" s="149" customFormat="1" x14ac:dyDescent="0.25">
      <c r="B84" s="149" t="s">
        <v>441</v>
      </c>
      <c r="C84" s="149" t="s">
        <v>359</v>
      </c>
      <c r="D84" s="195">
        <v>1422581</v>
      </c>
      <c r="E84" s="195">
        <v>4000</v>
      </c>
      <c r="F84" s="195">
        <v>141858</v>
      </c>
      <c r="G84" s="149">
        <v>0</v>
      </c>
      <c r="H84" s="149">
        <v>0</v>
      </c>
      <c r="I84" s="149">
        <v>0</v>
      </c>
      <c r="J84" s="149">
        <v>0</v>
      </c>
      <c r="K84" s="149">
        <v>0</v>
      </c>
      <c r="L84" s="195">
        <v>3422</v>
      </c>
      <c r="M84" s="149">
        <v>0</v>
      </c>
      <c r="N84" s="195">
        <v>18038</v>
      </c>
      <c r="O84" s="195">
        <v>72929</v>
      </c>
      <c r="P84" s="195">
        <v>62109</v>
      </c>
      <c r="Q84" s="195">
        <v>10820</v>
      </c>
      <c r="R84" s="195">
        <v>21420</v>
      </c>
      <c r="S84" s="195">
        <v>51469</v>
      </c>
    </row>
    <row r="85" spans="2:19" s="149" customFormat="1" x14ac:dyDescent="0.25">
      <c r="B85" s="149" t="s">
        <v>442</v>
      </c>
      <c r="C85" s="149" t="s">
        <v>359</v>
      </c>
      <c r="O85" s="195">
        <v>124701</v>
      </c>
      <c r="P85" s="195">
        <v>110814</v>
      </c>
      <c r="Q85" s="195">
        <v>13887</v>
      </c>
      <c r="S85" s="195">
        <v>124701</v>
      </c>
    </row>
    <row r="86" spans="2:19" s="149" customFormat="1" x14ac:dyDescent="0.25">
      <c r="B86" s="149" t="s">
        <v>443</v>
      </c>
      <c r="C86" s="149" t="s">
        <v>365</v>
      </c>
      <c r="D86" s="195">
        <v>2855290</v>
      </c>
      <c r="E86" s="195">
        <v>7161</v>
      </c>
      <c r="F86" s="195">
        <v>2848129</v>
      </c>
      <c r="G86" s="195">
        <v>4734</v>
      </c>
      <c r="H86" s="149">
        <v>194</v>
      </c>
      <c r="I86" s="195">
        <v>23662</v>
      </c>
      <c r="J86" s="149">
        <v>0</v>
      </c>
      <c r="K86" s="149">
        <v>0</v>
      </c>
      <c r="L86" s="195">
        <v>4539</v>
      </c>
      <c r="M86" s="195">
        <v>1291</v>
      </c>
      <c r="N86" s="195">
        <v>9082</v>
      </c>
      <c r="O86" s="195">
        <v>105066</v>
      </c>
      <c r="P86" s="195">
        <v>113834</v>
      </c>
      <c r="Q86" s="195">
        <v>-8768</v>
      </c>
      <c r="R86" s="195">
        <v>43502</v>
      </c>
      <c r="S86" s="195">
        <v>61564</v>
      </c>
    </row>
    <row r="87" spans="2:19" s="149" customFormat="1" x14ac:dyDescent="0.25">
      <c r="B87" s="149" t="s">
        <v>444</v>
      </c>
      <c r="C87" s="149" t="s">
        <v>365</v>
      </c>
      <c r="D87" s="195">
        <v>916974</v>
      </c>
      <c r="E87" s="149">
        <v>0</v>
      </c>
      <c r="F87" s="195">
        <v>916974</v>
      </c>
      <c r="G87" s="149">
        <v>0</v>
      </c>
      <c r="H87" s="149">
        <v>0</v>
      </c>
      <c r="I87" s="195">
        <v>6031</v>
      </c>
      <c r="J87" s="149">
        <v>0</v>
      </c>
      <c r="K87" s="149">
        <v>0</v>
      </c>
      <c r="L87" s="149">
        <v>0</v>
      </c>
      <c r="M87" s="149">
        <v>0</v>
      </c>
      <c r="N87" s="149">
        <v>0</v>
      </c>
      <c r="O87" s="195">
        <v>53190</v>
      </c>
      <c r="P87" s="195">
        <v>79768</v>
      </c>
      <c r="Q87" s="195">
        <v>-26578</v>
      </c>
      <c r="R87" s="195">
        <v>6031</v>
      </c>
      <c r="S87" s="195">
        <v>47159</v>
      </c>
    </row>
    <row r="88" spans="2:19" s="149" customFormat="1" x14ac:dyDescent="0.25">
      <c r="B88" s="149" t="s">
        <v>445</v>
      </c>
      <c r="C88" s="149" t="s">
        <v>359</v>
      </c>
      <c r="D88" s="195">
        <v>3147800</v>
      </c>
      <c r="E88" s="195">
        <v>13771</v>
      </c>
      <c r="F88" s="195">
        <v>3134029</v>
      </c>
      <c r="G88" s="195">
        <v>12539</v>
      </c>
      <c r="H88" s="195">
        <v>4458</v>
      </c>
      <c r="I88" s="195">
        <v>7030</v>
      </c>
      <c r="J88" s="195">
        <v>13645</v>
      </c>
      <c r="K88" s="149">
        <v>0</v>
      </c>
      <c r="L88" s="195">
        <v>20800</v>
      </c>
      <c r="M88" s="149">
        <v>0</v>
      </c>
      <c r="N88" s="195">
        <v>37650</v>
      </c>
      <c r="O88" s="195">
        <v>165419</v>
      </c>
      <c r="P88" s="195">
        <v>144773</v>
      </c>
      <c r="Q88" s="195">
        <v>20646</v>
      </c>
      <c r="R88" s="195">
        <v>96120</v>
      </c>
      <c r="S88" s="195">
        <v>69299</v>
      </c>
    </row>
    <row r="89" spans="2:19" s="149" customFormat="1" x14ac:dyDescent="0.25">
      <c r="B89" s="149" t="s">
        <v>446</v>
      </c>
      <c r="C89" s="149" t="s">
        <v>359</v>
      </c>
      <c r="D89" s="195">
        <v>3552571</v>
      </c>
      <c r="E89" s="195">
        <v>141396</v>
      </c>
      <c r="F89" s="195">
        <v>3411175</v>
      </c>
      <c r="G89" s="149">
        <v>0</v>
      </c>
      <c r="H89" s="195">
        <v>1420</v>
      </c>
      <c r="I89" s="149">
        <v>0</v>
      </c>
      <c r="J89" s="149">
        <v>0</v>
      </c>
      <c r="K89" s="149">
        <v>0</v>
      </c>
      <c r="L89" s="195">
        <v>4539</v>
      </c>
      <c r="M89" s="149">
        <v>0</v>
      </c>
      <c r="N89" s="195">
        <v>17823</v>
      </c>
      <c r="O89" s="195">
        <v>129895</v>
      </c>
      <c r="P89" s="195">
        <v>561687</v>
      </c>
      <c r="Q89" s="195">
        <v>-431792</v>
      </c>
      <c r="R89" s="195">
        <v>23782</v>
      </c>
      <c r="S89" s="195">
        <v>106113</v>
      </c>
    </row>
    <row r="90" spans="2:19" s="149" customFormat="1" x14ac:dyDescent="0.25">
      <c r="B90" s="149" t="s">
        <v>447</v>
      </c>
      <c r="C90" s="149" t="s">
        <v>365</v>
      </c>
      <c r="D90" s="195">
        <v>955945</v>
      </c>
      <c r="E90" s="149">
        <v>0</v>
      </c>
      <c r="F90" s="195">
        <v>955945</v>
      </c>
      <c r="G90" s="149">
        <v>0</v>
      </c>
      <c r="H90" s="149">
        <v>145</v>
      </c>
      <c r="I90" s="195">
        <v>1000</v>
      </c>
      <c r="J90" s="149">
        <v>0</v>
      </c>
      <c r="K90" s="149">
        <v>0</v>
      </c>
      <c r="L90" s="149">
        <v>0</v>
      </c>
      <c r="M90" s="149">
        <v>0</v>
      </c>
      <c r="N90" s="195">
        <v>22157</v>
      </c>
      <c r="O90" s="195">
        <v>107372</v>
      </c>
      <c r="P90" s="195">
        <v>110593</v>
      </c>
      <c r="Q90" s="195">
        <v>-3221</v>
      </c>
      <c r="R90" s="195">
        <v>23302</v>
      </c>
      <c r="S90" s="195">
        <v>84070</v>
      </c>
    </row>
    <row r="91" spans="2:19" s="149" customFormat="1" x14ac:dyDescent="0.25">
      <c r="B91" s="149" t="s">
        <v>448</v>
      </c>
      <c r="C91" s="149" t="s">
        <v>379</v>
      </c>
      <c r="O91" s="195">
        <v>124974</v>
      </c>
      <c r="P91" s="195">
        <v>98348</v>
      </c>
      <c r="Q91" s="195">
        <v>26626</v>
      </c>
      <c r="S91" s="195">
        <v>124974</v>
      </c>
    </row>
    <row r="92" spans="2:19" s="149" customFormat="1" x14ac:dyDescent="0.25">
      <c r="B92" s="149" t="s">
        <v>449</v>
      </c>
      <c r="C92" s="149" t="s">
        <v>365</v>
      </c>
      <c r="D92" s="195">
        <v>1721600</v>
      </c>
      <c r="E92" s="195">
        <v>7303</v>
      </c>
      <c r="F92" s="195">
        <v>1714297</v>
      </c>
      <c r="G92" s="149">
        <v>0</v>
      </c>
      <c r="H92" s="149">
        <v>0</v>
      </c>
      <c r="I92" s="195">
        <v>12600</v>
      </c>
      <c r="J92" s="149">
        <v>0</v>
      </c>
      <c r="K92" s="149">
        <v>0</v>
      </c>
      <c r="L92" s="149">
        <v>0</v>
      </c>
      <c r="M92" s="149">
        <v>0</v>
      </c>
      <c r="N92" s="195">
        <v>4850</v>
      </c>
      <c r="O92" s="195">
        <v>96135</v>
      </c>
      <c r="P92" s="195">
        <v>102253</v>
      </c>
      <c r="Q92" s="195">
        <v>-6118</v>
      </c>
      <c r="R92" s="195">
        <v>17450</v>
      </c>
      <c r="S92" s="195">
        <v>78685</v>
      </c>
    </row>
    <row r="93" spans="2:19" s="149" customFormat="1" x14ac:dyDescent="0.25">
      <c r="B93" s="149" t="s">
        <v>450</v>
      </c>
      <c r="C93" s="149" t="s">
        <v>359</v>
      </c>
      <c r="D93" s="195">
        <v>3011757</v>
      </c>
      <c r="E93" s="149">
        <v>721</v>
      </c>
      <c r="F93" s="195">
        <v>3011036</v>
      </c>
      <c r="G93" s="149">
        <v>0</v>
      </c>
      <c r="H93" s="195">
        <v>8744</v>
      </c>
      <c r="I93" s="195">
        <v>7030</v>
      </c>
      <c r="J93" s="149">
        <v>0</v>
      </c>
      <c r="K93" s="149">
        <v>0</v>
      </c>
      <c r="L93" s="195">
        <v>9050</v>
      </c>
      <c r="M93" s="149">
        <v>900</v>
      </c>
      <c r="N93" s="195">
        <v>36790</v>
      </c>
      <c r="O93" s="195">
        <v>161436</v>
      </c>
      <c r="P93" s="195">
        <v>120139</v>
      </c>
      <c r="Q93" s="195">
        <v>41297</v>
      </c>
      <c r="R93" s="195">
        <v>62514</v>
      </c>
      <c r="S93" s="195">
        <v>98922</v>
      </c>
    </row>
    <row r="94" spans="2:19" s="149" customFormat="1" x14ac:dyDescent="0.25">
      <c r="B94" s="149" t="s">
        <v>451</v>
      </c>
      <c r="C94" s="149" t="s">
        <v>365</v>
      </c>
      <c r="D94" s="195">
        <v>1928742</v>
      </c>
      <c r="E94" s="149">
        <v>0</v>
      </c>
      <c r="F94" s="195">
        <v>1928742</v>
      </c>
      <c r="G94" s="195">
        <v>5916</v>
      </c>
      <c r="H94" s="149">
        <v>0</v>
      </c>
      <c r="I94" s="195">
        <v>7030</v>
      </c>
      <c r="J94" s="195">
        <v>1770</v>
      </c>
      <c r="K94" s="195">
        <v>18612</v>
      </c>
      <c r="L94" s="195">
        <v>12747</v>
      </c>
      <c r="M94" s="149">
        <v>0</v>
      </c>
      <c r="N94" s="149">
        <v>0</v>
      </c>
      <c r="O94" s="195">
        <v>135858</v>
      </c>
      <c r="P94" s="195">
        <v>120916</v>
      </c>
      <c r="Q94" s="195">
        <v>14942</v>
      </c>
      <c r="R94" s="195">
        <v>46074</v>
      </c>
      <c r="S94" s="195">
        <v>89784</v>
      </c>
    </row>
    <row r="95" spans="2:19" s="149" customFormat="1" x14ac:dyDescent="0.25">
      <c r="B95" s="149" t="s">
        <v>452</v>
      </c>
      <c r="C95" s="149" t="s">
        <v>365</v>
      </c>
      <c r="D95" s="195">
        <v>669978</v>
      </c>
      <c r="E95" s="149">
        <v>281</v>
      </c>
      <c r="F95" s="195">
        <v>664697</v>
      </c>
      <c r="G95" s="195">
        <v>103900</v>
      </c>
      <c r="H95" s="195">
        <v>4774</v>
      </c>
      <c r="I95" s="195">
        <v>17080</v>
      </c>
      <c r="J95" s="149">
        <v>0</v>
      </c>
      <c r="K95" s="149">
        <v>0</v>
      </c>
      <c r="L95" s="195">
        <v>6861</v>
      </c>
      <c r="M95" s="149">
        <v>0</v>
      </c>
      <c r="N95" s="149">
        <v>0</v>
      </c>
      <c r="O95" s="195">
        <v>301805</v>
      </c>
      <c r="P95" s="195">
        <v>188888</v>
      </c>
      <c r="Q95" s="195">
        <v>112917</v>
      </c>
      <c r="R95" s="195">
        <v>132615</v>
      </c>
      <c r="S95" s="195">
        <v>169190</v>
      </c>
    </row>
    <row r="96" spans="2:19" s="149" customFormat="1" x14ac:dyDescent="0.25">
      <c r="B96" s="149" t="s">
        <v>453</v>
      </c>
      <c r="C96" s="149" t="s">
        <v>365</v>
      </c>
      <c r="D96" s="195">
        <v>1159949</v>
      </c>
      <c r="E96" s="149">
        <v>0</v>
      </c>
      <c r="F96" s="195">
        <v>1159949</v>
      </c>
      <c r="G96" s="149">
        <v>0</v>
      </c>
      <c r="H96" s="149">
        <v>0</v>
      </c>
      <c r="I96" s="149">
        <v>0</v>
      </c>
      <c r="J96" s="149">
        <v>0</v>
      </c>
      <c r="K96" s="149">
        <v>0</v>
      </c>
      <c r="L96" s="149">
        <v>0</v>
      </c>
      <c r="M96" s="149">
        <v>0</v>
      </c>
      <c r="N96" s="149">
        <v>0</v>
      </c>
      <c r="O96" s="195">
        <v>17475</v>
      </c>
      <c r="P96" s="195">
        <v>19134</v>
      </c>
      <c r="Q96" s="195">
        <v>-1659</v>
      </c>
      <c r="R96" s="195">
        <v>8258</v>
      </c>
      <c r="S96" s="195">
        <v>9217</v>
      </c>
    </row>
    <row r="97" spans="2:22" x14ac:dyDescent="0.25">
      <c r="B97" s="148" t="s">
        <v>454</v>
      </c>
      <c r="C97" s="148" t="s">
        <v>376</v>
      </c>
      <c r="O97" s="195">
        <v>79798</v>
      </c>
      <c r="P97" s="195">
        <v>81478</v>
      </c>
      <c r="Q97" s="195">
        <v>-1680</v>
      </c>
    </row>
    <row r="98" spans="2:22" s="149" customFormat="1" x14ac:dyDescent="0.25">
      <c r="B98" s="149" t="s">
        <v>455</v>
      </c>
      <c r="C98" s="149" t="s">
        <v>359</v>
      </c>
      <c r="D98" s="195">
        <v>537263</v>
      </c>
      <c r="E98" s="149">
        <v>0</v>
      </c>
      <c r="F98" s="195">
        <v>537263</v>
      </c>
      <c r="G98" s="149">
        <v>0</v>
      </c>
      <c r="H98" s="149">
        <v>120</v>
      </c>
      <c r="I98" s="149">
        <v>0</v>
      </c>
      <c r="J98" s="149">
        <v>0</v>
      </c>
      <c r="K98" s="149">
        <v>0</v>
      </c>
      <c r="L98" s="195">
        <v>4539</v>
      </c>
      <c r="M98" s="149">
        <v>0</v>
      </c>
      <c r="N98" s="149">
        <v>0</v>
      </c>
      <c r="O98" s="195">
        <v>36907</v>
      </c>
      <c r="P98" s="195">
        <v>49072</v>
      </c>
      <c r="Q98" s="195">
        <v>-12165</v>
      </c>
      <c r="R98" s="195">
        <v>4659</v>
      </c>
      <c r="S98" s="195">
        <v>32248</v>
      </c>
    </row>
    <row r="99" spans="2:22" s="149" customFormat="1" x14ac:dyDescent="0.25">
      <c r="B99" s="149" t="s">
        <v>456</v>
      </c>
      <c r="C99" s="149" t="s">
        <v>379</v>
      </c>
      <c r="D99" s="195">
        <v>2519906</v>
      </c>
      <c r="E99" s="195">
        <v>4685</v>
      </c>
      <c r="F99" s="195">
        <v>2515221</v>
      </c>
      <c r="G99" s="149">
        <v>0</v>
      </c>
      <c r="H99" s="195">
        <v>3328</v>
      </c>
      <c r="I99" s="195">
        <v>5200</v>
      </c>
      <c r="J99" s="195">
        <v>194000</v>
      </c>
      <c r="K99" s="149">
        <v>0</v>
      </c>
      <c r="L99" s="195">
        <v>16907</v>
      </c>
      <c r="M99" s="149">
        <v>0</v>
      </c>
      <c r="N99" s="149">
        <v>0</v>
      </c>
      <c r="O99" s="195">
        <v>112344</v>
      </c>
      <c r="P99" s="195">
        <v>146496</v>
      </c>
      <c r="Q99" s="195">
        <v>-34152</v>
      </c>
      <c r="R99" s="195">
        <v>25435</v>
      </c>
      <c r="S99" s="195">
        <v>86906</v>
      </c>
    </row>
    <row r="100" spans="2:22" s="149" customFormat="1" x14ac:dyDescent="0.25">
      <c r="B100" s="149" t="s">
        <v>457</v>
      </c>
      <c r="C100" s="149" t="s">
        <v>365</v>
      </c>
      <c r="D100" s="195">
        <v>207936</v>
      </c>
      <c r="E100" s="149">
        <v>0</v>
      </c>
      <c r="F100" s="195">
        <v>207936</v>
      </c>
      <c r="G100" s="149">
        <v>0</v>
      </c>
      <c r="H100" s="149">
        <v>0</v>
      </c>
      <c r="I100" s="149">
        <v>0</v>
      </c>
      <c r="J100" s="149">
        <v>0</v>
      </c>
      <c r="K100" s="149">
        <v>0</v>
      </c>
      <c r="L100" s="149">
        <v>0</v>
      </c>
      <c r="M100" s="195">
        <v>3583</v>
      </c>
      <c r="N100" s="149">
        <v>0</v>
      </c>
      <c r="O100" s="195">
        <v>71772</v>
      </c>
      <c r="P100" s="195">
        <v>47417</v>
      </c>
      <c r="Q100" s="195">
        <v>24355</v>
      </c>
      <c r="R100" s="195">
        <v>3583</v>
      </c>
      <c r="S100" s="195">
        <v>68189</v>
      </c>
    </row>
    <row r="101" spans="2:22" s="149" customFormat="1" x14ac:dyDescent="0.25">
      <c r="B101" s="149" t="s">
        <v>458</v>
      </c>
      <c r="C101" s="149" t="s">
        <v>365</v>
      </c>
      <c r="D101" s="195">
        <v>4469186</v>
      </c>
      <c r="E101" s="195">
        <v>37467</v>
      </c>
      <c r="F101" s="195">
        <v>4431719</v>
      </c>
      <c r="O101" s="195">
        <v>239559</v>
      </c>
      <c r="P101" s="195">
        <v>243338</v>
      </c>
      <c r="Q101" s="195">
        <v>-3779</v>
      </c>
    </row>
    <row r="102" spans="2:22" s="149" customFormat="1" x14ac:dyDescent="0.25">
      <c r="B102" s="149" t="s">
        <v>459</v>
      </c>
      <c r="C102" s="149" t="s">
        <v>359</v>
      </c>
      <c r="O102" s="195">
        <v>91354</v>
      </c>
      <c r="P102" s="195">
        <v>131160</v>
      </c>
      <c r="Q102" s="195">
        <v>-39806</v>
      </c>
      <c r="S102" s="195">
        <v>91354</v>
      </c>
    </row>
    <row r="103" spans="2:22" s="149" customFormat="1" x14ac:dyDescent="0.25">
      <c r="B103" s="149" t="s">
        <v>460</v>
      </c>
      <c r="C103" s="149" t="s">
        <v>359</v>
      </c>
      <c r="D103" s="195">
        <v>3067348</v>
      </c>
      <c r="E103" s="149">
        <v>593</v>
      </c>
      <c r="F103" s="195">
        <v>3067942</v>
      </c>
      <c r="G103" s="195">
        <v>3744</v>
      </c>
      <c r="H103" s="149">
        <v>420</v>
      </c>
      <c r="I103" s="195">
        <v>12790</v>
      </c>
      <c r="J103" s="149">
        <v>0</v>
      </c>
      <c r="K103" s="149">
        <v>0</v>
      </c>
      <c r="L103" s="195">
        <v>20141</v>
      </c>
      <c r="M103" s="149">
        <v>0</v>
      </c>
      <c r="N103" s="149">
        <v>0</v>
      </c>
      <c r="O103" s="195">
        <v>129271</v>
      </c>
      <c r="P103" s="195">
        <v>132620</v>
      </c>
      <c r="Q103" s="195">
        <v>-3349</v>
      </c>
      <c r="R103" s="195">
        <v>37095</v>
      </c>
      <c r="S103" s="195">
        <v>92175</v>
      </c>
    </row>
    <row r="104" spans="2:22" s="150" customFormat="1" ht="13" x14ac:dyDescent="0.3">
      <c r="B104" s="150" t="s">
        <v>461</v>
      </c>
      <c r="C104" s="150" t="s">
        <v>365</v>
      </c>
      <c r="D104" s="196">
        <v>374319</v>
      </c>
      <c r="E104" s="192">
        <v>975</v>
      </c>
      <c r="F104" s="197">
        <v>375294</v>
      </c>
      <c r="G104" s="192">
        <v>0</v>
      </c>
      <c r="H104" s="192">
        <v>0</v>
      </c>
      <c r="I104" s="192">
        <v>0</v>
      </c>
      <c r="J104" s="192">
        <v>0</v>
      </c>
      <c r="K104" s="192">
        <v>0</v>
      </c>
      <c r="L104" s="192">
        <v>0</v>
      </c>
      <c r="M104" s="192">
        <v>0</v>
      </c>
      <c r="N104" s="192">
        <v>0</v>
      </c>
      <c r="O104" s="197">
        <v>26245</v>
      </c>
      <c r="P104" s="197">
        <v>25833</v>
      </c>
      <c r="Q104" s="192">
        <v>412</v>
      </c>
      <c r="R104" s="192">
        <v>0</v>
      </c>
      <c r="S104" s="197">
        <v>26245</v>
      </c>
      <c r="T104" s="192"/>
      <c r="U104" s="192"/>
      <c r="V104" s="192"/>
    </row>
    <row r="105" spans="2:22" x14ac:dyDescent="0.25">
      <c r="B105" s="148" t="s">
        <v>462</v>
      </c>
      <c r="C105" s="148" t="s">
        <v>365</v>
      </c>
      <c r="D105" s="198">
        <v>500792</v>
      </c>
      <c r="E105" s="149">
        <v>0</v>
      </c>
      <c r="F105" s="195">
        <v>500792</v>
      </c>
      <c r="G105" s="149">
        <v>0</v>
      </c>
      <c r="H105" s="149">
        <v>809</v>
      </c>
      <c r="I105" s="149">
        <v>0</v>
      </c>
      <c r="J105" s="149">
        <v>0</v>
      </c>
      <c r="K105" s="149">
        <v>0</v>
      </c>
      <c r="L105" s="149">
        <v>0</v>
      </c>
      <c r="M105" s="195">
        <v>3400</v>
      </c>
      <c r="N105" s="149">
        <v>0</v>
      </c>
      <c r="O105" s="195">
        <v>53210</v>
      </c>
      <c r="P105" s="195">
        <v>38010</v>
      </c>
      <c r="Q105" s="195">
        <v>15200</v>
      </c>
      <c r="R105" s="195">
        <v>4209</v>
      </c>
      <c r="S105" s="195">
        <v>49000</v>
      </c>
    </row>
    <row r="106" spans="2:22" x14ac:dyDescent="0.25">
      <c r="B106" s="148" t="s">
        <v>463</v>
      </c>
      <c r="C106" s="148" t="s">
        <v>365</v>
      </c>
      <c r="D106" s="198">
        <v>101251</v>
      </c>
      <c r="E106" s="195">
        <v>1532</v>
      </c>
      <c r="F106" s="195">
        <v>99720</v>
      </c>
      <c r="G106" s="149">
        <v>0</v>
      </c>
      <c r="H106" s="149">
        <v>0</v>
      </c>
      <c r="I106" s="149">
        <v>0</v>
      </c>
      <c r="J106" s="149">
        <v>0</v>
      </c>
      <c r="K106" s="149">
        <v>0</v>
      </c>
      <c r="L106" s="195">
        <v>8927</v>
      </c>
      <c r="M106" s="149">
        <v>0</v>
      </c>
      <c r="N106" s="149">
        <v>0</v>
      </c>
      <c r="O106" s="195">
        <v>146877</v>
      </c>
      <c r="P106" s="195">
        <v>150574</v>
      </c>
      <c r="Q106" s="195">
        <v>-3697</v>
      </c>
      <c r="R106" s="195">
        <v>8927</v>
      </c>
      <c r="S106" s="195">
        <v>137949</v>
      </c>
    </row>
    <row r="107" spans="2:22" x14ac:dyDescent="0.25">
      <c r="B107" s="148" t="s">
        <v>464</v>
      </c>
      <c r="C107" s="148" t="s">
        <v>359</v>
      </c>
      <c r="D107" s="198">
        <v>1122507</v>
      </c>
      <c r="E107" s="149">
        <v>0</v>
      </c>
      <c r="F107" s="195">
        <v>1122507</v>
      </c>
      <c r="G107" s="195">
        <v>19000</v>
      </c>
      <c r="H107" s="149">
        <v>300</v>
      </c>
      <c r="O107" s="195">
        <v>38666</v>
      </c>
      <c r="P107" s="195">
        <v>9520</v>
      </c>
      <c r="Q107" s="195">
        <v>29146</v>
      </c>
      <c r="S107" s="195">
        <v>38666</v>
      </c>
    </row>
  </sheetData>
  <mergeCells count="1">
    <mergeCell ref="A1:D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EX25"/>
  <sheetViews>
    <sheetView topLeftCell="A4" zoomScale="80" zoomScaleNormal="80" workbookViewId="0">
      <selection activeCell="AL16" sqref="AL16"/>
    </sheetView>
  </sheetViews>
  <sheetFormatPr defaultColWidth="9.453125" defaultRowHeight="15.75" customHeight="1" x14ac:dyDescent="0.25"/>
  <cols>
    <col min="1" max="1" width="4.54296875" style="8" bestFit="1" customWidth="1"/>
    <col min="2" max="2" width="4" style="8" customWidth="1"/>
    <col min="3" max="3" width="52.54296875" style="25" customWidth="1"/>
    <col min="4" max="5" width="12.1796875" style="25" customWidth="1"/>
    <col min="6" max="6" width="12.1796875" style="28" customWidth="1"/>
    <col min="7" max="7" width="17.54296875" style="28" customWidth="1"/>
    <col min="8" max="17" width="15.453125" style="28" customWidth="1"/>
    <col min="18" max="18" width="17" style="28" customWidth="1"/>
    <col min="19" max="19" width="3.54296875" style="8" customWidth="1"/>
    <col min="20" max="20" width="17.1796875" style="19" customWidth="1"/>
    <col min="21" max="28" width="15" style="19" customWidth="1"/>
    <col min="29" max="29" width="16.54296875" style="1" customWidth="1"/>
    <col min="30" max="30" width="16.54296875" style="19" customWidth="1"/>
    <col min="31" max="31" width="4.54296875" style="19" customWidth="1"/>
    <col min="32" max="35" width="17.453125" style="19" customWidth="1"/>
    <col min="36" max="36" width="20.1796875" style="19" customWidth="1"/>
    <col min="37" max="37" width="17.453125" style="19" customWidth="1"/>
    <col min="38" max="38" width="20.1796875" style="19" customWidth="1"/>
    <col min="39" max="40" width="17.453125" style="19" customWidth="1"/>
    <col min="41" max="16384" width="9.453125" style="19"/>
  </cols>
  <sheetData>
    <row r="1" spans="1:154" s="13" customFormat="1" ht="19.5" customHeight="1" x14ac:dyDescent="0.25">
      <c r="A1" s="204"/>
      <c r="B1" s="204"/>
      <c r="C1" s="204"/>
      <c r="D1" s="111"/>
      <c r="E1" s="111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</row>
    <row r="2" spans="1:154" s="13" customFormat="1" ht="19.5" customHeight="1" x14ac:dyDescent="0.25">
      <c r="A2" s="204"/>
      <c r="B2" s="204"/>
      <c r="C2" s="204"/>
      <c r="D2" s="111"/>
      <c r="E2" s="111"/>
      <c r="F2" s="12"/>
      <c r="G2" s="12"/>
      <c r="H2" s="12"/>
      <c r="I2" s="12"/>
      <c r="J2" s="12"/>
      <c r="K2" s="12"/>
      <c r="L2" s="12"/>
      <c r="M2" s="155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</row>
    <row r="3" spans="1:154" s="4" customFormat="1" ht="20.25" customHeight="1" x14ac:dyDescent="0.3">
      <c r="A3" s="211" t="s">
        <v>322</v>
      </c>
      <c r="B3" s="212"/>
      <c r="C3" s="212"/>
      <c r="D3" s="215" t="s">
        <v>288</v>
      </c>
      <c r="E3" s="215" t="s">
        <v>289</v>
      </c>
      <c r="F3" s="215" t="s">
        <v>297</v>
      </c>
      <c r="G3" s="206" t="s">
        <v>221</v>
      </c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8"/>
      <c r="S3" s="91"/>
      <c r="T3" s="206" t="s">
        <v>226</v>
      </c>
      <c r="U3" s="209"/>
      <c r="V3" s="209"/>
      <c r="W3" s="209"/>
      <c r="X3" s="209"/>
      <c r="Y3" s="209"/>
      <c r="Z3" s="209"/>
      <c r="AA3" s="209"/>
      <c r="AB3" s="209"/>
      <c r="AC3" s="210"/>
      <c r="AD3" s="14"/>
      <c r="AE3" s="2"/>
      <c r="AF3" s="201" t="s">
        <v>236</v>
      </c>
      <c r="AG3" s="202"/>
      <c r="AH3" s="202"/>
      <c r="AI3" s="202"/>
      <c r="AJ3" s="202"/>
      <c r="AK3" s="202"/>
      <c r="AL3" s="203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</row>
    <row r="4" spans="1:154" s="4" customFormat="1" ht="108.75" customHeight="1" x14ac:dyDescent="0.25">
      <c r="A4" s="213"/>
      <c r="B4" s="214"/>
      <c r="C4" s="214"/>
      <c r="D4" s="215"/>
      <c r="E4" s="215"/>
      <c r="F4" s="215"/>
      <c r="G4" s="17" t="s">
        <v>214</v>
      </c>
      <c r="H4" s="15" t="s">
        <v>215</v>
      </c>
      <c r="I4" s="15" t="s">
        <v>216</v>
      </c>
      <c r="J4" s="15" t="s">
        <v>217</v>
      </c>
      <c r="K4" s="41" t="s">
        <v>229</v>
      </c>
      <c r="L4" s="15" t="s">
        <v>218</v>
      </c>
      <c r="M4" s="41" t="s">
        <v>315</v>
      </c>
      <c r="N4" s="15" t="s">
        <v>0</v>
      </c>
      <c r="O4" s="15" t="s">
        <v>219</v>
      </c>
      <c r="P4" s="15" t="s">
        <v>220</v>
      </c>
      <c r="Q4" s="21" t="s">
        <v>250</v>
      </c>
      <c r="R4" s="55" t="s">
        <v>1</v>
      </c>
      <c r="S4" s="91"/>
      <c r="T4" s="15" t="s">
        <v>222</v>
      </c>
      <c r="U4" s="15" t="s">
        <v>223</v>
      </c>
      <c r="V4" s="54" t="s">
        <v>266</v>
      </c>
      <c r="W4" s="54" t="s">
        <v>267</v>
      </c>
      <c r="X4" s="16" t="s">
        <v>2</v>
      </c>
      <c r="Y4" s="16" t="s">
        <v>224</v>
      </c>
      <c r="Z4" s="16" t="s">
        <v>268</v>
      </c>
      <c r="AA4" s="54" t="s">
        <v>269</v>
      </c>
      <c r="AB4" s="16" t="s">
        <v>225</v>
      </c>
      <c r="AC4" s="55" t="s">
        <v>228</v>
      </c>
      <c r="AD4" s="56" t="s">
        <v>227</v>
      </c>
      <c r="AE4" s="2"/>
      <c r="AF4" s="15" t="s">
        <v>230</v>
      </c>
      <c r="AG4" s="15" t="s">
        <v>231</v>
      </c>
      <c r="AH4" s="15" t="s">
        <v>232</v>
      </c>
      <c r="AI4" s="41" t="s">
        <v>341</v>
      </c>
      <c r="AJ4" s="57" t="s">
        <v>235</v>
      </c>
      <c r="AK4" s="32" t="s">
        <v>233</v>
      </c>
      <c r="AL4" s="57" t="s">
        <v>234</v>
      </c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</row>
    <row r="5" spans="1:154" s="4" customFormat="1" ht="21.75" customHeight="1" x14ac:dyDescent="0.3">
      <c r="A5" s="99">
        <v>1</v>
      </c>
      <c r="B5" s="129" t="s">
        <v>259</v>
      </c>
      <c r="C5" s="130"/>
      <c r="D5" s="146">
        <f>+Northern!A71</f>
        <v>68</v>
      </c>
      <c r="E5" s="146">
        <f>+Northern!F76</f>
        <v>40</v>
      </c>
      <c r="F5" s="134">
        <f>+E5/D5</f>
        <v>0.58823529411764708</v>
      </c>
      <c r="G5" s="98">
        <f>+Northern!G72</f>
        <v>9056059</v>
      </c>
      <c r="H5" s="98">
        <f>+Northern!H72</f>
        <v>88636</v>
      </c>
      <c r="I5" s="98">
        <f>+Northern!I72</f>
        <v>601947</v>
      </c>
      <c r="J5" s="98">
        <f>+Northern!J72</f>
        <v>974584</v>
      </c>
      <c r="K5" s="98">
        <f>+Northern!K72</f>
        <v>997111</v>
      </c>
      <c r="L5" s="98">
        <f>+Northern!L72</f>
        <v>138210</v>
      </c>
      <c r="M5" s="98">
        <f>+Northern!M72</f>
        <v>0</v>
      </c>
      <c r="N5" s="98">
        <f>+Northern!N72</f>
        <v>2893833</v>
      </c>
      <c r="O5" s="98">
        <f>+Northern!O72</f>
        <v>633915</v>
      </c>
      <c r="P5" s="98">
        <f>+Northern!P72</f>
        <v>917268</v>
      </c>
      <c r="Q5" s="98">
        <f>+Northern!Q72</f>
        <v>586355</v>
      </c>
      <c r="R5" s="50">
        <f t="shared" ref="R5:R11" si="0">SUM(G5:Q5)</f>
        <v>16887918</v>
      </c>
      <c r="S5" s="91"/>
      <c r="T5" s="98">
        <f>+Northern!T72</f>
        <v>4297149</v>
      </c>
      <c r="U5" s="98">
        <f>+Northern!U72</f>
        <v>879073</v>
      </c>
      <c r="V5" s="98">
        <f>+Northern!V72</f>
        <v>797877</v>
      </c>
      <c r="W5" s="98">
        <f>+Northern!W72</f>
        <v>2267979</v>
      </c>
      <c r="X5" s="98">
        <f>+Northern!X72</f>
        <v>2977156</v>
      </c>
      <c r="Y5" s="98">
        <f>+Northern!Y72</f>
        <v>1852501</v>
      </c>
      <c r="Z5" s="98">
        <f>+Northern!Z72</f>
        <v>501889</v>
      </c>
      <c r="AA5" s="98">
        <f>+Northern!AA72</f>
        <v>373006</v>
      </c>
      <c r="AB5" s="98">
        <f>+Northern!AB72</f>
        <v>768017</v>
      </c>
      <c r="AC5" s="82">
        <f t="shared" ref="AC5:AC10" si="1">SUM(T5:AB5)</f>
        <v>14714647</v>
      </c>
      <c r="AD5" s="82">
        <f t="shared" ref="AD5:AD10" si="2">+R5-AC5</f>
        <v>2173271</v>
      </c>
      <c r="AE5" s="2"/>
      <c r="AF5" s="98">
        <f>+Northern!AF72</f>
        <v>213702095</v>
      </c>
      <c r="AG5" s="98">
        <f>+Northern!AG72</f>
        <v>6645776</v>
      </c>
      <c r="AH5" s="98">
        <f>+Northern!AH72</f>
        <v>30076878</v>
      </c>
      <c r="AI5" s="98">
        <f>+Northern!AI72</f>
        <v>591184</v>
      </c>
      <c r="AJ5" s="82">
        <f>SUM(AF5:AI5)</f>
        <v>251015933</v>
      </c>
      <c r="AK5" s="98">
        <f>+Northern!AK72</f>
        <v>4658562</v>
      </c>
      <c r="AL5" s="82">
        <f>+AJ5-AK5</f>
        <v>246357371</v>
      </c>
      <c r="AN5" s="2"/>
      <c r="AP5" s="38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</row>
    <row r="6" spans="1:154" s="4" customFormat="1" ht="21.75" customHeight="1" x14ac:dyDescent="0.3">
      <c r="A6" s="99">
        <f t="shared" ref="A6:A11" si="3">+A5+1</f>
        <v>2</v>
      </c>
      <c r="B6" s="129" t="s">
        <v>254</v>
      </c>
      <c r="C6" s="130"/>
      <c r="D6" s="146">
        <f>+Kaimai!A32</f>
        <v>28</v>
      </c>
      <c r="E6" s="146">
        <f>+Kaimai!F37</f>
        <v>22</v>
      </c>
      <c r="F6" s="134">
        <f t="shared" ref="F6:F11" si="4">+E6/D6</f>
        <v>0.7857142857142857</v>
      </c>
      <c r="G6" s="98">
        <f>+Kaimai!G33</f>
        <v>3300549</v>
      </c>
      <c r="H6" s="98">
        <f>+Kaimai!H33</f>
        <v>139335</v>
      </c>
      <c r="I6" s="98">
        <f>+Kaimai!I33</f>
        <v>46502</v>
      </c>
      <c r="J6" s="98">
        <f>+Kaimai!J33</f>
        <v>2038634</v>
      </c>
      <c r="K6" s="98">
        <f>+Kaimai!K33</f>
        <v>282344</v>
      </c>
      <c r="L6" s="98">
        <f>+Kaimai!L33</f>
        <v>59803</v>
      </c>
      <c r="M6" s="98">
        <f>+Kaimai!M33</f>
        <v>193000</v>
      </c>
      <c r="N6" s="98">
        <f>+Kaimai!N33</f>
        <v>895911</v>
      </c>
      <c r="O6" s="98">
        <f>+Kaimai!O33</f>
        <v>162115</v>
      </c>
      <c r="P6" s="98">
        <f>+Kaimai!P33</f>
        <v>248480</v>
      </c>
      <c r="Q6" s="98">
        <f>+Kaimai!Q33</f>
        <v>41536</v>
      </c>
      <c r="R6" s="50">
        <f t="shared" si="0"/>
        <v>7408209</v>
      </c>
      <c r="S6" s="91"/>
      <c r="T6" s="98">
        <f>+Kaimai!T33</f>
        <v>1186285</v>
      </c>
      <c r="U6" s="98">
        <f>+Kaimai!U33</f>
        <v>332554</v>
      </c>
      <c r="V6" s="98">
        <f>+Kaimai!V33</f>
        <v>216319</v>
      </c>
      <c r="W6" s="98">
        <f>+Kaimai!W33</f>
        <v>804072</v>
      </c>
      <c r="X6" s="98">
        <f>+Kaimai!X33</f>
        <v>1108908</v>
      </c>
      <c r="Y6" s="98">
        <f>+Kaimai!Y33</f>
        <v>805499</v>
      </c>
      <c r="Z6" s="98">
        <f>+Kaimai!Z33</f>
        <v>304139</v>
      </c>
      <c r="AA6" s="98">
        <f>+Kaimai!AA33</f>
        <v>85914</v>
      </c>
      <c r="AB6" s="98">
        <f>+Kaimai!AB33</f>
        <v>201993</v>
      </c>
      <c r="AC6" s="82">
        <f t="shared" si="1"/>
        <v>5045683</v>
      </c>
      <c r="AD6" s="82">
        <f t="shared" si="2"/>
        <v>2362526</v>
      </c>
      <c r="AE6" s="2"/>
      <c r="AF6" s="98">
        <f>+Kaimai!AF33</f>
        <v>70833579</v>
      </c>
      <c r="AG6" s="98">
        <f>+Kaimai!AG33</f>
        <v>4862871</v>
      </c>
      <c r="AH6" s="98">
        <f>+Kaimai!AH33</f>
        <v>19817905</v>
      </c>
      <c r="AI6" s="98">
        <f>+Kaimai!AI33</f>
        <v>86174</v>
      </c>
      <c r="AJ6" s="82">
        <f t="shared" ref="AJ6:AJ11" si="5">SUM(AF6:AI6)</f>
        <v>95600529</v>
      </c>
      <c r="AK6" s="98">
        <f>+Kaimai!AK33</f>
        <v>1635607</v>
      </c>
      <c r="AL6" s="82">
        <f t="shared" ref="AL6:AL11" si="6">+AJ6-AK6</f>
        <v>93964922</v>
      </c>
      <c r="AN6" s="2"/>
      <c r="AP6" s="38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</row>
    <row r="7" spans="1:154" s="4" customFormat="1" ht="21.75" customHeight="1" x14ac:dyDescent="0.3">
      <c r="A7" s="99">
        <f t="shared" si="3"/>
        <v>3</v>
      </c>
      <c r="B7" s="127" t="s">
        <v>272</v>
      </c>
      <c r="C7" s="128"/>
      <c r="D7" s="146">
        <f>+Central!A52</f>
        <v>48</v>
      </c>
      <c r="E7" s="146">
        <f>+Central!F58</f>
        <v>36</v>
      </c>
      <c r="F7" s="134">
        <f t="shared" si="4"/>
        <v>0.75</v>
      </c>
      <c r="G7" s="98">
        <f>+Central!G53</f>
        <v>4788800</v>
      </c>
      <c r="H7" s="98">
        <f>+Central!H53</f>
        <v>117567</v>
      </c>
      <c r="I7" s="98">
        <f>+Central!I53</f>
        <v>239745</v>
      </c>
      <c r="J7" s="98">
        <f>+Central!J53</f>
        <v>1096234</v>
      </c>
      <c r="K7" s="98">
        <f>+Central!K53</f>
        <v>718629</v>
      </c>
      <c r="L7" s="98">
        <f>+Central!L53</f>
        <v>268970</v>
      </c>
      <c r="M7" s="98">
        <f>+Central!M53</f>
        <v>118706</v>
      </c>
      <c r="N7" s="98">
        <f>+Central!N53</f>
        <v>1059740</v>
      </c>
      <c r="O7" s="98">
        <f>+Central!O53</f>
        <v>1043988</v>
      </c>
      <c r="P7" s="98">
        <f>+Central!P53</f>
        <v>565461</v>
      </c>
      <c r="Q7" s="98">
        <f>+Central!Q53</f>
        <v>200683</v>
      </c>
      <c r="R7" s="50">
        <f t="shared" si="0"/>
        <v>10218523</v>
      </c>
      <c r="S7" s="91"/>
      <c r="T7" s="98">
        <f>+Central!T53</f>
        <v>2587382</v>
      </c>
      <c r="U7" s="98">
        <f>+Central!U53</f>
        <v>489194</v>
      </c>
      <c r="V7" s="98">
        <f>+Central!V53</f>
        <v>205843</v>
      </c>
      <c r="W7" s="98">
        <f>+Central!W53</f>
        <v>1820642</v>
      </c>
      <c r="X7" s="98">
        <f>+Central!X53</f>
        <v>2153591</v>
      </c>
      <c r="Y7" s="98">
        <f>+Central!Y53</f>
        <v>1149515</v>
      </c>
      <c r="Z7" s="98">
        <f>+Central!Z53</f>
        <v>453924</v>
      </c>
      <c r="AA7" s="98">
        <f>+Central!AA53</f>
        <v>205026</v>
      </c>
      <c r="AB7" s="98">
        <f>+Central!AB53</f>
        <v>335690</v>
      </c>
      <c r="AC7" s="82">
        <f t="shared" si="1"/>
        <v>9400807</v>
      </c>
      <c r="AD7" s="82">
        <f t="shared" si="2"/>
        <v>817716</v>
      </c>
      <c r="AE7" s="2"/>
      <c r="AF7" s="98">
        <f>+Central!AF53</f>
        <v>96510873</v>
      </c>
      <c r="AG7" s="98">
        <f>+Central!AG53</f>
        <v>5117118</v>
      </c>
      <c r="AH7" s="98">
        <f>+Central!AH53</f>
        <v>36179793</v>
      </c>
      <c r="AI7" s="98">
        <f>+Central!AI53</f>
        <v>182025</v>
      </c>
      <c r="AJ7" s="82">
        <f t="shared" si="5"/>
        <v>137989809</v>
      </c>
      <c r="AK7" s="98">
        <f>+Central!AK53</f>
        <v>1071312</v>
      </c>
      <c r="AL7" s="82">
        <f t="shared" si="6"/>
        <v>136918497</v>
      </c>
      <c r="AN7" s="2"/>
      <c r="AP7" s="38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</row>
    <row r="8" spans="1:154" s="4" customFormat="1" ht="21.75" customHeight="1" x14ac:dyDescent="0.3">
      <c r="A8" s="99">
        <f t="shared" si="3"/>
        <v>4</v>
      </c>
      <c r="B8" s="127" t="s">
        <v>273</v>
      </c>
      <c r="C8" s="128"/>
      <c r="D8" s="146">
        <f>+Alpine!A38</f>
        <v>34</v>
      </c>
      <c r="E8" s="146">
        <f>+Alpine!F44</f>
        <v>22</v>
      </c>
      <c r="F8" s="134">
        <f t="shared" si="4"/>
        <v>0.6470588235294118</v>
      </c>
      <c r="G8" s="98">
        <f>+Alpine!G39</f>
        <v>3976212</v>
      </c>
      <c r="H8" s="98">
        <f>+Alpine!H39</f>
        <v>79201</v>
      </c>
      <c r="I8" s="98">
        <f>+Alpine!I39</f>
        <v>415198</v>
      </c>
      <c r="J8" s="98">
        <f>+Alpine!J39</f>
        <v>1908578</v>
      </c>
      <c r="K8" s="98">
        <f>+Alpine!K39</f>
        <v>1232243</v>
      </c>
      <c r="L8" s="98">
        <f>+Alpine!L39</f>
        <v>839499</v>
      </c>
      <c r="M8" s="98">
        <f>+Alpine!M39</f>
        <v>0</v>
      </c>
      <c r="N8" s="98">
        <f>+Alpine!N39</f>
        <v>895884</v>
      </c>
      <c r="O8" s="98">
        <f>+Alpine!O39</f>
        <v>873960</v>
      </c>
      <c r="P8" s="98">
        <f>+Alpine!P39</f>
        <v>173605</v>
      </c>
      <c r="Q8" s="98">
        <f>+Alpine!Q39</f>
        <v>96659</v>
      </c>
      <c r="R8" s="50">
        <f t="shared" si="0"/>
        <v>10491039</v>
      </c>
      <c r="S8" s="91"/>
      <c r="T8" s="98">
        <f>+Alpine!T39</f>
        <v>2062830</v>
      </c>
      <c r="U8" s="98">
        <f>+Alpine!U39</f>
        <v>378603</v>
      </c>
      <c r="V8" s="98">
        <f>+Alpine!V39</f>
        <v>240628</v>
      </c>
      <c r="W8" s="98">
        <f>+Alpine!W39</f>
        <v>1239541</v>
      </c>
      <c r="X8" s="98">
        <f>+Alpine!X39</f>
        <v>1096269</v>
      </c>
      <c r="Y8" s="98">
        <f>+Alpine!Y39</f>
        <v>845139</v>
      </c>
      <c r="Z8" s="98">
        <f>+Alpine!Z39</f>
        <v>749485</v>
      </c>
      <c r="AA8" s="98">
        <f>+Alpine!AA39</f>
        <v>70656</v>
      </c>
      <c r="AB8" s="98">
        <f>+Alpine!AB39</f>
        <v>544905</v>
      </c>
      <c r="AC8" s="82">
        <f t="shared" si="1"/>
        <v>7228056</v>
      </c>
      <c r="AD8" s="82">
        <f t="shared" si="2"/>
        <v>3262983</v>
      </c>
      <c r="AE8" s="2"/>
      <c r="AF8" s="98">
        <f>+Alpine!AF39</f>
        <v>69282116</v>
      </c>
      <c r="AG8" s="98">
        <f>+Alpine!AG39</f>
        <v>7980353</v>
      </c>
      <c r="AH8" s="98">
        <f>+Alpine!AH39</f>
        <v>33128952</v>
      </c>
      <c r="AI8" s="98">
        <f>+Alpine!AI39</f>
        <v>507627</v>
      </c>
      <c r="AJ8" s="82">
        <f t="shared" si="5"/>
        <v>110899048</v>
      </c>
      <c r="AK8" s="98">
        <f>+Alpine!AK39</f>
        <v>5677559</v>
      </c>
      <c r="AL8" s="82">
        <f t="shared" si="6"/>
        <v>105221489</v>
      </c>
      <c r="AN8" s="2"/>
      <c r="AP8" s="38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</row>
    <row r="9" spans="1:154" s="4" customFormat="1" ht="21.75" customHeight="1" x14ac:dyDescent="0.3">
      <c r="A9" s="99">
        <f t="shared" si="3"/>
        <v>5</v>
      </c>
      <c r="B9" s="129" t="s">
        <v>253</v>
      </c>
      <c r="C9" s="130"/>
      <c r="D9" s="146">
        <f>+'Southern Presbytery'!A66</f>
        <v>62</v>
      </c>
      <c r="E9" s="146">
        <f>+'Southern Presbytery'!F71</f>
        <v>51</v>
      </c>
      <c r="F9" s="134">
        <f t="shared" si="4"/>
        <v>0.82258064516129037</v>
      </c>
      <c r="G9" s="98">
        <f>+'Southern Presbytery'!G67</f>
        <v>5468924</v>
      </c>
      <c r="H9" s="98">
        <f>+'Southern Presbytery'!H67</f>
        <v>237422</v>
      </c>
      <c r="I9" s="98">
        <f>+'Southern Presbytery'!I67</f>
        <v>266410</v>
      </c>
      <c r="J9" s="98">
        <f>+'Southern Presbytery'!J67</f>
        <v>407183</v>
      </c>
      <c r="K9" s="98">
        <f>+'Southern Presbytery'!K67</f>
        <v>907641</v>
      </c>
      <c r="L9" s="98">
        <f>+'Southern Presbytery'!L67</f>
        <v>275491</v>
      </c>
      <c r="M9" s="98">
        <f>+'Southern Presbytery'!M67</f>
        <v>52500</v>
      </c>
      <c r="N9" s="98">
        <f>+'Southern Presbytery'!N67</f>
        <v>851827</v>
      </c>
      <c r="O9" s="98">
        <f>+'Southern Presbytery'!O67</f>
        <v>561300</v>
      </c>
      <c r="P9" s="98">
        <f>+'Southern Presbytery'!P67</f>
        <v>381072</v>
      </c>
      <c r="Q9" s="98">
        <f>+'Southern Presbytery'!Q67</f>
        <v>213585</v>
      </c>
      <c r="R9" s="50">
        <f t="shared" si="0"/>
        <v>9623355</v>
      </c>
      <c r="S9" s="91"/>
      <c r="T9" s="98">
        <f>+'Southern Presbytery'!T67</f>
        <v>2943329</v>
      </c>
      <c r="U9" s="98">
        <f>+'Southern Presbytery'!U67</f>
        <v>391470</v>
      </c>
      <c r="V9" s="98">
        <f>+'Southern Presbytery'!V67</f>
        <v>271035</v>
      </c>
      <c r="W9" s="98">
        <f>+'Southern Presbytery'!W67</f>
        <v>1267880</v>
      </c>
      <c r="X9" s="98">
        <f>+'Southern Presbytery'!X67</f>
        <v>2106036</v>
      </c>
      <c r="Y9" s="98">
        <f>+'Southern Presbytery'!Y67</f>
        <v>1230947</v>
      </c>
      <c r="Z9" s="98">
        <f>+'Southern Presbytery'!Z67</f>
        <v>404168</v>
      </c>
      <c r="AA9" s="98">
        <f>+'Southern Presbytery'!AA67</f>
        <v>245876</v>
      </c>
      <c r="AB9" s="98">
        <f>+'Southern Presbytery'!AB67</f>
        <v>311974</v>
      </c>
      <c r="AC9" s="82">
        <f t="shared" si="1"/>
        <v>9172715</v>
      </c>
      <c r="AD9" s="82">
        <f t="shared" si="2"/>
        <v>450640</v>
      </c>
      <c r="AE9" s="2"/>
      <c r="AF9" s="98">
        <f>+'Southern Presbytery'!AF67</f>
        <v>89831124</v>
      </c>
      <c r="AG9" s="98">
        <f>+'Southern Presbytery'!AG67</f>
        <v>2485858</v>
      </c>
      <c r="AH9" s="98">
        <f>+'Southern Presbytery'!AH67</f>
        <v>19868815</v>
      </c>
      <c r="AI9" s="98">
        <f>+'Southern Presbytery'!AI67</f>
        <v>215945</v>
      </c>
      <c r="AJ9" s="82">
        <f t="shared" si="5"/>
        <v>112401742</v>
      </c>
      <c r="AK9" s="98">
        <f>+'Southern Presbytery'!AK67</f>
        <v>980295</v>
      </c>
      <c r="AL9" s="82">
        <f t="shared" si="6"/>
        <v>111421447</v>
      </c>
      <c r="AN9" s="2"/>
      <c r="AP9" s="38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</row>
    <row r="10" spans="1:154" s="4" customFormat="1" ht="21.75" customHeight="1" x14ac:dyDescent="0.3">
      <c r="A10" s="99">
        <f t="shared" si="3"/>
        <v>6</v>
      </c>
      <c r="B10" s="127" t="s">
        <v>304</v>
      </c>
      <c r="C10" s="128"/>
      <c r="D10" s="146">
        <f>+'Pacific Presbytery'!A18</f>
        <v>14</v>
      </c>
      <c r="E10" s="146">
        <f>+'Pacific Presbytery'!F23</f>
        <v>12</v>
      </c>
      <c r="F10" s="134">
        <f t="shared" si="4"/>
        <v>0.8571428571428571</v>
      </c>
      <c r="G10" s="98">
        <f>+'Pacific Presbytery'!G19</f>
        <v>1207732</v>
      </c>
      <c r="H10" s="98">
        <f>+'Pacific Presbytery'!H19</f>
        <v>84367</v>
      </c>
      <c r="I10" s="98">
        <f>+'Pacific Presbytery'!I19</f>
        <v>113696</v>
      </c>
      <c r="J10" s="98">
        <f>+'Pacific Presbytery'!J19</f>
        <v>80652</v>
      </c>
      <c r="K10" s="98">
        <f>+'Pacific Presbytery'!K19</f>
        <v>42583</v>
      </c>
      <c r="L10" s="98">
        <f>+'Pacific Presbytery'!L19</f>
        <v>78354</v>
      </c>
      <c r="M10" s="98">
        <f>+'Pacific Presbytery'!M19</f>
        <v>0</v>
      </c>
      <c r="N10" s="98">
        <f>+'Pacific Presbytery'!N19</f>
        <v>139357</v>
      </c>
      <c r="O10" s="98">
        <f>+'Pacific Presbytery'!O19</f>
        <v>80328</v>
      </c>
      <c r="P10" s="98">
        <f>+'Pacific Presbytery'!P19</f>
        <v>61934</v>
      </c>
      <c r="Q10" s="98">
        <f>+'Pacific Presbytery'!Q19</f>
        <v>43589</v>
      </c>
      <c r="R10" s="50">
        <f t="shared" si="0"/>
        <v>1932592</v>
      </c>
      <c r="S10" s="91"/>
      <c r="T10" s="98">
        <f>+'Pacific Presbytery'!T19</f>
        <v>579516</v>
      </c>
      <c r="U10" s="98">
        <f>+'Pacific Presbytery'!U19</f>
        <v>100643</v>
      </c>
      <c r="V10" s="98">
        <f>+'Pacific Presbytery'!V19</f>
        <v>83899</v>
      </c>
      <c r="W10" s="98">
        <f>+'Pacific Presbytery'!W19</f>
        <v>37422</v>
      </c>
      <c r="X10" s="98">
        <f>+'Pacific Presbytery'!X19</f>
        <v>916516</v>
      </c>
      <c r="Y10" s="98">
        <f>+'Pacific Presbytery'!Y19</f>
        <v>233953</v>
      </c>
      <c r="Z10" s="98">
        <f>+'Pacific Presbytery'!Z19</f>
        <v>263045</v>
      </c>
      <c r="AA10" s="98">
        <f>+'Pacific Presbytery'!AA19</f>
        <v>5000</v>
      </c>
      <c r="AB10" s="98">
        <f>+'Pacific Presbytery'!AB19</f>
        <v>260694</v>
      </c>
      <c r="AC10" s="82">
        <f t="shared" si="1"/>
        <v>2480688</v>
      </c>
      <c r="AD10" s="82">
        <f t="shared" si="2"/>
        <v>-548096</v>
      </c>
      <c r="AE10" s="2"/>
      <c r="AF10" s="98">
        <f>+'Pacific Presbytery'!AF19</f>
        <v>41534085</v>
      </c>
      <c r="AG10" s="98">
        <f>+'Pacific Presbytery'!AG19</f>
        <v>2499166</v>
      </c>
      <c r="AH10" s="98">
        <f>+'Pacific Presbytery'!AH19</f>
        <v>5972068</v>
      </c>
      <c r="AI10" s="98">
        <f>+'Pacific Presbytery'!AI19</f>
        <v>160578.29999999999</v>
      </c>
      <c r="AJ10" s="82">
        <f t="shared" si="5"/>
        <v>50165897.299999997</v>
      </c>
      <c r="AK10" s="98">
        <f>+'Pacific Presbytery'!AK19</f>
        <v>192881</v>
      </c>
      <c r="AL10" s="82">
        <f t="shared" si="6"/>
        <v>49973016.299999997</v>
      </c>
      <c r="AN10" s="2"/>
      <c r="AP10" s="38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</row>
    <row r="11" spans="1:154" s="4" customFormat="1" ht="21.75" customHeight="1" x14ac:dyDescent="0.3">
      <c r="A11" s="99">
        <f t="shared" si="3"/>
        <v>7</v>
      </c>
      <c r="B11" s="127" t="s">
        <v>255</v>
      </c>
      <c r="C11" s="128"/>
      <c r="D11" s="146">
        <f>+'Te Aka Puaho'!A19</f>
        <v>15</v>
      </c>
      <c r="E11" s="146">
        <f>+'Te Aka Puaho'!F20</f>
        <v>0</v>
      </c>
      <c r="F11" s="134">
        <f t="shared" si="4"/>
        <v>0</v>
      </c>
      <c r="G11" s="98">
        <f>+'Te Aka Puaho'!G20</f>
        <v>5187</v>
      </c>
      <c r="H11" s="98">
        <f>+'Te Aka Puaho'!H20</f>
        <v>0</v>
      </c>
      <c r="I11" s="98">
        <f>+'Te Aka Puaho'!I20</f>
        <v>0</v>
      </c>
      <c r="J11" s="98">
        <f>+'Te Aka Puaho'!J20</f>
        <v>0</v>
      </c>
      <c r="K11" s="98">
        <f>+'Te Aka Puaho'!K20</f>
        <v>0</v>
      </c>
      <c r="L11" s="98">
        <f>+'Te Aka Puaho'!L20</f>
        <v>0</v>
      </c>
      <c r="M11" s="98">
        <f>+Northern!M78</f>
        <v>0</v>
      </c>
      <c r="N11" s="98">
        <f>+'Te Aka Puaho'!N20</f>
        <v>1733</v>
      </c>
      <c r="O11" s="98">
        <f>+'Te Aka Puaho'!O20</f>
        <v>0</v>
      </c>
      <c r="P11" s="98">
        <f>+'Te Aka Puaho'!P20</f>
        <v>0</v>
      </c>
      <c r="Q11" s="98">
        <f>+'Te Aka Puaho'!Q20</f>
        <v>0</v>
      </c>
      <c r="R11" s="50">
        <f t="shared" si="0"/>
        <v>6920</v>
      </c>
      <c r="S11" s="91"/>
      <c r="T11" s="98">
        <f>+'Te Aka Puaho'!T20</f>
        <v>4326</v>
      </c>
      <c r="U11" s="98">
        <f>+'Te Aka Puaho'!U20</f>
        <v>0</v>
      </c>
      <c r="V11" s="98">
        <f>+'Te Aka Puaho'!V20</f>
        <v>0</v>
      </c>
      <c r="W11" s="98">
        <f>+'Te Aka Puaho'!W20</f>
        <v>0</v>
      </c>
      <c r="X11" s="98">
        <f>+'Te Aka Puaho'!X20</f>
        <v>4118</v>
      </c>
      <c r="Y11" s="98">
        <f>+'Te Aka Puaho'!Y20</f>
        <v>226</v>
      </c>
      <c r="Z11" s="98">
        <f>+'Te Aka Puaho'!Z20</f>
        <v>0</v>
      </c>
      <c r="AA11" s="98">
        <f>+'Te Aka Puaho'!AA20</f>
        <v>0</v>
      </c>
      <c r="AB11" s="98">
        <f>+'Te Aka Puaho'!AB20</f>
        <v>0</v>
      </c>
      <c r="AC11" s="82">
        <f t="shared" ref="AC11" si="7">SUM(T11:AB11)</f>
        <v>8670</v>
      </c>
      <c r="AD11" s="82">
        <f t="shared" ref="AD11:AD12" si="8">+R11-AC11</f>
        <v>-1750</v>
      </c>
      <c r="AE11" s="2"/>
      <c r="AF11" s="98">
        <f>+'Te Aka Puaho'!AF20</f>
        <v>112000</v>
      </c>
      <c r="AG11" s="98">
        <f>+'Te Aka Puaho'!AG20</f>
        <v>0</v>
      </c>
      <c r="AH11" s="98">
        <f>+'Te Aka Puaho'!AH20</f>
        <v>32864</v>
      </c>
      <c r="AI11" s="98">
        <f>+'Te Aka Puaho'!AI20</f>
        <v>0</v>
      </c>
      <c r="AJ11" s="82">
        <f t="shared" si="5"/>
        <v>144864</v>
      </c>
      <c r="AK11" s="98">
        <f>+'Te Aka Puaho'!AK20</f>
        <v>0</v>
      </c>
      <c r="AL11" s="82">
        <f t="shared" si="6"/>
        <v>144864</v>
      </c>
      <c r="AN11" s="2"/>
      <c r="AP11" s="38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</row>
    <row r="12" spans="1:154" s="4" customFormat="1" ht="21.75" customHeight="1" x14ac:dyDescent="0.3">
      <c r="A12" s="131" t="s">
        <v>324</v>
      </c>
      <c r="B12" s="68"/>
      <c r="C12" s="68"/>
      <c r="D12" s="133">
        <f t="shared" ref="D12:F12" si="9">SUM(D5:D11)</f>
        <v>269</v>
      </c>
      <c r="E12" s="133">
        <f t="shared" si="9"/>
        <v>183</v>
      </c>
      <c r="F12" s="133">
        <f t="shared" si="9"/>
        <v>4.4507319056654921</v>
      </c>
      <c r="G12" s="42">
        <f>SUM(G5:G11)</f>
        <v>27803463</v>
      </c>
      <c r="H12" s="42">
        <f t="shared" ref="H12:Q12" si="10">SUM(H5:H11)</f>
        <v>746528</v>
      </c>
      <c r="I12" s="42">
        <f t="shared" si="10"/>
        <v>1683498</v>
      </c>
      <c r="J12" s="42">
        <f t="shared" si="10"/>
        <v>6505865</v>
      </c>
      <c r="K12" s="42">
        <f t="shared" si="10"/>
        <v>4180551</v>
      </c>
      <c r="L12" s="42">
        <f t="shared" si="10"/>
        <v>1660327</v>
      </c>
      <c r="M12" s="42">
        <f t="shared" si="10"/>
        <v>364206</v>
      </c>
      <c r="N12" s="42">
        <f t="shared" si="10"/>
        <v>6738285</v>
      </c>
      <c r="O12" s="42">
        <f t="shared" si="10"/>
        <v>3355606</v>
      </c>
      <c r="P12" s="42">
        <f t="shared" si="10"/>
        <v>2347820</v>
      </c>
      <c r="Q12" s="42">
        <f t="shared" si="10"/>
        <v>1182407</v>
      </c>
      <c r="R12" s="50">
        <f>SUM(R5:R11)</f>
        <v>56568556</v>
      </c>
      <c r="S12" s="42"/>
      <c r="T12" s="42">
        <f>SUM(T5:T11)</f>
        <v>13660817</v>
      </c>
      <c r="U12" s="42">
        <f t="shared" ref="U12:AB12" si="11">SUM(U5:U11)</f>
        <v>2571537</v>
      </c>
      <c r="V12" s="42">
        <f t="shared" si="11"/>
        <v>1815601</v>
      </c>
      <c r="W12" s="42">
        <f t="shared" si="11"/>
        <v>7437536</v>
      </c>
      <c r="X12" s="42">
        <f t="shared" si="11"/>
        <v>10362594</v>
      </c>
      <c r="Y12" s="42">
        <f t="shared" si="11"/>
        <v>6117780</v>
      </c>
      <c r="Z12" s="42">
        <f t="shared" si="11"/>
        <v>2676650</v>
      </c>
      <c r="AA12" s="42">
        <f t="shared" si="11"/>
        <v>985478</v>
      </c>
      <c r="AB12" s="42">
        <f t="shared" si="11"/>
        <v>2423273</v>
      </c>
      <c r="AC12" s="82">
        <f>SUM(AC5:AC11)</f>
        <v>48051266</v>
      </c>
      <c r="AD12" s="82">
        <f t="shared" si="8"/>
        <v>8517290</v>
      </c>
      <c r="AE12" s="42"/>
      <c r="AF12" s="42">
        <f>SUM(AF5:AF11)</f>
        <v>581805872</v>
      </c>
      <c r="AG12" s="42">
        <f t="shared" ref="AG12:AI12" si="12">SUM(AG5:AG11)</f>
        <v>29591142</v>
      </c>
      <c r="AH12" s="42">
        <f t="shared" si="12"/>
        <v>145077275</v>
      </c>
      <c r="AI12" s="42">
        <f t="shared" si="12"/>
        <v>1743533.3</v>
      </c>
      <c r="AJ12" s="82">
        <f>SUM(AJ5:AJ11)</f>
        <v>758217822.29999995</v>
      </c>
      <c r="AK12" s="42">
        <f>SUM(AK5:AK11)</f>
        <v>14216216</v>
      </c>
      <c r="AL12" s="82">
        <f>SUM(AL5:AL11)</f>
        <v>744001606.29999995</v>
      </c>
      <c r="AN12" s="2"/>
      <c r="AP12" s="38"/>
    </row>
    <row r="13" spans="1:154" s="4" customFormat="1" ht="21.75" customHeight="1" x14ac:dyDescent="0.3">
      <c r="A13" s="7" t="s">
        <v>309</v>
      </c>
      <c r="B13" s="68"/>
      <c r="C13" s="68"/>
      <c r="D13" s="135">
        <v>274</v>
      </c>
      <c r="E13" s="135">
        <v>184</v>
      </c>
      <c r="F13" s="134">
        <v>4.447501676727029</v>
      </c>
      <c r="G13" s="109">
        <v>27910588</v>
      </c>
      <c r="H13" s="109">
        <v>640317</v>
      </c>
      <c r="I13" s="109">
        <v>1891724</v>
      </c>
      <c r="J13" s="109">
        <v>5894630</v>
      </c>
      <c r="K13" s="109">
        <v>3379098</v>
      </c>
      <c r="L13" s="109">
        <v>1620437</v>
      </c>
      <c r="M13" s="109">
        <v>3620000</v>
      </c>
      <c r="N13" s="109">
        <v>7116389</v>
      </c>
      <c r="O13" s="109">
        <v>3795539</v>
      </c>
      <c r="P13" s="109">
        <v>2551708</v>
      </c>
      <c r="Q13" s="109">
        <v>1531179</v>
      </c>
      <c r="R13" s="50">
        <v>59951609</v>
      </c>
      <c r="S13" s="91"/>
      <c r="T13" s="109">
        <v>13227022</v>
      </c>
      <c r="U13" s="109">
        <v>2294772</v>
      </c>
      <c r="V13" s="109">
        <v>2158929</v>
      </c>
      <c r="W13" s="109">
        <v>6986699</v>
      </c>
      <c r="X13" s="109">
        <v>12780923</v>
      </c>
      <c r="Y13" s="109">
        <v>6377186</v>
      </c>
      <c r="Z13" s="109">
        <v>2703920</v>
      </c>
      <c r="AA13" s="109">
        <v>1005918</v>
      </c>
      <c r="AB13" s="109">
        <v>2252629</v>
      </c>
      <c r="AC13" s="82">
        <v>49787998</v>
      </c>
      <c r="AD13" s="82">
        <v>10163611</v>
      </c>
      <c r="AE13" s="2"/>
      <c r="AF13" s="109">
        <v>539064966</v>
      </c>
      <c r="AG13" s="109">
        <v>25824870</v>
      </c>
      <c r="AH13" s="109">
        <v>142560931</v>
      </c>
      <c r="AI13" s="109">
        <v>3158826</v>
      </c>
      <c r="AJ13" s="82">
        <v>710609593</v>
      </c>
      <c r="AK13" s="109">
        <v>14739739</v>
      </c>
      <c r="AL13" s="82">
        <v>695869854</v>
      </c>
      <c r="AN13" s="2"/>
      <c r="AP13" s="38"/>
    </row>
    <row r="14" spans="1:154" s="4" customFormat="1" ht="21.75" customHeight="1" x14ac:dyDescent="0.3">
      <c r="A14" s="132" t="s">
        <v>327</v>
      </c>
      <c r="B14" s="69"/>
      <c r="C14" s="69"/>
      <c r="D14" s="136"/>
      <c r="E14" s="136"/>
      <c r="F14" s="136"/>
      <c r="G14" s="35">
        <f t="shared" ref="G14" si="13">+G12/G13</f>
        <v>0.99616185083596231</v>
      </c>
      <c r="H14" s="35">
        <f t="shared" ref="H14" si="14">+H12/H13</f>
        <v>1.1658725287630971</v>
      </c>
      <c r="I14" s="35">
        <f t="shared" ref="I14" si="15">+I12/I13</f>
        <v>0.88992791760320211</v>
      </c>
      <c r="J14" s="35">
        <f t="shared" ref="J14" si="16">+J12/J13</f>
        <v>1.1036935312309679</v>
      </c>
      <c r="K14" s="35">
        <f t="shared" ref="K14" si="17">+K12/K13</f>
        <v>1.2371795668548233</v>
      </c>
      <c r="L14" s="35">
        <f t="shared" ref="L14" si="18">+L12/L13</f>
        <v>1.0246168163279412</v>
      </c>
      <c r="M14" s="35"/>
      <c r="N14" s="35">
        <f t="shared" ref="N14" si="19">+N12/N13</f>
        <v>0.94686855932130742</v>
      </c>
      <c r="O14" s="35">
        <f t="shared" ref="O14" si="20">+O12/O13</f>
        <v>0.88409208810659035</v>
      </c>
      <c r="P14" s="35">
        <f t="shared" ref="P14" si="21">+P12/P13</f>
        <v>0.9200974406162461</v>
      </c>
      <c r="Q14" s="35">
        <f t="shared" ref="Q14" si="22">+Q12/Q13</f>
        <v>0.77221996905652446</v>
      </c>
      <c r="R14" s="51">
        <f>+R12/R13</f>
        <v>0.94357027181705833</v>
      </c>
      <c r="S14" s="91"/>
      <c r="T14" s="35">
        <f t="shared" ref="T14" si="23">+T12/T13</f>
        <v>1.0327961199429472</v>
      </c>
      <c r="U14" s="35">
        <f t="shared" ref="U14" si="24">+U12/U13</f>
        <v>1.1206067530891959</v>
      </c>
      <c r="V14" s="35"/>
      <c r="W14" s="35">
        <f t="shared" ref="W14" si="25">+W12/W13</f>
        <v>1.0645278979386403</v>
      </c>
      <c r="X14" s="35">
        <f t="shared" ref="X14" si="26">+X12/X13</f>
        <v>0.81078604416911049</v>
      </c>
      <c r="Y14" s="35">
        <f t="shared" ref="Y14" si="27">+Y12/Y13</f>
        <v>0.95932281103295403</v>
      </c>
      <c r="Z14" s="35">
        <f t="shared" ref="Z14" si="28">+Z12/Z13</f>
        <v>0.98991464244504279</v>
      </c>
      <c r="AA14" s="35"/>
      <c r="AB14" s="35">
        <f t="shared" ref="AB14" si="29">+AB12/AB13</f>
        <v>1.0757532642969614</v>
      </c>
      <c r="AC14" s="53">
        <f>+AC12/AC13</f>
        <v>0.96511745662077031</v>
      </c>
      <c r="AD14" s="53">
        <f>+AD12/AD13</f>
        <v>0.8380181020308628</v>
      </c>
      <c r="AE14" s="2"/>
      <c r="AF14" s="35">
        <f t="shared" ref="AF14" si="30">+AF12/AF13</f>
        <v>1.0792871150895753</v>
      </c>
      <c r="AG14" s="35">
        <f t="shared" ref="AG14" si="31">+AG12/AG13</f>
        <v>1.1458389529163167</v>
      </c>
      <c r="AH14" s="35">
        <f t="shared" ref="AH14" si="32">+AH12/AH13</f>
        <v>1.0176510070630782</v>
      </c>
      <c r="AI14" s="35">
        <f t="shared" ref="AI14" si="33">+AI12/AI13</f>
        <v>0.55195610647753313</v>
      </c>
      <c r="AJ14" s="53">
        <f>+AJ12/AJ13</f>
        <v>1.0669963222689001</v>
      </c>
      <c r="AK14" s="35">
        <f t="shared" ref="AK14" si="34">+AK12/AK13</f>
        <v>0.96448220691017661</v>
      </c>
      <c r="AL14" s="53">
        <f>+AL12/AL13</f>
        <v>1.0691677502960202</v>
      </c>
      <c r="AN14" s="2"/>
      <c r="AP14" s="38"/>
      <c r="AQ14"/>
      <c r="AR14"/>
    </row>
    <row r="15" spans="1:154" s="4" customFormat="1" ht="18" customHeight="1" x14ac:dyDescent="0.3">
      <c r="A15" s="8"/>
      <c r="B15" s="8"/>
      <c r="C15" s="100"/>
      <c r="D15" s="100"/>
      <c r="E15" s="100"/>
      <c r="F15" s="101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91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2"/>
      <c r="AF15" s="30"/>
      <c r="AG15" s="30"/>
      <c r="AH15" s="30"/>
      <c r="AI15" s="30"/>
      <c r="AJ15" s="5"/>
      <c r="AK15" s="30"/>
      <c r="AL15" s="102">
        <f>Northern!AL72+Kaimai!AL33+Central!AL53+Alpine!AL39+'Southern Presbytery'!AL67+'Pacific Presbytery'!AL19+'Te Aka Puaho'!AL20-AL12</f>
        <v>0</v>
      </c>
      <c r="AN15" s="2"/>
      <c r="AP15" s="38"/>
    </row>
    <row r="16" spans="1:154" ht="15.65" customHeight="1" x14ac:dyDescent="0.25">
      <c r="C16" s="154" t="s">
        <v>308</v>
      </c>
      <c r="G16" s="110">
        <f>G12-G11</f>
        <v>27798276</v>
      </c>
      <c r="H16" s="110">
        <f t="shared" ref="H16:AJ16" si="35">H12-H11</f>
        <v>746528</v>
      </c>
      <c r="I16" s="110">
        <f t="shared" si="35"/>
        <v>1683498</v>
      </c>
      <c r="J16" s="110">
        <f t="shared" si="35"/>
        <v>6505865</v>
      </c>
      <c r="K16" s="110">
        <f t="shared" si="35"/>
        <v>4180551</v>
      </c>
      <c r="L16" s="110">
        <f t="shared" si="35"/>
        <v>1660327</v>
      </c>
      <c r="M16" s="110">
        <f t="shared" si="35"/>
        <v>364206</v>
      </c>
      <c r="N16" s="110">
        <f t="shared" si="35"/>
        <v>6736552</v>
      </c>
      <c r="O16" s="110">
        <f t="shared" si="35"/>
        <v>3355606</v>
      </c>
      <c r="P16" s="110">
        <f t="shared" si="35"/>
        <v>2347820</v>
      </c>
      <c r="Q16" s="110">
        <f t="shared" si="35"/>
        <v>1182407</v>
      </c>
      <c r="R16" s="110">
        <f t="shared" si="35"/>
        <v>56561636</v>
      </c>
      <c r="S16" s="110">
        <f t="shared" si="35"/>
        <v>0</v>
      </c>
      <c r="T16" s="110">
        <f t="shared" si="35"/>
        <v>13656491</v>
      </c>
      <c r="U16" s="110">
        <f t="shared" si="35"/>
        <v>2571537</v>
      </c>
      <c r="V16" s="110">
        <f t="shared" si="35"/>
        <v>1815601</v>
      </c>
      <c r="W16" s="110">
        <f t="shared" si="35"/>
        <v>7437536</v>
      </c>
      <c r="X16" s="110">
        <f t="shared" si="35"/>
        <v>10358476</v>
      </c>
      <c r="Y16" s="110">
        <f t="shared" si="35"/>
        <v>6117554</v>
      </c>
      <c r="Z16" s="110">
        <f t="shared" si="35"/>
        <v>2676650</v>
      </c>
      <c r="AA16" s="110">
        <f t="shared" si="35"/>
        <v>985478</v>
      </c>
      <c r="AB16" s="110">
        <f t="shared" si="35"/>
        <v>2423273</v>
      </c>
      <c r="AC16" s="110">
        <f t="shared" si="35"/>
        <v>48042596</v>
      </c>
      <c r="AD16" s="110">
        <f t="shared" si="35"/>
        <v>8519040</v>
      </c>
      <c r="AE16" s="110">
        <f t="shared" si="35"/>
        <v>0</v>
      </c>
      <c r="AF16" s="110">
        <f t="shared" si="35"/>
        <v>581693872</v>
      </c>
      <c r="AG16" s="110">
        <f t="shared" si="35"/>
        <v>29591142</v>
      </c>
      <c r="AH16" s="110">
        <f t="shared" si="35"/>
        <v>145044411</v>
      </c>
      <c r="AI16" s="110">
        <f t="shared" si="35"/>
        <v>1743533.3</v>
      </c>
      <c r="AJ16" s="110">
        <f t="shared" si="35"/>
        <v>758072958.29999995</v>
      </c>
      <c r="AK16" s="110">
        <f>AK12-AK11</f>
        <v>14216216</v>
      </c>
      <c r="AL16" s="110">
        <f>AL12-AL11</f>
        <v>743856742.29999995</v>
      </c>
      <c r="AN16" s="2"/>
    </row>
    <row r="17" spans="1:41" ht="15.75" customHeight="1" x14ac:dyDescent="0.25"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N17" s="2"/>
    </row>
    <row r="18" spans="1:41" customFormat="1" ht="18.75" customHeight="1" x14ac:dyDescent="0.3">
      <c r="A18" s="44"/>
      <c r="B18" s="85"/>
      <c r="C18" s="85"/>
      <c r="D18" s="85"/>
      <c r="E18" s="85"/>
      <c r="F18" s="137"/>
      <c r="G18" s="25"/>
      <c r="H18" s="86"/>
      <c r="I18" s="86"/>
      <c r="J18" s="62"/>
      <c r="K18" s="62"/>
      <c r="L18" s="40"/>
      <c r="M18" s="40"/>
      <c r="N18" s="40"/>
      <c r="O18" s="60"/>
      <c r="S18" s="91"/>
      <c r="U18" s="7"/>
      <c r="Z18" s="94"/>
      <c r="AE18" s="2"/>
      <c r="AM18" s="7"/>
      <c r="AN18" s="2"/>
      <c r="AO18" s="7"/>
    </row>
    <row r="19" spans="1:41" ht="15.75" customHeight="1" x14ac:dyDescent="0.25">
      <c r="F19" s="110"/>
      <c r="G19" s="33"/>
      <c r="H19" s="110"/>
      <c r="S19" s="91"/>
      <c r="AE19" s="2"/>
    </row>
    <row r="20" spans="1:41" ht="15.75" customHeight="1" x14ac:dyDescent="0.25">
      <c r="F20" s="110"/>
      <c r="G20" s="33"/>
      <c r="H20" s="110"/>
      <c r="S20" s="91"/>
      <c r="AE20" s="2"/>
    </row>
    <row r="21" spans="1:41" ht="15.75" customHeight="1" x14ac:dyDescent="0.25">
      <c r="F21" s="110"/>
      <c r="G21" s="33"/>
      <c r="H21" s="110"/>
    </row>
    <row r="22" spans="1:41" ht="15.75" customHeight="1" x14ac:dyDescent="0.25">
      <c r="F22" s="110"/>
      <c r="G22" s="33"/>
      <c r="H22" s="110"/>
    </row>
    <row r="23" spans="1:41" ht="15.75" customHeight="1" x14ac:dyDescent="0.25">
      <c r="F23" s="110"/>
      <c r="G23" s="33"/>
      <c r="H23" s="110"/>
    </row>
    <row r="24" spans="1:41" ht="15.75" customHeight="1" x14ac:dyDescent="0.25">
      <c r="F24" s="110"/>
      <c r="G24" s="33"/>
      <c r="H24" s="110"/>
    </row>
    <row r="25" spans="1:41" ht="15.75" customHeight="1" x14ac:dyDescent="0.25">
      <c r="F25" s="110"/>
      <c r="G25" s="33"/>
    </row>
  </sheetData>
  <mergeCells count="10">
    <mergeCell ref="AF3:AL3"/>
    <mergeCell ref="A1:C1"/>
    <mergeCell ref="F1:AC1"/>
    <mergeCell ref="A2:C2"/>
    <mergeCell ref="G3:R3"/>
    <mergeCell ref="T3:AC3"/>
    <mergeCell ref="A3:C4"/>
    <mergeCell ref="F3:F4"/>
    <mergeCell ref="E3:E4"/>
    <mergeCell ref="D3:D4"/>
  </mergeCells>
  <phoneticPr fontId="12" type="noConversion"/>
  <pageMargins left="0.75" right="0.75" top="0.52" bottom="0.52" header="0.5" footer="0.5"/>
  <pageSetup paperSize="9" scale="4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ES311"/>
  <sheetViews>
    <sheetView zoomScaleNormal="100" workbookViewId="0">
      <selection activeCell="A53" sqref="A53"/>
    </sheetView>
  </sheetViews>
  <sheetFormatPr defaultRowHeight="15.75" customHeight="1" x14ac:dyDescent="0.3"/>
  <cols>
    <col min="1" max="1" width="6.453125" customWidth="1"/>
    <col min="2" max="3" width="9.1796875" customWidth="1"/>
    <col min="4" max="4" width="40" style="48" customWidth="1"/>
    <col min="5" max="5" width="4" style="48" customWidth="1"/>
    <col min="6" max="6" width="9" style="37" customWidth="1"/>
    <col min="7" max="7" width="16.1796875" bestFit="1" customWidth="1"/>
    <col min="8" max="8" width="13.1796875" bestFit="1" customWidth="1"/>
    <col min="9" max="9" width="14.81640625" bestFit="1" customWidth="1"/>
    <col min="10" max="10" width="15.453125" bestFit="1" customWidth="1"/>
    <col min="11" max="11" width="14.81640625" bestFit="1" customWidth="1"/>
    <col min="12" max="12" width="14.453125" bestFit="1" customWidth="1"/>
    <col min="13" max="13" width="14.453125" customWidth="1"/>
    <col min="14" max="15" width="15.453125" bestFit="1" customWidth="1"/>
    <col min="16" max="16" width="15.453125" customWidth="1"/>
    <col min="17" max="17" width="13.453125" bestFit="1" customWidth="1"/>
    <col min="18" max="18" width="15.81640625" style="7" customWidth="1"/>
    <col min="19" max="19" width="4.1796875" style="49" customWidth="1"/>
    <col min="20" max="20" width="16.54296875" customWidth="1"/>
    <col min="21" max="21" width="14.81640625" customWidth="1"/>
    <col min="22" max="28" width="14.81640625" style="44" customWidth="1"/>
    <col min="29" max="29" width="17.1796875" customWidth="1"/>
    <col min="30" max="30" width="15.453125" customWidth="1"/>
    <col min="31" max="31" width="3.453125" customWidth="1"/>
    <col min="32" max="32" width="17.54296875" bestFit="1" customWidth="1"/>
    <col min="33" max="35" width="16.1796875" customWidth="1"/>
    <col min="36" max="36" width="17.1796875" style="7" customWidth="1"/>
    <col min="37" max="37" width="16.1796875" customWidth="1"/>
    <col min="38" max="38" width="17.81640625" style="7" customWidth="1"/>
    <col min="39" max="39" width="15.54296875" customWidth="1"/>
  </cols>
  <sheetData>
    <row r="2" spans="1:141" s="4" customFormat="1" ht="20.25" customHeight="1" x14ac:dyDescent="0.3">
      <c r="A2" s="211" t="s">
        <v>323</v>
      </c>
      <c r="B2" s="212"/>
      <c r="C2" s="212"/>
      <c r="D2" s="212"/>
      <c r="F2" s="220" t="s">
        <v>287</v>
      </c>
      <c r="G2" s="206" t="s">
        <v>221</v>
      </c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8"/>
      <c r="S2" s="22"/>
      <c r="T2" s="206" t="s">
        <v>226</v>
      </c>
      <c r="U2" s="209"/>
      <c r="V2" s="209"/>
      <c r="W2" s="209"/>
      <c r="X2" s="209"/>
      <c r="Y2" s="209"/>
      <c r="Z2" s="209"/>
      <c r="AA2" s="209"/>
      <c r="AB2" s="209"/>
      <c r="AC2" s="210"/>
      <c r="AD2" s="57"/>
      <c r="AE2" s="2"/>
      <c r="AF2" s="201" t="s">
        <v>236</v>
      </c>
      <c r="AG2" s="202"/>
      <c r="AH2" s="202"/>
      <c r="AI2" s="202"/>
      <c r="AJ2" s="202"/>
      <c r="AK2" s="202"/>
      <c r="AL2" s="203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</row>
    <row r="3" spans="1:141" s="4" customFormat="1" ht="91.5" customHeight="1" x14ac:dyDescent="0.25">
      <c r="A3" s="213"/>
      <c r="B3" s="214"/>
      <c r="C3" s="214"/>
      <c r="D3" s="214"/>
      <c r="F3" s="221"/>
      <c r="G3" s="17" t="s">
        <v>214</v>
      </c>
      <c r="H3" s="15" t="s">
        <v>215</v>
      </c>
      <c r="I3" s="15" t="s">
        <v>216</v>
      </c>
      <c r="J3" s="15" t="s">
        <v>217</v>
      </c>
      <c r="K3" s="41" t="s">
        <v>229</v>
      </c>
      <c r="L3" s="15" t="s">
        <v>218</v>
      </c>
      <c r="M3" s="41" t="s">
        <v>315</v>
      </c>
      <c r="N3" s="15" t="s">
        <v>0</v>
      </c>
      <c r="O3" s="15" t="s">
        <v>219</v>
      </c>
      <c r="P3" s="15" t="s">
        <v>220</v>
      </c>
      <c r="Q3" s="21" t="s">
        <v>250</v>
      </c>
      <c r="R3" s="55" t="s">
        <v>1</v>
      </c>
      <c r="S3" s="23"/>
      <c r="T3" s="15" t="s">
        <v>222</v>
      </c>
      <c r="U3" s="32" t="s">
        <v>223</v>
      </c>
      <c r="V3" s="54" t="s">
        <v>266</v>
      </c>
      <c r="W3" s="54" t="s">
        <v>267</v>
      </c>
      <c r="X3" s="16" t="s">
        <v>2</v>
      </c>
      <c r="Y3" s="16" t="s">
        <v>224</v>
      </c>
      <c r="Z3" s="16" t="s">
        <v>268</v>
      </c>
      <c r="AA3" s="54" t="s">
        <v>269</v>
      </c>
      <c r="AB3" s="16" t="s">
        <v>225</v>
      </c>
      <c r="AC3" s="55" t="s">
        <v>228</v>
      </c>
      <c r="AD3" s="56" t="s">
        <v>227</v>
      </c>
      <c r="AE3" s="2"/>
      <c r="AF3" s="15" t="s">
        <v>230</v>
      </c>
      <c r="AG3" s="15" t="s">
        <v>231</v>
      </c>
      <c r="AH3" s="15" t="s">
        <v>232</v>
      </c>
      <c r="AI3" s="41" t="s">
        <v>341</v>
      </c>
      <c r="AJ3" s="56" t="s">
        <v>235</v>
      </c>
      <c r="AK3" s="32" t="s">
        <v>233</v>
      </c>
      <c r="AL3" s="56" t="s">
        <v>234</v>
      </c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</row>
    <row r="4" spans="1:141" ht="15.75" customHeight="1" x14ac:dyDescent="0.3">
      <c r="A4" s="3">
        <v>1</v>
      </c>
      <c r="B4" s="40" t="s">
        <v>274</v>
      </c>
      <c r="C4" s="40">
        <v>9971</v>
      </c>
      <c r="D4" s="62" t="s">
        <v>6</v>
      </c>
      <c r="E4" s="62">
        <f t="shared" ref="E4:E33" si="0">IF(F4="Y",1," ")</f>
        <v>1</v>
      </c>
      <c r="F4" s="115" t="s">
        <v>334</v>
      </c>
      <c r="G4" s="71">
        <v>112957</v>
      </c>
      <c r="H4" s="63">
        <v>0</v>
      </c>
      <c r="I4" s="63"/>
      <c r="J4" s="63">
        <v>0</v>
      </c>
      <c r="K4" s="63">
        <v>7030</v>
      </c>
      <c r="L4" s="63"/>
      <c r="M4" s="63"/>
      <c r="N4" s="63">
        <v>35222</v>
      </c>
      <c r="O4" s="63">
        <v>2094</v>
      </c>
      <c r="P4" s="63">
        <v>824</v>
      </c>
      <c r="Q4" s="63"/>
      <c r="R4" s="50">
        <f t="shared" ref="R4:R31" si="1">SUM(G4:Q4)</f>
        <v>158127</v>
      </c>
      <c r="S4" s="6"/>
      <c r="T4" s="63">
        <v>62968</v>
      </c>
      <c r="U4" s="63">
        <v>36070</v>
      </c>
      <c r="V4" s="63">
        <v>6639</v>
      </c>
      <c r="W4" s="63"/>
      <c r="X4" s="63">
        <v>21401</v>
      </c>
      <c r="Y4" s="63">
        <v>19402</v>
      </c>
      <c r="Z4" s="63">
        <v>5925</v>
      </c>
      <c r="AA4" s="63"/>
      <c r="AB4" s="63"/>
      <c r="AC4" s="82">
        <f t="shared" ref="AC4:AC31" si="2">SUM(T4:AB4)</f>
        <v>152405</v>
      </c>
      <c r="AD4" s="50">
        <f t="shared" ref="AD4:AD31" si="3">+R4-AC4</f>
        <v>5722</v>
      </c>
      <c r="AE4" s="38"/>
      <c r="AF4" s="63">
        <v>1824000</v>
      </c>
      <c r="AG4" s="63">
        <v>17308</v>
      </c>
      <c r="AH4" s="63">
        <v>78536</v>
      </c>
      <c r="AI4" s="63">
        <v>1552</v>
      </c>
      <c r="AJ4" s="50">
        <f t="shared" ref="AJ4:AJ31" si="4">SUM(AF4:AI4)</f>
        <v>1921396</v>
      </c>
      <c r="AK4" s="63">
        <v>71776</v>
      </c>
      <c r="AL4" s="50">
        <f t="shared" ref="AL4:AL31" si="5">+AJ4-AK4</f>
        <v>1849620</v>
      </c>
      <c r="AM4" s="38"/>
    </row>
    <row r="5" spans="1:141" ht="15.75" customHeight="1" x14ac:dyDescent="0.3">
      <c r="A5" s="3">
        <v>2</v>
      </c>
      <c r="B5" s="40" t="s">
        <v>274</v>
      </c>
      <c r="C5" s="40">
        <v>9319</v>
      </c>
      <c r="D5" s="62" t="s">
        <v>204</v>
      </c>
      <c r="E5" s="62" t="str">
        <f t="shared" si="0"/>
        <v xml:space="preserve"> </v>
      </c>
      <c r="F5" s="115" t="s">
        <v>284</v>
      </c>
      <c r="G5" s="92">
        <v>299053</v>
      </c>
      <c r="H5" s="63">
        <v>0</v>
      </c>
      <c r="I5" s="63">
        <v>0</v>
      </c>
      <c r="J5" s="63">
        <v>0</v>
      </c>
      <c r="K5" s="63">
        <v>0</v>
      </c>
      <c r="L5" s="63">
        <v>42994</v>
      </c>
      <c r="M5" s="63"/>
      <c r="N5" s="63">
        <v>0</v>
      </c>
      <c r="O5" s="63">
        <v>19561</v>
      </c>
      <c r="P5" s="63">
        <v>26181</v>
      </c>
      <c r="Q5" s="63">
        <v>216571</v>
      </c>
      <c r="R5" s="50">
        <f t="shared" si="1"/>
        <v>604360</v>
      </c>
      <c r="S5" s="6"/>
      <c r="T5" s="63">
        <v>233501</v>
      </c>
      <c r="U5" s="63">
        <v>0</v>
      </c>
      <c r="V5" s="63">
        <v>205246</v>
      </c>
      <c r="W5" s="63">
        <v>0</v>
      </c>
      <c r="X5" s="63">
        <v>0</v>
      </c>
      <c r="Y5" s="63">
        <v>0</v>
      </c>
      <c r="Z5" s="63">
        <v>0</v>
      </c>
      <c r="AA5" s="63">
        <v>0</v>
      </c>
      <c r="AB5" s="63">
        <v>18403</v>
      </c>
      <c r="AC5" s="82">
        <f t="shared" si="2"/>
        <v>457150</v>
      </c>
      <c r="AD5" s="50">
        <f t="shared" si="3"/>
        <v>147210</v>
      </c>
      <c r="AE5" s="38"/>
      <c r="AF5" s="63">
        <v>33945</v>
      </c>
      <c r="AG5" s="63">
        <v>5420</v>
      </c>
      <c r="AH5" s="63">
        <v>2104999</v>
      </c>
      <c r="AI5" s="63">
        <v>0</v>
      </c>
      <c r="AJ5" s="50">
        <f t="shared" si="4"/>
        <v>2144364</v>
      </c>
      <c r="AK5" s="63"/>
      <c r="AL5" s="50">
        <f t="shared" si="5"/>
        <v>2144364</v>
      </c>
      <c r="AM5" s="38"/>
    </row>
    <row r="6" spans="1:141" ht="15.75" customHeight="1" x14ac:dyDescent="0.3">
      <c r="A6" s="3">
        <v>3</v>
      </c>
      <c r="B6" s="40" t="s">
        <v>274</v>
      </c>
      <c r="C6" s="40">
        <v>9288</v>
      </c>
      <c r="D6" s="62" t="s">
        <v>205</v>
      </c>
      <c r="E6" s="62">
        <f t="shared" si="0"/>
        <v>1</v>
      </c>
      <c r="F6" s="115" t="s">
        <v>334</v>
      </c>
      <c r="G6" s="92">
        <v>248768</v>
      </c>
      <c r="H6" s="63"/>
      <c r="I6" s="63">
        <v>10982</v>
      </c>
      <c r="J6" s="63"/>
      <c r="K6" s="63"/>
      <c r="L6" s="63"/>
      <c r="M6" s="63"/>
      <c r="N6" s="63">
        <v>16427</v>
      </c>
      <c r="O6" s="63">
        <v>8681</v>
      </c>
      <c r="P6" s="63">
        <v>69834</v>
      </c>
      <c r="Q6" s="63"/>
      <c r="R6" s="50">
        <f t="shared" si="1"/>
        <v>354692</v>
      </c>
      <c r="S6" s="27"/>
      <c r="T6" s="63">
        <v>199317</v>
      </c>
      <c r="U6" s="63"/>
      <c r="V6" s="63">
        <v>31744</v>
      </c>
      <c r="W6" s="63">
        <v>18474</v>
      </c>
      <c r="X6" s="63">
        <v>113215</v>
      </c>
      <c r="Y6" s="63">
        <v>39963</v>
      </c>
      <c r="Z6" s="63">
        <v>3652</v>
      </c>
      <c r="AA6" s="63">
        <v>7698</v>
      </c>
      <c r="AB6" s="63"/>
      <c r="AC6" s="82">
        <f t="shared" si="2"/>
        <v>414063</v>
      </c>
      <c r="AD6" s="50">
        <f t="shared" si="3"/>
        <v>-59371</v>
      </c>
      <c r="AE6" s="38"/>
      <c r="AF6" s="63">
        <v>7700000</v>
      </c>
      <c r="AG6" s="63">
        <v>3392</v>
      </c>
      <c r="AH6" s="63">
        <v>381400</v>
      </c>
      <c r="AI6" s="63"/>
      <c r="AJ6" s="50">
        <f t="shared" si="4"/>
        <v>8084792</v>
      </c>
      <c r="AK6" s="63">
        <v>1840</v>
      </c>
      <c r="AL6" s="50">
        <f t="shared" si="5"/>
        <v>8082952</v>
      </c>
      <c r="AM6" s="38"/>
    </row>
    <row r="7" spans="1:141" ht="15.75" customHeight="1" x14ac:dyDescent="0.3">
      <c r="A7" s="3">
        <v>4</v>
      </c>
      <c r="B7" s="40" t="s">
        <v>274</v>
      </c>
      <c r="C7" s="40">
        <v>9295</v>
      </c>
      <c r="D7" s="62" t="s">
        <v>340</v>
      </c>
      <c r="E7" s="62" t="str">
        <f t="shared" si="0"/>
        <v xml:space="preserve"> </v>
      </c>
      <c r="F7" s="115" t="s">
        <v>284</v>
      </c>
      <c r="G7" s="92">
        <v>226498</v>
      </c>
      <c r="H7" s="63">
        <v>0</v>
      </c>
      <c r="I7" s="63">
        <v>0</v>
      </c>
      <c r="J7" s="63">
        <v>0</v>
      </c>
      <c r="K7" s="63">
        <v>0</v>
      </c>
      <c r="L7" s="63"/>
      <c r="M7" s="63"/>
      <c r="N7" s="63">
        <v>34680</v>
      </c>
      <c r="O7" s="63">
        <v>20786</v>
      </c>
      <c r="P7" s="63">
        <v>1183</v>
      </c>
      <c r="Q7" s="63">
        <v>97</v>
      </c>
      <c r="R7" s="50">
        <f t="shared" si="1"/>
        <v>283244</v>
      </c>
      <c r="S7" s="9"/>
      <c r="T7" s="63">
        <v>75127</v>
      </c>
      <c r="U7" s="63">
        <v>30200</v>
      </c>
      <c r="V7" s="63">
        <v>5809</v>
      </c>
      <c r="W7" s="63">
        <v>59491</v>
      </c>
      <c r="X7" s="63">
        <v>47401</v>
      </c>
      <c r="Y7" s="63">
        <v>49241</v>
      </c>
      <c r="Z7" s="63"/>
      <c r="AA7" s="63"/>
      <c r="AB7" s="63"/>
      <c r="AC7" s="82">
        <f t="shared" si="2"/>
        <v>267269</v>
      </c>
      <c r="AD7" s="50">
        <f t="shared" si="3"/>
        <v>15975</v>
      </c>
      <c r="AE7" s="38"/>
      <c r="AF7" s="63">
        <v>4250000</v>
      </c>
      <c r="AG7" s="63">
        <v>34230</v>
      </c>
      <c r="AH7" s="63">
        <v>703014</v>
      </c>
      <c r="AI7" s="63"/>
      <c r="AJ7" s="50">
        <f t="shared" si="4"/>
        <v>4987244</v>
      </c>
      <c r="AK7" s="63">
        <v>80156</v>
      </c>
      <c r="AL7" s="50">
        <f t="shared" si="5"/>
        <v>4907088</v>
      </c>
      <c r="AM7" s="38"/>
    </row>
    <row r="8" spans="1:141" ht="15.75" customHeight="1" x14ac:dyDescent="0.3">
      <c r="A8" s="3">
        <v>5</v>
      </c>
      <c r="B8" s="40" t="s">
        <v>274</v>
      </c>
      <c r="C8" s="40">
        <v>9733</v>
      </c>
      <c r="D8" s="62" t="s">
        <v>28</v>
      </c>
      <c r="E8" s="62" t="str">
        <f t="shared" si="0"/>
        <v xml:space="preserve"> </v>
      </c>
      <c r="F8" s="115" t="s">
        <v>284</v>
      </c>
      <c r="G8" s="92">
        <v>370408</v>
      </c>
      <c r="H8" s="63">
        <v>0</v>
      </c>
      <c r="I8" s="63">
        <v>106255</v>
      </c>
      <c r="J8" s="63">
        <v>0</v>
      </c>
      <c r="K8" s="63">
        <v>21319</v>
      </c>
      <c r="L8" s="63">
        <v>0</v>
      </c>
      <c r="M8" s="63"/>
      <c r="N8" s="63">
        <v>13013</v>
      </c>
      <c r="O8" s="63"/>
      <c r="P8" s="63">
        <v>0</v>
      </c>
      <c r="Q8" s="63">
        <v>38585</v>
      </c>
      <c r="R8" s="50">
        <f t="shared" si="1"/>
        <v>549580</v>
      </c>
      <c r="S8" s="27"/>
      <c r="T8" s="63">
        <v>72157</v>
      </c>
      <c r="U8" s="63">
        <v>24000</v>
      </c>
      <c r="V8" s="63">
        <v>72761</v>
      </c>
      <c r="W8" s="63">
        <v>0</v>
      </c>
      <c r="X8" s="63">
        <v>112395</v>
      </c>
      <c r="Y8" s="63">
        <v>55527</v>
      </c>
      <c r="Z8" s="63">
        <v>41641</v>
      </c>
      <c r="AA8" s="63">
        <v>20414</v>
      </c>
      <c r="AB8" s="63">
        <v>108452</v>
      </c>
      <c r="AC8" s="82">
        <f t="shared" si="2"/>
        <v>507347</v>
      </c>
      <c r="AD8" s="50">
        <f t="shared" si="3"/>
        <v>42233</v>
      </c>
      <c r="AE8" s="38"/>
      <c r="AF8" s="63">
        <v>0</v>
      </c>
      <c r="AG8" s="63">
        <v>0</v>
      </c>
      <c r="AH8" s="63"/>
      <c r="AI8" s="63">
        <v>0</v>
      </c>
      <c r="AJ8" s="50">
        <f t="shared" si="4"/>
        <v>0</v>
      </c>
      <c r="AK8" s="63"/>
      <c r="AL8" s="50">
        <f t="shared" si="5"/>
        <v>0</v>
      </c>
      <c r="AM8" s="38"/>
    </row>
    <row r="9" spans="1:141" ht="15.75" customHeight="1" x14ac:dyDescent="0.3">
      <c r="A9" s="3">
        <v>6</v>
      </c>
      <c r="B9" s="40" t="s">
        <v>274</v>
      </c>
      <c r="C9" s="40">
        <v>4995</v>
      </c>
      <c r="D9" s="62" t="s">
        <v>29</v>
      </c>
      <c r="E9" s="62" t="str">
        <f t="shared" si="0"/>
        <v xml:space="preserve"> </v>
      </c>
      <c r="F9" s="115" t="s">
        <v>284</v>
      </c>
      <c r="G9" s="92">
        <v>305944</v>
      </c>
      <c r="H9" s="63">
        <v>0</v>
      </c>
      <c r="I9" s="63">
        <v>41235</v>
      </c>
      <c r="J9" s="63">
        <v>60000</v>
      </c>
      <c r="K9" s="63">
        <v>29865</v>
      </c>
      <c r="L9" s="63">
        <v>0</v>
      </c>
      <c r="M9" s="63"/>
      <c r="N9" s="63">
        <v>0</v>
      </c>
      <c r="O9" s="63">
        <v>0</v>
      </c>
      <c r="P9" s="63">
        <v>0</v>
      </c>
      <c r="Q9" s="63">
        <v>0</v>
      </c>
      <c r="R9" s="50">
        <f t="shared" si="1"/>
        <v>437044</v>
      </c>
      <c r="S9" s="6"/>
      <c r="T9" s="63">
        <v>72363</v>
      </c>
      <c r="U9" s="63">
        <v>29233</v>
      </c>
      <c r="V9" s="63">
        <v>10862</v>
      </c>
      <c r="W9" s="63">
        <v>35475</v>
      </c>
      <c r="X9" s="63">
        <v>174830</v>
      </c>
      <c r="Y9" s="63">
        <v>29878</v>
      </c>
      <c r="Z9" s="63">
        <v>30558</v>
      </c>
      <c r="AA9" s="63">
        <v>44017</v>
      </c>
      <c r="AB9" s="63"/>
      <c r="AC9" s="82">
        <f t="shared" si="2"/>
        <v>427216</v>
      </c>
      <c r="AD9" s="50">
        <f t="shared" si="3"/>
        <v>9828</v>
      </c>
      <c r="AE9" s="38"/>
      <c r="AF9" s="63">
        <v>3500000</v>
      </c>
      <c r="AG9" s="63">
        <v>200000</v>
      </c>
      <c r="AH9" s="63"/>
      <c r="AI9" s="63">
        <v>0</v>
      </c>
      <c r="AJ9" s="50">
        <f t="shared" si="4"/>
        <v>3700000</v>
      </c>
      <c r="AK9" s="63">
        <v>438453</v>
      </c>
      <c r="AL9" s="50">
        <f t="shared" si="5"/>
        <v>3261547</v>
      </c>
      <c r="AM9" s="38"/>
    </row>
    <row r="10" spans="1:141" ht="15.75" customHeight="1" x14ac:dyDescent="0.3">
      <c r="A10" s="3">
        <f t="shared" ref="A10:A68" si="6">+A9+1</f>
        <v>7</v>
      </c>
      <c r="B10" s="40" t="s">
        <v>274</v>
      </c>
      <c r="C10" s="40">
        <v>9290</v>
      </c>
      <c r="D10" s="62" t="s">
        <v>30</v>
      </c>
      <c r="E10" s="62">
        <f t="shared" si="0"/>
        <v>1</v>
      </c>
      <c r="F10" s="115" t="s">
        <v>334</v>
      </c>
      <c r="G10" s="92">
        <v>1773</v>
      </c>
      <c r="H10" s="63"/>
      <c r="I10" s="63">
        <v>0</v>
      </c>
      <c r="J10" s="63">
        <v>0</v>
      </c>
      <c r="K10" s="63"/>
      <c r="L10" s="63">
        <v>500</v>
      </c>
      <c r="M10" s="63"/>
      <c r="N10" s="63">
        <v>0</v>
      </c>
      <c r="O10" s="63">
        <v>34204</v>
      </c>
      <c r="P10" s="63">
        <v>504</v>
      </c>
      <c r="Q10" s="63"/>
      <c r="R10" s="50">
        <f t="shared" si="1"/>
        <v>36981</v>
      </c>
      <c r="S10" s="27"/>
      <c r="T10" s="63"/>
      <c r="U10" s="63"/>
      <c r="V10" s="63">
        <v>5604</v>
      </c>
      <c r="W10" s="63">
        <v>28841</v>
      </c>
      <c r="X10" s="63">
        <v>4175</v>
      </c>
      <c r="Y10" s="63">
        <v>8574</v>
      </c>
      <c r="Z10" s="63"/>
      <c r="AA10" s="63"/>
      <c r="AB10" s="63">
        <v>21055</v>
      </c>
      <c r="AC10" s="82">
        <f t="shared" si="2"/>
        <v>68249</v>
      </c>
      <c r="AD10" s="50">
        <f t="shared" si="3"/>
        <v>-31268</v>
      </c>
      <c r="AE10" s="38"/>
      <c r="AF10" s="63">
        <v>0</v>
      </c>
      <c r="AG10" s="63">
        <v>13580</v>
      </c>
      <c r="AH10" s="63">
        <v>2606998</v>
      </c>
      <c r="AI10" s="63">
        <v>1075</v>
      </c>
      <c r="AJ10" s="50">
        <f t="shared" si="4"/>
        <v>2621653</v>
      </c>
      <c r="AK10" s="63">
        <v>16522</v>
      </c>
      <c r="AL10" s="50">
        <f t="shared" si="5"/>
        <v>2605131</v>
      </c>
      <c r="AM10" s="38"/>
    </row>
    <row r="11" spans="1:141" ht="15.75" customHeight="1" x14ac:dyDescent="0.3">
      <c r="A11" s="3">
        <f t="shared" si="6"/>
        <v>8</v>
      </c>
      <c r="B11" s="40" t="s">
        <v>274</v>
      </c>
      <c r="C11" s="40">
        <v>9275</v>
      </c>
      <c r="D11" s="62" t="s">
        <v>10</v>
      </c>
      <c r="E11" s="62" t="str">
        <f t="shared" si="0"/>
        <v xml:space="preserve"> </v>
      </c>
      <c r="F11" s="115" t="s">
        <v>284</v>
      </c>
      <c r="G11" s="92">
        <v>35630</v>
      </c>
      <c r="H11" s="63"/>
      <c r="I11" s="63">
        <v>0</v>
      </c>
      <c r="J11" s="63">
        <v>0</v>
      </c>
      <c r="K11" s="63">
        <v>0</v>
      </c>
      <c r="L11" s="63">
        <v>0</v>
      </c>
      <c r="M11" s="63"/>
      <c r="N11" s="63">
        <v>14346</v>
      </c>
      <c r="O11" s="63">
        <v>359</v>
      </c>
      <c r="P11" s="63">
        <v>35691</v>
      </c>
      <c r="Q11" s="63"/>
      <c r="R11" s="50">
        <f t="shared" si="1"/>
        <v>86026</v>
      </c>
      <c r="S11" s="27"/>
      <c r="T11" s="63">
        <v>54705</v>
      </c>
      <c r="U11" s="63">
        <v>5342</v>
      </c>
      <c r="V11" s="63">
        <v>3068</v>
      </c>
      <c r="W11" s="63"/>
      <c r="X11" s="63">
        <v>14488</v>
      </c>
      <c r="Y11" s="63">
        <v>9909</v>
      </c>
      <c r="Z11" s="63"/>
      <c r="AA11" s="63">
        <v>0</v>
      </c>
      <c r="AB11" s="63"/>
      <c r="AC11" s="82">
        <f t="shared" si="2"/>
        <v>87512</v>
      </c>
      <c r="AD11" s="50">
        <f t="shared" si="3"/>
        <v>-1486</v>
      </c>
      <c r="AE11" s="38"/>
      <c r="AF11" s="63">
        <v>1250000</v>
      </c>
      <c r="AG11" s="63">
        <v>0</v>
      </c>
      <c r="AH11" s="63">
        <v>18349</v>
      </c>
      <c r="AI11" s="63">
        <v>0</v>
      </c>
      <c r="AJ11" s="50">
        <f t="shared" si="4"/>
        <v>1268349</v>
      </c>
      <c r="AK11" s="63">
        <v>0</v>
      </c>
      <c r="AL11" s="50">
        <f t="shared" si="5"/>
        <v>1268349</v>
      </c>
      <c r="AM11" s="38"/>
    </row>
    <row r="12" spans="1:141" ht="15.75" customHeight="1" x14ac:dyDescent="0.3">
      <c r="A12" s="3">
        <f t="shared" si="6"/>
        <v>9</v>
      </c>
      <c r="B12" s="40" t="s">
        <v>274</v>
      </c>
      <c r="C12" s="40">
        <v>9277</v>
      </c>
      <c r="D12" s="62" t="s">
        <v>303</v>
      </c>
      <c r="E12" s="62">
        <f t="shared" si="0"/>
        <v>1</v>
      </c>
      <c r="F12" s="115" t="s">
        <v>334</v>
      </c>
      <c r="G12" s="92">
        <v>33227</v>
      </c>
      <c r="H12" s="63">
        <v>1290</v>
      </c>
      <c r="I12" s="63">
        <v>7221</v>
      </c>
      <c r="J12" s="63">
        <v>0</v>
      </c>
      <c r="K12" s="63"/>
      <c r="L12" s="63"/>
      <c r="M12" s="63"/>
      <c r="N12" s="63">
        <v>36642</v>
      </c>
      <c r="O12" s="63">
        <v>45894</v>
      </c>
      <c r="P12" s="63"/>
      <c r="Q12" s="63">
        <v>0</v>
      </c>
      <c r="R12" s="50">
        <f t="shared" si="1"/>
        <v>124274</v>
      </c>
      <c r="S12" s="27"/>
      <c r="T12" s="63">
        <v>69080</v>
      </c>
      <c r="U12" s="63">
        <v>26000</v>
      </c>
      <c r="V12" s="63">
        <v>291</v>
      </c>
      <c r="W12" s="63">
        <v>5790</v>
      </c>
      <c r="X12" s="63">
        <v>21915</v>
      </c>
      <c r="Y12" s="63">
        <v>7722</v>
      </c>
      <c r="Z12" s="63">
        <v>2895</v>
      </c>
      <c r="AA12" s="63">
        <v>1182</v>
      </c>
      <c r="AB12" s="63">
        <v>5751</v>
      </c>
      <c r="AC12" s="82">
        <f t="shared" si="2"/>
        <v>140626</v>
      </c>
      <c r="AD12" s="50">
        <f t="shared" si="3"/>
        <v>-16352</v>
      </c>
      <c r="AE12" s="38"/>
      <c r="AF12" s="63">
        <v>2750000</v>
      </c>
      <c r="AG12" s="63">
        <v>150833</v>
      </c>
      <c r="AH12" s="63">
        <v>1275427</v>
      </c>
      <c r="AI12" s="63">
        <v>2351</v>
      </c>
      <c r="AJ12" s="50">
        <f t="shared" si="4"/>
        <v>4178611</v>
      </c>
      <c r="AK12" s="63"/>
      <c r="AL12" s="50">
        <f t="shared" si="5"/>
        <v>4178611</v>
      </c>
      <c r="AM12" s="38"/>
    </row>
    <row r="13" spans="1:141" ht="15.75" customHeight="1" x14ac:dyDescent="0.3">
      <c r="A13" s="3">
        <f t="shared" si="6"/>
        <v>10</v>
      </c>
      <c r="B13" s="40" t="s">
        <v>274</v>
      </c>
      <c r="C13" s="40">
        <v>9293</v>
      </c>
      <c r="D13" s="62" t="s">
        <v>31</v>
      </c>
      <c r="E13" s="62" t="str">
        <f t="shared" si="0"/>
        <v xml:space="preserve"> </v>
      </c>
      <c r="F13" s="115" t="s">
        <v>284</v>
      </c>
      <c r="G13" s="92">
        <v>70864</v>
      </c>
      <c r="H13" s="63">
        <v>9935</v>
      </c>
      <c r="I13" s="63">
        <v>2160</v>
      </c>
      <c r="J13" s="63">
        <v>0</v>
      </c>
      <c r="K13" s="63">
        <v>1998</v>
      </c>
      <c r="L13" s="63"/>
      <c r="M13" s="63"/>
      <c r="N13" s="63">
        <v>5796</v>
      </c>
      <c r="O13" s="63">
        <v>971</v>
      </c>
      <c r="P13" s="63">
        <v>14048</v>
      </c>
      <c r="Q13" s="63">
        <v>0</v>
      </c>
      <c r="R13" s="50">
        <f t="shared" si="1"/>
        <v>105772</v>
      </c>
      <c r="S13" s="27"/>
      <c r="T13" s="63">
        <v>71349</v>
      </c>
      <c r="U13" s="63"/>
      <c r="V13" s="63"/>
      <c r="W13" s="63">
        <v>3000</v>
      </c>
      <c r="X13" s="63">
        <v>20886</v>
      </c>
      <c r="Y13" s="63">
        <v>14808</v>
      </c>
      <c r="Z13" s="63">
        <v>1346</v>
      </c>
      <c r="AA13" s="63"/>
      <c r="AB13" s="63">
        <v>2365</v>
      </c>
      <c r="AC13" s="82">
        <f t="shared" si="2"/>
        <v>113754</v>
      </c>
      <c r="AD13" s="50">
        <f t="shared" si="3"/>
        <v>-7982</v>
      </c>
      <c r="AE13" s="38"/>
      <c r="AF13" s="63">
        <v>100000</v>
      </c>
      <c r="AG13" s="63">
        <v>20000</v>
      </c>
      <c r="AH13" s="63">
        <v>21825</v>
      </c>
      <c r="AI13" s="63">
        <v>9039</v>
      </c>
      <c r="AJ13" s="50">
        <f t="shared" si="4"/>
        <v>150864</v>
      </c>
      <c r="AK13" s="63"/>
      <c r="AL13" s="50">
        <f t="shared" si="5"/>
        <v>150864</v>
      </c>
      <c r="AM13" s="38"/>
    </row>
    <row r="14" spans="1:141" ht="15.75" customHeight="1" x14ac:dyDescent="0.3">
      <c r="A14" s="3">
        <f t="shared" si="6"/>
        <v>11</v>
      </c>
      <c r="B14" s="40" t="s">
        <v>274</v>
      </c>
      <c r="C14" s="40">
        <v>9279</v>
      </c>
      <c r="D14" s="62" t="s">
        <v>14</v>
      </c>
      <c r="E14" s="62">
        <f t="shared" si="0"/>
        <v>1</v>
      </c>
      <c r="F14" s="115" t="s">
        <v>334</v>
      </c>
      <c r="G14" s="92">
        <v>129687</v>
      </c>
      <c r="H14" s="63"/>
      <c r="I14" s="63">
        <v>218</v>
      </c>
      <c r="J14" s="63"/>
      <c r="K14" s="63">
        <v>23830</v>
      </c>
      <c r="L14" s="63"/>
      <c r="M14" s="63"/>
      <c r="N14" s="63">
        <v>28084</v>
      </c>
      <c r="O14" s="63">
        <v>7184</v>
      </c>
      <c r="P14" s="63"/>
      <c r="Q14" s="63"/>
      <c r="R14" s="50">
        <f t="shared" si="1"/>
        <v>189003</v>
      </c>
      <c r="S14" s="27"/>
      <c r="T14" s="63">
        <v>67865</v>
      </c>
      <c r="U14" s="63">
        <v>9674</v>
      </c>
      <c r="V14" s="63">
        <v>14814</v>
      </c>
      <c r="W14" s="63">
        <v>26332</v>
      </c>
      <c r="X14" s="63">
        <v>24881</v>
      </c>
      <c r="Y14" s="63">
        <v>14321</v>
      </c>
      <c r="Z14" s="63">
        <v>975</v>
      </c>
      <c r="AA14" s="63">
        <v>2629</v>
      </c>
      <c r="AB14" s="63">
        <v>0</v>
      </c>
      <c r="AC14" s="82">
        <f t="shared" si="2"/>
        <v>161491</v>
      </c>
      <c r="AD14" s="50">
        <f t="shared" si="3"/>
        <v>27512</v>
      </c>
      <c r="AE14" s="38"/>
      <c r="AF14" s="63">
        <v>4645000</v>
      </c>
      <c r="AG14" s="63">
        <v>8362</v>
      </c>
      <c r="AH14" s="63">
        <v>325375</v>
      </c>
      <c r="AI14" s="63">
        <v>365</v>
      </c>
      <c r="AJ14" s="50">
        <f t="shared" si="4"/>
        <v>4979102</v>
      </c>
      <c r="AK14" s="63">
        <v>3276</v>
      </c>
      <c r="AL14" s="50">
        <f t="shared" si="5"/>
        <v>4975826</v>
      </c>
      <c r="AM14" s="38"/>
      <c r="AV14" s="18"/>
    </row>
    <row r="15" spans="1:141" ht="15.75" customHeight="1" x14ac:dyDescent="0.3">
      <c r="A15" s="3">
        <f t="shared" si="6"/>
        <v>12</v>
      </c>
      <c r="B15" s="40" t="s">
        <v>274</v>
      </c>
      <c r="C15" s="40">
        <v>9340</v>
      </c>
      <c r="D15" s="62" t="s">
        <v>53</v>
      </c>
      <c r="E15" s="62">
        <f t="shared" si="0"/>
        <v>1</v>
      </c>
      <c r="F15" s="115" t="s">
        <v>334</v>
      </c>
      <c r="G15" s="92">
        <v>250207</v>
      </c>
      <c r="H15" s="63">
        <v>27528</v>
      </c>
      <c r="I15" s="63">
        <v>117470</v>
      </c>
      <c r="J15" s="63">
        <v>0</v>
      </c>
      <c r="K15" s="63">
        <v>45389</v>
      </c>
      <c r="L15" s="63"/>
      <c r="M15" s="63"/>
      <c r="N15" s="63"/>
      <c r="O15" s="63">
        <v>1256</v>
      </c>
      <c r="P15" s="63">
        <v>122587</v>
      </c>
      <c r="Q15" s="63"/>
      <c r="R15" s="50">
        <f t="shared" si="1"/>
        <v>564437</v>
      </c>
      <c r="S15" s="9"/>
      <c r="T15" s="63">
        <v>81678</v>
      </c>
      <c r="U15" s="63">
        <v>13588</v>
      </c>
      <c r="V15" s="63"/>
      <c r="W15" s="63">
        <v>277688</v>
      </c>
      <c r="X15" s="63">
        <v>16606</v>
      </c>
      <c r="Y15" s="63">
        <v>28885</v>
      </c>
      <c r="Z15" s="63">
        <v>5786</v>
      </c>
      <c r="AA15" s="63">
        <v>14061</v>
      </c>
      <c r="AB15" s="63">
        <v>66292</v>
      </c>
      <c r="AC15" s="82">
        <f t="shared" si="2"/>
        <v>504584</v>
      </c>
      <c r="AD15" s="50">
        <f t="shared" si="3"/>
        <v>59853</v>
      </c>
      <c r="AE15" s="38"/>
      <c r="AF15" s="63">
        <v>979366</v>
      </c>
      <c r="AG15" s="63">
        <v>26673</v>
      </c>
      <c r="AH15" s="63">
        <v>1082700</v>
      </c>
      <c r="AI15" s="63">
        <v>23657</v>
      </c>
      <c r="AJ15" s="50">
        <f t="shared" si="4"/>
        <v>2112396</v>
      </c>
      <c r="AK15" s="63">
        <v>57893</v>
      </c>
      <c r="AL15" s="50">
        <f t="shared" si="5"/>
        <v>2054503</v>
      </c>
      <c r="AM15" s="38"/>
      <c r="AV15" s="18"/>
    </row>
    <row r="16" spans="1:141" ht="15.75" customHeight="1" x14ac:dyDescent="0.3">
      <c r="A16" s="3">
        <f t="shared" si="6"/>
        <v>13</v>
      </c>
      <c r="B16" s="40" t="s">
        <v>274</v>
      </c>
      <c r="C16" s="40">
        <v>9350</v>
      </c>
      <c r="D16" s="156" t="s">
        <v>313</v>
      </c>
      <c r="E16" s="62" t="str">
        <f t="shared" si="0"/>
        <v xml:space="preserve"> </v>
      </c>
      <c r="F16" s="115" t="s">
        <v>284</v>
      </c>
      <c r="G16" s="92">
        <v>151010</v>
      </c>
      <c r="H16" s="63"/>
      <c r="I16" s="63"/>
      <c r="J16" s="63">
        <v>0</v>
      </c>
      <c r="K16" s="63"/>
      <c r="L16" s="63">
        <v>0</v>
      </c>
      <c r="M16" s="63"/>
      <c r="N16" s="63">
        <v>0</v>
      </c>
      <c r="O16" s="63">
        <v>3843</v>
      </c>
      <c r="P16" s="63">
        <v>16613</v>
      </c>
      <c r="Q16" s="63">
        <v>2662</v>
      </c>
      <c r="R16" s="50">
        <f t="shared" si="1"/>
        <v>174128</v>
      </c>
      <c r="S16" s="6"/>
      <c r="T16" s="63">
        <v>88955</v>
      </c>
      <c r="U16" s="63"/>
      <c r="V16" s="63">
        <v>12202</v>
      </c>
      <c r="W16" s="63">
        <v>12276</v>
      </c>
      <c r="X16" s="63">
        <v>15756</v>
      </c>
      <c r="Y16" s="63">
        <v>25035</v>
      </c>
      <c r="Z16" s="63">
        <v>2759</v>
      </c>
      <c r="AA16" s="63"/>
      <c r="AB16" s="63">
        <v>30906</v>
      </c>
      <c r="AC16" s="82">
        <f t="shared" si="2"/>
        <v>187889</v>
      </c>
      <c r="AD16" s="50">
        <f t="shared" si="3"/>
        <v>-13761</v>
      </c>
      <c r="AE16" s="38"/>
      <c r="AF16" s="63">
        <v>1551377</v>
      </c>
      <c r="AG16" s="63">
        <v>25367</v>
      </c>
      <c r="AH16" s="63">
        <v>88036</v>
      </c>
      <c r="AI16" s="63"/>
      <c r="AJ16" s="50">
        <f t="shared" si="4"/>
        <v>1664780</v>
      </c>
      <c r="AK16" s="63">
        <v>18626</v>
      </c>
      <c r="AL16" s="50">
        <f t="shared" si="5"/>
        <v>1646154</v>
      </c>
      <c r="AM16" s="38"/>
      <c r="AV16" s="18"/>
    </row>
    <row r="17" spans="1:48" ht="15.75" customHeight="1" x14ac:dyDescent="0.3">
      <c r="A17" s="3">
        <f t="shared" si="6"/>
        <v>14</v>
      </c>
      <c r="B17" s="40" t="s">
        <v>274</v>
      </c>
      <c r="C17" s="40">
        <v>9261</v>
      </c>
      <c r="D17" s="62" t="s">
        <v>5</v>
      </c>
      <c r="E17" s="62" t="str">
        <f t="shared" si="0"/>
        <v xml:space="preserve"> </v>
      </c>
      <c r="F17" s="115" t="s">
        <v>284</v>
      </c>
      <c r="G17" s="92">
        <v>37106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/>
      <c r="N17" s="63">
        <v>14933</v>
      </c>
      <c r="O17" s="63">
        <v>3780</v>
      </c>
      <c r="P17" s="63">
        <v>0</v>
      </c>
      <c r="Q17" s="63">
        <v>0</v>
      </c>
      <c r="R17" s="50">
        <f t="shared" si="1"/>
        <v>55819</v>
      </c>
      <c r="S17" s="27"/>
      <c r="T17" s="63">
        <v>0</v>
      </c>
      <c r="U17" s="63">
        <v>0</v>
      </c>
      <c r="V17" s="63">
        <v>0</v>
      </c>
      <c r="W17" s="63">
        <v>16921</v>
      </c>
      <c r="X17" s="63">
        <v>6905</v>
      </c>
      <c r="Y17" s="63">
        <v>14666</v>
      </c>
      <c r="Z17" s="63">
        <v>10254</v>
      </c>
      <c r="AA17" s="63">
        <v>0</v>
      </c>
      <c r="AB17" s="63">
        <v>0</v>
      </c>
      <c r="AC17" s="82">
        <f t="shared" si="2"/>
        <v>48746</v>
      </c>
      <c r="AD17" s="50">
        <f t="shared" si="3"/>
        <v>7073</v>
      </c>
      <c r="AE17" s="38"/>
      <c r="AF17" s="63">
        <v>446381</v>
      </c>
      <c r="AG17" s="63">
        <v>2700</v>
      </c>
      <c r="AH17" s="63">
        <v>209473</v>
      </c>
      <c r="AI17" s="63">
        <v>2400</v>
      </c>
      <c r="AJ17" s="50">
        <f t="shared" si="4"/>
        <v>660954</v>
      </c>
      <c r="AK17" s="63">
        <v>0</v>
      </c>
      <c r="AL17" s="50">
        <f t="shared" si="5"/>
        <v>660954</v>
      </c>
      <c r="AM17" s="38"/>
      <c r="AV17" s="18"/>
    </row>
    <row r="18" spans="1:48" ht="15.75" customHeight="1" x14ac:dyDescent="0.3">
      <c r="A18" s="3">
        <f t="shared" si="6"/>
        <v>15</v>
      </c>
      <c r="B18" s="40" t="s">
        <v>274</v>
      </c>
      <c r="C18" s="40">
        <v>15266</v>
      </c>
      <c r="D18" s="62" t="s">
        <v>202</v>
      </c>
      <c r="E18" s="62" t="str">
        <f t="shared" si="0"/>
        <v xml:space="preserve"> </v>
      </c>
      <c r="F18" s="115" t="s">
        <v>284</v>
      </c>
      <c r="G18" s="92">
        <v>32749</v>
      </c>
      <c r="H18" s="63">
        <v>0</v>
      </c>
      <c r="I18" s="63"/>
      <c r="J18" s="63">
        <v>0</v>
      </c>
      <c r="K18" s="63"/>
      <c r="L18" s="63"/>
      <c r="M18" s="63"/>
      <c r="N18" s="63">
        <v>138527</v>
      </c>
      <c r="O18" s="63">
        <v>3624</v>
      </c>
      <c r="P18" s="63"/>
      <c r="Q18" s="63">
        <v>121</v>
      </c>
      <c r="R18" s="50">
        <f t="shared" si="1"/>
        <v>175021</v>
      </c>
      <c r="S18" s="27"/>
      <c r="T18" s="63">
        <v>65981</v>
      </c>
      <c r="U18" s="63">
        <v>0</v>
      </c>
      <c r="V18" s="63">
        <v>51700</v>
      </c>
      <c r="W18" s="63">
        <v>600</v>
      </c>
      <c r="X18" s="63">
        <v>20919</v>
      </c>
      <c r="Y18" s="63">
        <v>963</v>
      </c>
      <c r="Z18" s="63"/>
      <c r="AA18" s="63">
        <v>7934</v>
      </c>
      <c r="AB18" s="63">
        <v>15950</v>
      </c>
      <c r="AC18" s="82">
        <f t="shared" si="2"/>
        <v>164047</v>
      </c>
      <c r="AD18" s="50">
        <f t="shared" si="3"/>
        <v>10974</v>
      </c>
      <c r="AE18" s="38"/>
      <c r="AF18" s="63">
        <v>3691487</v>
      </c>
      <c r="AG18" s="63">
        <v>29675</v>
      </c>
      <c r="AH18" s="63">
        <v>303855</v>
      </c>
      <c r="AI18" s="63"/>
      <c r="AJ18" s="50">
        <f t="shared" si="4"/>
        <v>4025017</v>
      </c>
      <c r="AK18" s="63"/>
      <c r="AL18" s="50">
        <f t="shared" si="5"/>
        <v>4025017</v>
      </c>
      <c r="AM18" s="38"/>
    </row>
    <row r="19" spans="1:48" ht="15.75" customHeight="1" x14ac:dyDescent="0.3">
      <c r="A19" s="3">
        <f t="shared" si="6"/>
        <v>16</v>
      </c>
      <c r="B19" s="40" t="s">
        <v>274</v>
      </c>
      <c r="C19" s="40">
        <v>9296</v>
      </c>
      <c r="D19" s="62" t="s">
        <v>32</v>
      </c>
      <c r="E19" s="62" t="str">
        <f t="shared" si="0"/>
        <v xml:space="preserve"> </v>
      </c>
      <c r="F19" s="115" t="s">
        <v>284</v>
      </c>
      <c r="G19" s="92">
        <v>50195</v>
      </c>
      <c r="H19" s="63">
        <v>0</v>
      </c>
      <c r="I19" s="63"/>
      <c r="J19" s="63">
        <v>0</v>
      </c>
      <c r="K19" s="63">
        <v>0</v>
      </c>
      <c r="L19" s="63">
        <v>0</v>
      </c>
      <c r="M19" s="63"/>
      <c r="N19" s="63">
        <v>67316</v>
      </c>
      <c r="O19" s="63">
        <v>1557</v>
      </c>
      <c r="P19" s="63"/>
      <c r="Q19" s="63">
        <v>2446</v>
      </c>
      <c r="R19" s="50">
        <f t="shared" si="1"/>
        <v>121514</v>
      </c>
      <c r="S19" s="27"/>
      <c r="T19" s="63">
        <v>60669</v>
      </c>
      <c r="U19" s="63">
        <v>26000</v>
      </c>
      <c r="V19" s="63">
        <v>517</v>
      </c>
      <c r="W19" s="63"/>
      <c r="X19" s="63">
        <v>17186</v>
      </c>
      <c r="Y19" s="63">
        <v>13214</v>
      </c>
      <c r="Z19" s="63">
        <v>1550</v>
      </c>
      <c r="AA19" s="63"/>
      <c r="AB19" s="63"/>
      <c r="AC19" s="82">
        <f t="shared" si="2"/>
        <v>119136</v>
      </c>
      <c r="AD19" s="50">
        <f t="shared" si="3"/>
        <v>2378</v>
      </c>
      <c r="AE19" s="38"/>
      <c r="AF19" s="63">
        <v>0</v>
      </c>
      <c r="AG19" s="63">
        <v>0</v>
      </c>
      <c r="AH19" s="63">
        <v>72138</v>
      </c>
      <c r="AI19" s="63">
        <v>0</v>
      </c>
      <c r="AJ19" s="50">
        <f t="shared" si="4"/>
        <v>72138</v>
      </c>
      <c r="AK19" s="63">
        <v>15205</v>
      </c>
      <c r="AL19" s="50">
        <f t="shared" si="5"/>
        <v>56933</v>
      </c>
      <c r="AM19" s="38"/>
    </row>
    <row r="20" spans="1:48" ht="15.75" customHeight="1" x14ac:dyDescent="0.3">
      <c r="A20" s="3">
        <f t="shared" si="6"/>
        <v>17</v>
      </c>
      <c r="B20" s="40" t="s">
        <v>274</v>
      </c>
      <c r="C20" s="40">
        <v>9280</v>
      </c>
      <c r="D20" s="62" t="s">
        <v>7</v>
      </c>
      <c r="E20" s="62">
        <f t="shared" si="0"/>
        <v>1</v>
      </c>
      <c r="F20" s="115" t="s">
        <v>334</v>
      </c>
      <c r="G20" s="92">
        <v>152331</v>
      </c>
      <c r="H20" s="63"/>
      <c r="I20" s="63">
        <v>37011</v>
      </c>
      <c r="J20" s="63">
        <v>0</v>
      </c>
      <c r="K20" s="63">
        <v>6795</v>
      </c>
      <c r="L20" s="63"/>
      <c r="M20" s="63"/>
      <c r="N20" s="63">
        <v>33640</v>
      </c>
      <c r="O20" s="63">
        <v>2340</v>
      </c>
      <c r="P20" s="63"/>
      <c r="Q20" s="63"/>
      <c r="R20" s="50">
        <f t="shared" si="1"/>
        <v>232117</v>
      </c>
      <c r="S20" s="27"/>
      <c r="T20" s="63">
        <v>66702</v>
      </c>
      <c r="U20" s="63"/>
      <c r="V20" s="63">
        <v>24104</v>
      </c>
      <c r="W20" s="63">
        <v>18293</v>
      </c>
      <c r="X20" s="63">
        <v>42988</v>
      </c>
      <c r="Y20" s="63">
        <v>20822</v>
      </c>
      <c r="Z20" s="63">
        <v>15323</v>
      </c>
      <c r="AA20" s="63">
        <v>18080</v>
      </c>
      <c r="AB20" s="63"/>
      <c r="AC20" s="82">
        <f t="shared" si="2"/>
        <v>206312</v>
      </c>
      <c r="AD20" s="50">
        <f t="shared" si="3"/>
        <v>25805</v>
      </c>
      <c r="AE20" s="38"/>
      <c r="AF20" s="63">
        <v>4500000</v>
      </c>
      <c r="AG20" s="63"/>
      <c r="AH20" s="63">
        <v>125316</v>
      </c>
      <c r="AI20" s="63">
        <v>2059</v>
      </c>
      <c r="AJ20" s="50">
        <f t="shared" si="4"/>
        <v>4627375</v>
      </c>
      <c r="AK20" s="63">
        <v>5659</v>
      </c>
      <c r="AL20" s="50">
        <f t="shared" si="5"/>
        <v>4621716</v>
      </c>
      <c r="AM20" s="38"/>
    </row>
    <row r="21" spans="1:48" ht="15.75" customHeight="1" x14ac:dyDescent="0.3">
      <c r="A21" s="3">
        <f t="shared" si="6"/>
        <v>18</v>
      </c>
      <c r="B21" s="40" t="s">
        <v>274</v>
      </c>
      <c r="C21" s="40">
        <v>9299</v>
      </c>
      <c r="D21" s="62" t="s">
        <v>17</v>
      </c>
      <c r="E21" s="62">
        <f t="shared" si="0"/>
        <v>1</v>
      </c>
      <c r="F21" s="115" t="s">
        <v>334</v>
      </c>
      <c r="G21" s="92">
        <v>234215</v>
      </c>
      <c r="H21" s="63">
        <v>0</v>
      </c>
      <c r="I21" s="63"/>
      <c r="J21" s="63"/>
      <c r="K21" s="63"/>
      <c r="L21" s="63"/>
      <c r="M21" s="63"/>
      <c r="N21" s="63">
        <v>80050</v>
      </c>
      <c r="O21" s="63">
        <v>12495</v>
      </c>
      <c r="P21" s="63"/>
      <c r="Q21" s="63"/>
      <c r="R21" s="50">
        <f t="shared" si="1"/>
        <v>326760</v>
      </c>
      <c r="S21" s="27"/>
      <c r="T21" s="63">
        <v>73532</v>
      </c>
      <c r="U21" s="63">
        <v>51220</v>
      </c>
      <c r="V21" s="63">
        <v>4558</v>
      </c>
      <c r="W21" s="63">
        <v>41414</v>
      </c>
      <c r="X21" s="63">
        <v>63205</v>
      </c>
      <c r="Y21" s="63">
        <v>30225</v>
      </c>
      <c r="Z21" s="63">
        <v>9000</v>
      </c>
      <c r="AA21" s="63">
        <v>6353</v>
      </c>
      <c r="AB21" s="63">
        <v>9959</v>
      </c>
      <c r="AC21" s="82">
        <f t="shared" si="2"/>
        <v>289466</v>
      </c>
      <c r="AD21" s="50">
        <f t="shared" si="3"/>
        <v>37294</v>
      </c>
      <c r="AE21" s="38"/>
      <c r="AF21" s="63">
        <v>544175</v>
      </c>
      <c r="AG21" s="63">
        <v>33627</v>
      </c>
      <c r="AH21" s="63">
        <v>502609</v>
      </c>
      <c r="AI21" s="63">
        <v>6481</v>
      </c>
      <c r="AJ21" s="50">
        <f t="shared" si="4"/>
        <v>1086892</v>
      </c>
      <c r="AK21" s="63">
        <v>39027</v>
      </c>
      <c r="AL21" s="50">
        <f t="shared" si="5"/>
        <v>1047865</v>
      </c>
      <c r="AM21" s="38"/>
    </row>
    <row r="22" spans="1:48" ht="15.75" customHeight="1" x14ac:dyDescent="0.3">
      <c r="A22" s="3">
        <f t="shared" si="6"/>
        <v>19</v>
      </c>
      <c r="B22" s="40" t="s">
        <v>274</v>
      </c>
      <c r="C22" s="40">
        <v>9281</v>
      </c>
      <c r="D22" s="62" t="s">
        <v>8</v>
      </c>
      <c r="E22" s="62">
        <f t="shared" si="0"/>
        <v>1</v>
      </c>
      <c r="F22" s="115" t="s">
        <v>334</v>
      </c>
      <c r="G22" s="92">
        <v>50114</v>
      </c>
      <c r="H22" s="63">
        <v>2861</v>
      </c>
      <c r="I22" s="63"/>
      <c r="J22" s="63">
        <v>0</v>
      </c>
      <c r="K22" s="63">
        <v>52320</v>
      </c>
      <c r="L22" s="63"/>
      <c r="M22" s="63"/>
      <c r="N22" s="63">
        <v>86154</v>
      </c>
      <c r="O22" s="63">
        <v>1851</v>
      </c>
      <c r="P22" s="63">
        <v>520</v>
      </c>
      <c r="Q22" s="63">
        <v>1357</v>
      </c>
      <c r="R22" s="50">
        <f t="shared" si="1"/>
        <v>195177</v>
      </c>
      <c r="S22" s="27"/>
      <c r="T22" s="63">
        <v>98681</v>
      </c>
      <c r="U22" s="63">
        <v>26000</v>
      </c>
      <c r="V22" s="63">
        <v>4892</v>
      </c>
      <c r="W22" s="63">
        <v>17640</v>
      </c>
      <c r="X22" s="63">
        <v>22903</v>
      </c>
      <c r="Y22" s="63">
        <v>8108</v>
      </c>
      <c r="Z22" s="63">
        <v>2635</v>
      </c>
      <c r="AA22" s="63"/>
      <c r="AB22" s="63">
        <v>12591</v>
      </c>
      <c r="AC22" s="82">
        <f t="shared" si="2"/>
        <v>193450</v>
      </c>
      <c r="AD22" s="50">
        <f t="shared" si="3"/>
        <v>1727</v>
      </c>
      <c r="AE22" s="38"/>
      <c r="AF22" s="63">
        <v>2750000</v>
      </c>
      <c r="AG22" s="63">
        <v>12812</v>
      </c>
      <c r="AH22" s="63">
        <v>133545</v>
      </c>
      <c r="AI22" s="63">
        <v>3915</v>
      </c>
      <c r="AJ22" s="50">
        <f t="shared" si="4"/>
        <v>2900272</v>
      </c>
      <c r="AK22" s="63">
        <v>72371</v>
      </c>
      <c r="AL22" s="50">
        <f t="shared" si="5"/>
        <v>2827901</v>
      </c>
      <c r="AM22" s="38"/>
    </row>
    <row r="23" spans="1:48" ht="15.75" customHeight="1" x14ac:dyDescent="0.3">
      <c r="A23" s="3">
        <f t="shared" si="6"/>
        <v>20</v>
      </c>
      <c r="B23" s="40" t="s">
        <v>274</v>
      </c>
      <c r="C23" s="40">
        <v>18299</v>
      </c>
      <c r="D23" s="62" t="s">
        <v>261</v>
      </c>
      <c r="E23" s="62" t="str">
        <f t="shared" si="0"/>
        <v xml:space="preserve"> </v>
      </c>
      <c r="F23" s="115" t="s">
        <v>284</v>
      </c>
      <c r="G23" s="92">
        <v>24711</v>
      </c>
      <c r="H23" s="63">
        <v>0</v>
      </c>
      <c r="I23" s="63"/>
      <c r="J23" s="63">
        <v>0</v>
      </c>
      <c r="K23" s="63"/>
      <c r="L23" s="63">
        <v>0</v>
      </c>
      <c r="M23" s="63"/>
      <c r="N23" s="63">
        <v>0</v>
      </c>
      <c r="O23" s="63">
        <v>0</v>
      </c>
      <c r="P23" s="63">
        <v>0</v>
      </c>
      <c r="Q23" s="63"/>
      <c r="R23" s="50">
        <f t="shared" si="1"/>
        <v>24711</v>
      </c>
      <c r="S23" s="9"/>
      <c r="T23" s="63"/>
      <c r="U23" s="63"/>
      <c r="V23" s="63">
        <v>10054</v>
      </c>
      <c r="W23" s="63">
        <v>4800</v>
      </c>
      <c r="X23" s="63"/>
      <c r="Y23" s="63">
        <v>8527</v>
      </c>
      <c r="Z23" s="63">
        <v>3300</v>
      </c>
      <c r="AA23" s="63"/>
      <c r="AB23" s="63">
        <v>0</v>
      </c>
      <c r="AC23" s="82">
        <f t="shared" si="2"/>
        <v>26681</v>
      </c>
      <c r="AD23" s="50">
        <f t="shared" si="3"/>
        <v>-1970</v>
      </c>
      <c r="AE23" s="38"/>
      <c r="AF23" s="63">
        <v>0</v>
      </c>
      <c r="AG23" s="63">
        <v>0</v>
      </c>
      <c r="AH23" s="63">
        <v>0</v>
      </c>
      <c r="AI23" s="63">
        <v>0</v>
      </c>
      <c r="AJ23" s="50">
        <f t="shared" si="4"/>
        <v>0</v>
      </c>
      <c r="AK23" s="63">
        <v>0</v>
      </c>
      <c r="AL23" s="50">
        <f t="shared" si="5"/>
        <v>0</v>
      </c>
      <c r="AM23" s="38"/>
    </row>
    <row r="24" spans="1:48" ht="15.75" customHeight="1" x14ac:dyDescent="0.3">
      <c r="A24" s="3">
        <f t="shared" si="6"/>
        <v>21</v>
      </c>
      <c r="B24" s="40" t="s">
        <v>274</v>
      </c>
      <c r="C24" s="40">
        <v>18304</v>
      </c>
      <c r="D24" s="62" t="s">
        <v>260</v>
      </c>
      <c r="E24" s="62" t="str">
        <f t="shared" si="0"/>
        <v xml:space="preserve"> </v>
      </c>
      <c r="F24" s="115" t="s">
        <v>284</v>
      </c>
      <c r="G24" s="92">
        <v>27378</v>
      </c>
      <c r="H24" s="63">
        <v>0</v>
      </c>
      <c r="I24" s="63">
        <v>4205</v>
      </c>
      <c r="J24" s="63">
        <v>0</v>
      </c>
      <c r="K24" s="63">
        <v>2400</v>
      </c>
      <c r="L24" s="63">
        <v>0</v>
      </c>
      <c r="M24" s="63"/>
      <c r="N24" s="63"/>
      <c r="O24" s="63">
        <v>0</v>
      </c>
      <c r="P24" s="63">
        <v>0</v>
      </c>
      <c r="Q24" s="63">
        <v>9542</v>
      </c>
      <c r="R24" s="50">
        <f t="shared" si="1"/>
        <v>43525</v>
      </c>
      <c r="S24" s="9"/>
      <c r="T24" s="63">
        <v>8736</v>
      </c>
      <c r="U24" s="63">
        <v>0</v>
      </c>
      <c r="V24" s="63">
        <v>1629</v>
      </c>
      <c r="W24" s="63">
        <v>1597</v>
      </c>
      <c r="X24" s="63">
        <v>5200</v>
      </c>
      <c r="Y24" s="63">
        <v>10358</v>
      </c>
      <c r="Z24" s="63">
        <v>0</v>
      </c>
      <c r="AA24" s="63">
        <v>4335</v>
      </c>
      <c r="AB24" s="63">
        <v>10755</v>
      </c>
      <c r="AC24" s="82">
        <f t="shared" si="2"/>
        <v>42610</v>
      </c>
      <c r="AD24" s="50">
        <f t="shared" si="3"/>
        <v>915</v>
      </c>
      <c r="AE24" s="38"/>
      <c r="AF24" s="63">
        <v>0</v>
      </c>
      <c r="AG24" s="63"/>
      <c r="AH24" s="63"/>
      <c r="AI24" s="63">
        <v>0</v>
      </c>
      <c r="AJ24" s="50">
        <f t="shared" si="4"/>
        <v>0</v>
      </c>
      <c r="AK24" s="63">
        <v>0</v>
      </c>
      <c r="AL24" s="50">
        <f t="shared" si="5"/>
        <v>0</v>
      </c>
      <c r="AM24" s="38"/>
    </row>
    <row r="25" spans="1:48" ht="15.75" customHeight="1" x14ac:dyDescent="0.3">
      <c r="A25" s="3">
        <f t="shared" si="6"/>
        <v>22</v>
      </c>
      <c r="B25" s="40" t="s">
        <v>274</v>
      </c>
      <c r="C25" s="40">
        <v>9300</v>
      </c>
      <c r="D25" s="62" t="s">
        <v>237</v>
      </c>
      <c r="E25" s="62">
        <f t="shared" si="0"/>
        <v>1</v>
      </c>
      <c r="F25" s="115" t="s">
        <v>334</v>
      </c>
      <c r="G25" s="92">
        <v>295278</v>
      </c>
      <c r="H25" s="63">
        <v>0</v>
      </c>
      <c r="I25" s="63">
        <v>1310</v>
      </c>
      <c r="J25" s="63"/>
      <c r="K25" s="63">
        <v>10000</v>
      </c>
      <c r="L25" s="63"/>
      <c r="M25" s="63"/>
      <c r="N25" s="63">
        <v>9396</v>
      </c>
      <c r="O25" s="63">
        <v>4929</v>
      </c>
      <c r="P25" s="63">
        <v>1636</v>
      </c>
      <c r="Q25" s="63"/>
      <c r="R25" s="50">
        <f t="shared" si="1"/>
        <v>322549</v>
      </c>
      <c r="S25" s="9"/>
      <c r="T25" s="63">
        <v>70672</v>
      </c>
      <c r="U25" s="63">
        <v>5737</v>
      </c>
      <c r="V25" s="63">
        <v>19275</v>
      </c>
      <c r="W25" s="63">
        <v>39060</v>
      </c>
      <c r="X25" s="63">
        <v>39521</v>
      </c>
      <c r="Y25" s="63">
        <v>34882</v>
      </c>
      <c r="Z25" s="63">
        <v>24678</v>
      </c>
      <c r="AA25" s="63">
        <v>19120</v>
      </c>
      <c r="AB25" s="63"/>
      <c r="AC25" s="82">
        <f t="shared" si="2"/>
        <v>252945</v>
      </c>
      <c r="AD25" s="50">
        <f t="shared" si="3"/>
        <v>69604</v>
      </c>
      <c r="AE25" s="38"/>
      <c r="AF25" s="63">
        <v>7033159</v>
      </c>
      <c r="AG25" s="63">
        <v>30089</v>
      </c>
      <c r="AH25" s="63">
        <v>211457</v>
      </c>
      <c r="AI25" s="63">
        <v>10450</v>
      </c>
      <c r="AJ25" s="50">
        <f t="shared" si="4"/>
        <v>7285155</v>
      </c>
      <c r="AK25" s="63">
        <v>38568</v>
      </c>
      <c r="AL25" s="50">
        <f t="shared" si="5"/>
        <v>7246587</v>
      </c>
      <c r="AM25" s="38"/>
    </row>
    <row r="26" spans="1:48" ht="15.75" customHeight="1" x14ac:dyDescent="0.3">
      <c r="A26" s="3">
        <f t="shared" si="6"/>
        <v>23</v>
      </c>
      <c r="B26" s="40" t="s">
        <v>274</v>
      </c>
      <c r="C26" s="40">
        <v>9303</v>
      </c>
      <c r="D26" s="62" t="s">
        <v>206</v>
      </c>
      <c r="E26" s="62">
        <f t="shared" si="0"/>
        <v>1</v>
      </c>
      <c r="F26" s="115" t="s">
        <v>334</v>
      </c>
      <c r="G26" s="92">
        <v>59100</v>
      </c>
      <c r="H26" s="63"/>
      <c r="I26" s="63">
        <v>0</v>
      </c>
      <c r="J26" s="63">
        <v>0</v>
      </c>
      <c r="K26" s="63">
        <v>9030</v>
      </c>
      <c r="L26" s="63">
        <v>0</v>
      </c>
      <c r="M26" s="63"/>
      <c r="N26" s="63">
        <v>31048</v>
      </c>
      <c r="O26" s="63">
        <v>16</v>
      </c>
      <c r="P26" s="63">
        <v>26383</v>
      </c>
      <c r="Q26" s="63">
        <v>6856</v>
      </c>
      <c r="R26" s="50">
        <f t="shared" si="1"/>
        <v>132433</v>
      </c>
      <c r="S26" s="27"/>
      <c r="T26" s="63">
        <v>68866</v>
      </c>
      <c r="U26" s="63">
        <v>0</v>
      </c>
      <c r="V26" s="63">
        <v>1265</v>
      </c>
      <c r="W26" s="63">
        <v>171</v>
      </c>
      <c r="X26" s="63">
        <v>37693</v>
      </c>
      <c r="Y26" s="63">
        <v>23029</v>
      </c>
      <c r="Z26" s="63">
        <v>0</v>
      </c>
      <c r="AA26" s="63"/>
      <c r="AB26" s="63"/>
      <c r="AC26" s="82">
        <f t="shared" si="2"/>
        <v>131024</v>
      </c>
      <c r="AD26" s="50">
        <f t="shared" si="3"/>
        <v>1409</v>
      </c>
      <c r="AE26" s="38"/>
      <c r="AF26" s="63">
        <v>4911500</v>
      </c>
      <c r="AG26" s="63">
        <v>75515</v>
      </c>
      <c r="AH26" s="63">
        <v>22678</v>
      </c>
      <c r="AI26" s="63">
        <v>0</v>
      </c>
      <c r="AJ26" s="50">
        <f t="shared" si="4"/>
        <v>5009693</v>
      </c>
      <c r="AK26" s="63">
        <v>2721</v>
      </c>
      <c r="AL26" s="50">
        <f t="shared" si="5"/>
        <v>5006972</v>
      </c>
      <c r="AM26" s="38"/>
    </row>
    <row r="27" spans="1:48" ht="15.75" customHeight="1" x14ac:dyDescent="0.3">
      <c r="A27" s="3">
        <f t="shared" si="6"/>
        <v>24</v>
      </c>
      <c r="B27" s="40" t="s">
        <v>274</v>
      </c>
      <c r="C27" s="40">
        <v>9285</v>
      </c>
      <c r="D27" s="62" t="s">
        <v>16</v>
      </c>
      <c r="E27" s="62">
        <f t="shared" si="0"/>
        <v>1</v>
      </c>
      <c r="F27" s="115" t="s">
        <v>334</v>
      </c>
      <c r="G27" s="92">
        <v>57803</v>
      </c>
      <c r="H27" s="63">
        <v>2829</v>
      </c>
      <c r="I27" s="63">
        <v>25698</v>
      </c>
      <c r="J27" s="63">
        <v>0</v>
      </c>
      <c r="K27" s="63">
        <v>18259</v>
      </c>
      <c r="L27" s="63"/>
      <c r="M27" s="63"/>
      <c r="N27" s="63">
        <v>89410</v>
      </c>
      <c r="O27" s="63">
        <v>2369</v>
      </c>
      <c r="P27" s="63">
        <v>7939</v>
      </c>
      <c r="Q27" s="63">
        <v>164</v>
      </c>
      <c r="R27" s="50">
        <f t="shared" si="1"/>
        <v>204471</v>
      </c>
      <c r="S27" s="27"/>
      <c r="T27" s="63">
        <v>42117</v>
      </c>
      <c r="U27" s="63">
        <v>9000</v>
      </c>
      <c r="V27" s="63"/>
      <c r="W27" s="63">
        <v>31036</v>
      </c>
      <c r="X27" s="63">
        <v>52204</v>
      </c>
      <c r="Y27" s="63">
        <v>24199</v>
      </c>
      <c r="Z27" s="63">
        <v>2463</v>
      </c>
      <c r="AA27" s="63">
        <v>14996</v>
      </c>
      <c r="AB27" s="63">
        <v>132</v>
      </c>
      <c r="AC27" s="82">
        <f t="shared" si="2"/>
        <v>176147</v>
      </c>
      <c r="AD27" s="50">
        <f t="shared" si="3"/>
        <v>28324</v>
      </c>
      <c r="AE27" s="38"/>
      <c r="AF27" s="63">
        <v>5198667</v>
      </c>
      <c r="AG27" s="63">
        <v>27677</v>
      </c>
      <c r="AH27" s="63">
        <v>117314</v>
      </c>
      <c r="AI27" s="63">
        <v>749</v>
      </c>
      <c r="AJ27" s="50">
        <f t="shared" si="4"/>
        <v>5344407</v>
      </c>
      <c r="AK27" s="63">
        <v>14698</v>
      </c>
      <c r="AL27" s="50">
        <f t="shared" si="5"/>
        <v>5329709</v>
      </c>
      <c r="AM27" s="38"/>
    </row>
    <row r="28" spans="1:48" ht="15.75" customHeight="1" x14ac:dyDescent="0.3">
      <c r="A28" s="3">
        <f t="shared" si="6"/>
        <v>25</v>
      </c>
      <c r="B28" s="40" t="s">
        <v>274</v>
      </c>
      <c r="C28" s="40">
        <v>9304</v>
      </c>
      <c r="D28" s="62" t="s">
        <v>34</v>
      </c>
      <c r="E28" s="62">
        <f t="shared" si="0"/>
        <v>1</v>
      </c>
      <c r="F28" s="115" t="s">
        <v>334</v>
      </c>
      <c r="G28" s="92">
        <v>56218</v>
      </c>
      <c r="H28" s="63">
        <v>0</v>
      </c>
      <c r="I28" s="63">
        <v>7536</v>
      </c>
      <c r="J28" s="63">
        <v>0</v>
      </c>
      <c r="K28" s="63">
        <v>11230</v>
      </c>
      <c r="L28" s="63">
        <v>1000</v>
      </c>
      <c r="M28" s="63"/>
      <c r="N28" s="63">
        <v>71989</v>
      </c>
      <c r="O28" s="63">
        <v>24216</v>
      </c>
      <c r="P28" s="63">
        <v>1206</v>
      </c>
      <c r="Q28" s="63">
        <v>0</v>
      </c>
      <c r="R28" s="50">
        <f t="shared" si="1"/>
        <v>173395</v>
      </c>
      <c r="S28" s="27"/>
      <c r="T28" s="63"/>
      <c r="U28" s="63"/>
      <c r="V28" s="63">
        <v>29939</v>
      </c>
      <c r="W28" s="63">
        <v>13554</v>
      </c>
      <c r="X28" s="63">
        <v>26645</v>
      </c>
      <c r="Y28" s="63">
        <v>22934</v>
      </c>
      <c r="Z28" s="63">
        <v>840</v>
      </c>
      <c r="AA28" s="63">
        <v>6089</v>
      </c>
      <c r="AB28" s="63"/>
      <c r="AC28" s="82">
        <f t="shared" si="2"/>
        <v>100001</v>
      </c>
      <c r="AD28" s="50">
        <f t="shared" si="3"/>
        <v>73394</v>
      </c>
      <c r="AE28" s="38"/>
      <c r="AF28" s="63">
        <v>4028366</v>
      </c>
      <c r="AG28" s="63">
        <v>6265</v>
      </c>
      <c r="AH28" s="63">
        <v>1052862</v>
      </c>
      <c r="AI28" s="63">
        <v>8703</v>
      </c>
      <c r="AJ28" s="50">
        <f t="shared" si="4"/>
        <v>5096196</v>
      </c>
      <c r="AK28" s="63">
        <v>7060</v>
      </c>
      <c r="AL28" s="50">
        <f t="shared" si="5"/>
        <v>5089136</v>
      </c>
      <c r="AM28" s="38"/>
    </row>
    <row r="29" spans="1:48" ht="15.75" customHeight="1" x14ac:dyDescent="0.3">
      <c r="A29" s="3">
        <f t="shared" si="6"/>
        <v>26</v>
      </c>
      <c r="B29" s="40" t="s">
        <v>274</v>
      </c>
      <c r="C29" s="40">
        <v>9305</v>
      </c>
      <c r="D29" s="62" t="s">
        <v>35</v>
      </c>
      <c r="E29" s="62">
        <f t="shared" si="0"/>
        <v>1</v>
      </c>
      <c r="F29" s="115" t="s">
        <v>334</v>
      </c>
      <c r="G29" s="92">
        <v>171689</v>
      </c>
      <c r="H29" s="63"/>
      <c r="I29" s="63">
        <v>11117</v>
      </c>
      <c r="J29" s="63"/>
      <c r="K29" s="63">
        <v>28259</v>
      </c>
      <c r="L29" s="63">
        <v>1574</v>
      </c>
      <c r="M29" s="63"/>
      <c r="N29" s="63">
        <v>79725</v>
      </c>
      <c r="O29" s="63">
        <v>13112</v>
      </c>
      <c r="P29" s="63">
        <v>29212</v>
      </c>
      <c r="Q29" s="63">
        <v>2386</v>
      </c>
      <c r="R29" s="50">
        <f t="shared" si="1"/>
        <v>337074</v>
      </c>
      <c r="S29" s="27"/>
      <c r="T29" s="63">
        <v>16991</v>
      </c>
      <c r="U29" s="63">
        <v>12000</v>
      </c>
      <c r="V29" s="63"/>
      <c r="W29" s="63">
        <v>87865</v>
      </c>
      <c r="X29" s="63">
        <v>141666</v>
      </c>
      <c r="Y29" s="63">
        <v>16700</v>
      </c>
      <c r="Z29" s="63">
        <v>5413</v>
      </c>
      <c r="AA29" s="63">
        <v>13767</v>
      </c>
      <c r="AB29" s="63">
        <v>31863</v>
      </c>
      <c r="AC29" s="82">
        <f t="shared" si="2"/>
        <v>326265</v>
      </c>
      <c r="AD29" s="50">
        <f t="shared" si="3"/>
        <v>10809</v>
      </c>
      <c r="AE29" s="38"/>
      <c r="AF29" s="63">
        <v>6203227</v>
      </c>
      <c r="AG29" s="63">
        <v>735006</v>
      </c>
      <c r="AH29" s="63">
        <v>558265</v>
      </c>
      <c r="AI29" s="63">
        <v>5100</v>
      </c>
      <c r="AJ29" s="50">
        <f t="shared" si="4"/>
        <v>7501598</v>
      </c>
      <c r="AK29" s="63">
        <v>29529</v>
      </c>
      <c r="AL29" s="50">
        <f t="shared" si="5"/>
        <v>7472069</v>
      </c>
      <c r="AM29" s="38"/>
    </row>
    <row r="30" spans="1:48" ht="15.75" customHeight="1" x14ac:dyDescent="0.3">
      <c r="A30" s="3">
        <f t="shared" si="6"/>
        <v>27</v>
      </c>
      <c r="B30" s="40" t="s">
        <v>274</v>
      </c>
      <c r="C30" s="40">
        <v>9306</v>
      </c>
      <c r="D30" s="62" t="s">
        <v>18</v>
      </c>
      <c r="E30" s="62" t="str">
        <f t="shared" si="0"/>
        <v xml:space="preserve"> </v>
      </c>
      <c r="F30" s="115" t="s">
        <v>284</v>
      </c>
      <c r="G30" s="92">
        <v>146659</v>
      </c>
      <c r="H30" s="63"/>
      <c r="I30" s="63"/>
      <c r="J30" s="63">
        <v>0</v>
      </c>
      <c r="K30" s="63">
        <v>0</v>
      </c>
      <c r="L30" s="63">
        <v>0</v>
      </c>
      <c r="M30" s="63"/>
      <c r="N30" s="63">
        <v>9138</v>
      </c>
      <c r="O30" s="63"/>
      <c r="P30" s="63">
        <v>11945</v>
      </c>
      <c r="Q30" s="63">
        <v>380</v>
      </c>
      <c r="R30" s="50">
        <f t="shared" si="1"/>
        <v>168122</v>
      </c>
      <c r="S30" s="27"/>
      <c r="T30" s="63">
        <v>66968</v>
      </c>
      <c r="U30" s="63">
        <v>14061</v>
      </c>
      <c r="V30" s="63">
        <v>15503</v>
      </c>
      <c r="W30" s="63">
        <v>37516</v>
      </c>
      <c r="X30" s="63">
        <v>13763</v>
      </c>
      <c r="Y30" s="63">
        <v>5630</v>
      </c>
      <c r="Z30" s="63">
        <v>250</v>
      </c>
      <c r="AA30" s="63">
        <v>17500</v>
      </c>
      <c r="AB30" s="63">
        <v>478</v>
      </c>
      <c r="AC30" s="82">
        <f t="shared" si="2"/>
        <v>171669</v>
      </c>
      <c r="AD30" s="50">
        <f t="shared" si="3"/>
        <v>-3547</v>
      </c>
      <c r="AE30" s="38"/>
      <c r="AF30" s="63">
        <v>0</v>
      </c>
      <c r="AG30" s="63">
        <v>0</v>
      </c>
      <c r="AH30" s="63"/>
      <c r="AI30" s="63">
        <v>0</v>
      </c>
      <c r="AJ30" s="50">
        <f t="shared" si="4"/>
        <v>0</v>
      </c>
      <c r="AK30" s="63">
        <v>0</v>
      </c>
      <c r="AL30" s="50">
        <f t="shared" si="5"/>
        <v>0</v>
      </c>
      <c r="AM30" s="38"/>
    </row>
    <row r="31" spans="1:48" ht="15.75" customHeight="1" x14ac:dyDescent="0.3">
      <c r="A31" s="3">
        <f t="shared" si="6"/>
        <v>28</v>
      </c>
      <c r="B31" s="40" t="s">
        <v>274</v>
      </c>
      <c r="C31" s="40">
        <v>9282</v>
      </c>
      <c r="D31" s="62" t="s">
        <v>11</v>
      </c>
      <c r="E31" s="62">
        <f t="shared" si="0"/>
        <v>1</v>
      </c>
      <c r="F31" s="115" t="s">
        <v>334</v>
      </c>
      <c r="G31" s="92">
        <v>333535</v>
      </c>
      <c r="H31" s="63">
        <v>3491</v>
      </c>
      <c r="I31" s="63">
        <v>70048</v>
      </c>
      <c r="J31" s="63">
        <v>289284</v>
      </c>
      <c r="K31" s="63">
        <v>32790</v>
      </c>
      <c r="L31" s="63">
        <v>0</v>
      </c>
      <c r="M31" s="63"/>
      <c r="N31" s="63">
        <v>2794</v>
      </c>
      <c r="O31" s="63">
        <v>2426</v>
      </c>
      <c r="P31" s="63">
        <v>7132</v>
      </c>
      <c r="Q31" s="63"/>
      <c r="R31" s="50">
        <f t="shared" si="1"/>
        <v>741500</v>
      </c>
      <c r="S31" s="27"/>
      <c r="T31" s="63">
        <v>67664</v>
      </c>
      <c r="U31" s="63">
        <v>20800</v>
      </c>
      <c r="V31" s="63">
        <v>2969</v>
      </c>
      <c r="W31" s="63">
        <v>166508</v>
      </c>
      <c r="X31" s="63">
        <v>36253</v>
      </c>
      <c r="Y31" s="63">
        <v>37670</v>
      </c>
      <c r="Z31" s="63">
        <v>31624</v>
      </c>
      <c r="AA31" s="63">
        <v>39865</v>
      </c>
      <c r="AB31" s="63">
        <v>11703</v>
      </c>
      <c r="AC31" s="82">
        <f t="shared" si="2"/>
        <v>415056</v>
      </c>
      <c r="AD31" s="50">
        <f t="shared" si="3"/>
        <v>326444</v>
      </c>
      <c r="AE31" s="38"/>
      <c r="AF31" s="63">
        <v>3408145</v>
      </c>
      <c r="AG31" s="63">
        <v>531139</v>
      </c>
      <c r="AH31" s="63">
        <v>1479860</v>
      </c>
      <c r="AI31" s="63">
        <v>10129</v>
      </c>
      <c r="AJ31" s="50">
        <f t="shared" si="4"/>
        <v>5429273</v>
      </c>
      <c r="AK31" s="63">
        <v>154478</v>
      </c>
      <c r="AL31" s="50">
        <f t="shared" si="5"/>
        <v>5274795</v>
      </c>
      <c r="AM31" s="38"/>
    </row>
    <row r="32" spans="1:48" ht="15.75" customHeight="1" x14ac:dyDescent="0.3">
      <c r="A32" s="3">
        <f t="shared" si="6"/>
        <v>29</v>
      </c>
      <c r="B32" s="40" t="s">
        <v>274</v>
      </c>
      <c r="C32" s="40">
        <v>9283</v>
      </c>
      <c r="D32" s="62" t="s">
        <v>9</v>
      </c>
      <c r="E32" s="62">
        <f t="shared" si="0"/>
        <v>1</v>
      </c>
      <c r="F32" s="115" t="s">
        <v>334</v>
      </c>
      <c r="G32" s="92">
        <v>76059</v>
      </c>
      <c r="H32" s="63"/>
      <c r="I32" s="63">
        <v>1097</v>
      </c>
      <c r="J32" s="63">
        <v>0</v>
      </c>
      <c r="K32" s="63">
        <v>31893</v>
      </c>
      <c r="L32" s="63"/>
      <c r="M32" s="63"/>
      <c r="N32" s="63">
        <v>58270</v>
      </c>
      <c r="O32" s="63">
        <v>17874</v>
      </c>
      <c r="P32" s="63">
        <v>13920</v>
      </c>
      <c r="Q32" s="63"/>
      <c r="R32" s="50">
        <f t="shared" ref="R32:R63" si="7">SUM(G32:Q32)</f>
        <v>199113</v>
      </c>
      <c r="S32" s="9"/>
      <c r="T32" s="63">
        <v>82931</v>
      </c>
      <c r="U32" s="63"/>
      <c r="V32" s="63"/>
      <c r="W32" s="63">
        <v>19334</v>
      </c>
      <c r="X32" s="63">
        <v>52596</v>
      </c>
      <c r="Y32" s="63">
        <v>21274</v>
      </c>
      <c r="Z32" s="63">
        <v>24455</v>
      </c>
      <c r="AA32" s="63">
        <v>0</v>
      </c>
      <c r="AB32" s="63">
        <v>495</v>
      </c>
      <c r="AC32" s="82">
        <f t="shared" ref="AC32:AC63" si="8">SUM(T32:AB32)</f>
        <v>201085</v>
      </c>
      <c r="AD32" s="50">
        <f t="shared" ref="AD32:AD63" si="9">+R32-AC32</f>
        <v>-1972</v>
      </c>
      <c r="AE32" s="38"/>
      <c r="AF32" s="63">
        <v>5880000</v>
      </c>
      <c r="AG32" s="63">
        <v>0</v>
      </c>
      <c r="AH32" s="63">
        <v>540019</v>
      </c>
      <c r="AI32" s="63"/>
      <c r="AJ32" s="50">
        <f t="shared" ref="AJ32:AJ63" si="10">SUM(AF32:AI32)</f>
        <v>6420019</v>
      </c>
      <c r="AK32" s="63">
        <v>2719</v>
      </c>
      <c r="AL32" s="50">
        <f t="shared" ref="AL32:AL63" si="11">+AJ32-AK32</f>
        <v>6417300</v>
      </c>
      <c r="AM32" s="38"/>
    </row>
    <row r="33" spans="1:149" ht="15.75" customHeight="1" x14ac:dyDescent="0.3">
      <c r="A33" s="3">
        <f t="shared" si="6"/>
        <v>30</v>
      </c>
      <c r="B33" s="40" t="s">
        <v>274</v>
      </c>
      <c r="C33" s="40">
        <v>9308</v>
      </c>
      <c r="D33" s="62" t="s">
        <v>37</v>
      </c>
      <c r="E33" s="62" t="str">
        <f t="shared" si="0"/>
        <v xml:space="preserve"> </v>
      </c>
      <c r="F33" s="115" t="s">
        <v>284</v>
      </c>
      <c r="G33" s="92">
        <v>109512</v>
      </c>
      <c r="H33" s="63"/>
      <c r="I33" s="63">
        <v>4295</v>
      </c>
      <c r="J33" s="63">
        <v>3868</v>
      </c>
      <c r="K33" s="63">
        <v>0</v>
      </c>
      <c r="L33" s="63">
        <v>0</v>
      </c>
      <c r="M33" s="63"/>
      <c r="N33" s="63"/>
      <c r="O33" s="63">
        <v>8943</v>
      </c>
      <c r="P33" s="63">
        <v>3868</v>
      </c>
      <c r="Q33" s="63"/>
      <c r="R33" s="50">
        <f t="shared" si="7"/>
        <v>130486</v>
      </c>
      <c r="S33" s="6"/>
      <c r="T33" s="63">
        <v>66085</v>
      </c>
      <c r="U33" s="63">
        <v>0</v>
      </c>
      <c r="V33" s="63"/>
      <c r="W33" s="63">
        <v>1553</v>
      </c>
      <c r="X33" s="63">
        <v>13183</v>
      </c>
      <c r="Y33" s="63">
        <v>11026</v>
      </c>
      <c r="Z33" s="63">
        <v>4295</v>
      </c>
      <c r="AA33" s="63">
        <v>0</v>
      </c>
      <c r="AB33" s="63"/>
      <c r="AC33" s="82">
        <f t="shared" si="8"/>
        <v>96142</v>
      </c>
      <c r="AD33" s="50">
        <f t="shared" si="9"/>
        <v>34344</v>
      </c>
      <c r="AE33" s="38"/>
      <c r="AF33" s="63"/>
      <c r="AG33" s="63"/>
      <c r="AH33" s="63"/>
      <c r="AI33" s="63"/>
      <c r="AJ33" s="50">
        <f t="shared" si="10"/>
        <v>0</v>
      </c>
      <c r="AK33" s="63"/>
      <c r="AL33" s="50">
        <f t="shared" si="11"/>
        <v>0</v>
      </c>
      <c r="AM33" s="38"/>
    </row>
    <row r="34" spans="1:149" ht="15.75" customHeight="1" x14ac:dyDescent="0.3">
      <c r="A34" s="3">
        <f t="shared" si="6"/>
        <v>31</v>
      </c>
      <c r="B34" s="40" t="s">
        <v>274</v>
      </c>
      <c r="C34" s="40">
        <v>9320</v>
      </c>
      <c r="D34" s="62" t="s">
        <v>36</v>
      </c>
      <c r="E34" s="62" t="str">
        <f t="shared" ref="E34:E64" si="12">IF(F34="Y",1," ")</f>
        <v xml:space="preserve"> </v>
      </c>
      <c r="F34" s="115" t="s">
        <v>284</v>
      </c>
      <c r="G34" s="92">
        <v>145460</v>
      </c>
      <c r="H34" s="63">
        <v>0</v>
      </c>
      <c r="I34" s="63">
        <v>0</v>
      </c>
      <c r="J34" s="63">
        <v>0</v>
      </c>
      <c r="K34" s="63">
        <v>0</v>
      </c>
      <c r="L34" s="63">
        <v>0</v>
      </c>
      <c r="M34" s="63"/>
      <c r="N34" s="63">
        <v>35400</v>
      </c>
      <c r="O34" s="63">
        <v>3367</v>
      </c>
      <c r="P34" s="63">
        <v>64985</v>
      </c>
      <c r="Q34" s="63">
        <v>0</v>
      </c>
      <c r="R34" s="50">
        <f t="shared" si="7"/>
        <v>249212</v>
      </c>
      <c r="S34" s="27"/>
      <c r="T34" s="63">
        <v>121216</v>
      </c>
      <c r="U34" s="63">
        <v>0</v>
      </c>
      <c r="V34" s="63">
        <v>0</v>
      </c>
      <c r="W34" s="63">
        <v>0</v>
      </c>
      <c r="X34" s="63">
        <v>49520</v>
      </c>
      <c r="Y34" s="63">
        <v>78444</v>
      </c>
      <c r="Z34" s="63">
        <v>0</v>
      </c>
      <c r="AA34" s="63">
        <v>0</v>
      </c>
      <c r="AB34" s="63">
        <v>0</v>
      </c>
      <c r="AC34" s="82">
        <f t="shared" si="8"/>
        <v>249180</v>
      </c>
      <c r="AD34" s="50">
        <f t="shared" si="9"/>
        <v>32</v>
      </c>
      <c r="AE34" s="38"/>
      <c r="AF34" s="63">
        <v>2108331</v>
      </c>
      <c r="AG34" s="63">
        <v>188887</v>
      </c>
      <c r="AH34" s="63">
        <v>175517</v>
      </c>
      <c r="AI34" s="63">
        <v>2923</v>
      </c>
      <c r="AJ34" s="50">
        <f t="shared" si="10"/>
        <v>2475658</v>
      </c>
      <c r="AK34" s="63">
        <v>4557</v>
      </c>
      <c r="AL34" s="50">
        <f t="shared" si="11"/>
        <v>2471101</v>
      </c>
      <c r="AM34" s="38"/>
    </row>
    <row r="35" spans="1:149" ht="15.75" customHeight="1" x14ac:dyDescent="0.3">
      <c r="A35" s="3">
        <f t="shared" si="6"/>
        <v>32</v>
      </c>
      <c r="B35" s="40" t="s">
        <v>274</v>
      </c>
      <c r="C35" s="40">
        <v>9307</v>
      </c>
      <c r="D35" s="62" t="s">
        <v>19</v>
      </c>
      <c r="E35" s="62">
        <f t="shared" si="12"/>
        <v>1</v>
      </c>
      <c r="F35" s="115" t="s">
        <v>334</v>
      </c>
      <c r="G35" s="92">
        <v>89758</v>
      </c>
      <c r="H35" s="63">
        <v>0</v>
      </c>
      <c r="I35" s="63">
        <v>0</v>
      </c>
      <c r="J35" s="63">
        <v>0</v>
      </c>
      <c r="K35" s="63">
        <v>0</v>
      </c>
      <c r="L35" s="63"/>
      <c r="M35" s="63"/>
      <c r="N35" s="63">
        <v>28557</v>
      </c>
      <c r="O35" s="63">
        <v>4063</v>
      </c>
      <c r="P35" s="63"/>
      <c r="Q35" s="63"/>
      <c r="R35" s="50">
        <f t="shared" si="7"/>
        <v>122378</v>
      </c>
      <c r="S35" s="27"/>
      <c r="T35" s="63">
        <v>61526</v>
      </c>
      <c r="U35" s="63"/>
      <c r="V35" s="63">
        <v>550</v>
      </c>
      <c r="W35" s="63"/>
      <c r="X35" s="63">
        <v>21512</v>
      </c>
      <c r="Y35" s="63">
        <v>27176</v>
      </c>
      <c r="Z35" s="63">
        <v>5453</v>
      </c>
      <c r="AA35" s="63"/>
      <c r="AB35" s="63">
        <v>1235</v>
      </c>
      <c r="AC35" s="82">
        <f t="shared" si="8"/>
        <v>117452</v>
      </c>
      <c r="AD35" s="50">
        <f t="shared" si="9"/>
        <v>4926</v>
      </c>
      <c r="AE35" s="38"/>
      <c r="AF35" s="63">
        <v>1958184</v>
      </c>
      <c r="AG35" s="63">
        <v>8156</v>
      </c>
      <c r="AH35" s="63">
        <v>177504</v>
      </c>
      <c r="AI35" s="63">
        <v>470</v>
      </c>
      <c r="AJ35" s="50">
        <f t="shared" si="10"/>
        <v>2144314</v>
      </c>
      <c r="AK35" s="63">
        <v>2000</v>
      </c>
      <c r="AL35" s="50">
        <f t="shared" si="11"/>
        <v>2142314</v>
      </c>
      <c r="AM35" s="38"/>
    </row>
    <row r="36" spans="1:149" ht="15.75" customHeight="1" x14ac:dyDescent="0.3">
      <c r="A36" s="3">
        <f t="shared" si="6"/>
        <v>33</v>
      </c>
      <c r="B36" s="40" t="s">
        <v>274</v>
      </c>
      <c r="C36" s="40">
        <v>9341</v>
      </c>
      <c r="D36" s="62" t="s">
        <v>55</v>
      </c>
      <c r="E36" s="62" t="str">
        <f t="shared" si="12"/>
        <v xml:space="preserve"> </v>
      </c>
      <c r="F36" s="115" t="s">
        <v>284</v>
      </c>
      <c r="G36" s="92">
        <v>54658</v>
      </c>
      <c r="H36" s="63">
        <v>440</v>
      </c>
      <c r="I36" s="63"/>
      <c r="J36" s="63">
        <v>0</v>
      </c>
      <c r="K36" s="63">
        <v>0</v>
      </c>
      <c r="L36" s="63">
        <v>0</v>
      </c>
      <c r="M36" s="63"/>
      <c r="N36" s="63">
        <v>112367</v>
      </c>
      <c r="O36" s="63">
        <v>1991</v>
      </c>
      <c r="P36" s="63">
        <v>8705</v>
      </c>
      <c r="Q36" s="63"/>
      <c r="R36" s="50">
        <f t="shared" si="7"/>
        <v>178161</v>
      </c>
      <c r="S36" s="9"/>
      <c r="T36" s="63">
        <v>65363</v>
      </c>
      <c r="U36" s="63">
        <v>30190</v>
      </c>
      <c r="V36" s="63">
        <v>475</v>
      </c>
      <c r="W36" s="63">
        <v>4161</v>
      </c>
      <c r="X36" s="63">
        <v>67808</v>
      </c>
      <c r="Y36" s="63">
        <v>20258</v>
      </c>
      <c r="Z36" s="63">
        <v>6700</v>
      </c>
      <c r="AA36" s="63">
        <v>4432</v>
      </c>
      <c r="AB36" s="63">
        <v>2793</v>
      </c>
      <c r="AC36" s="82">
        <f t="shared" si="8"/>
        <v>202180</v>
      </c>
      <c r="AD36" s="50">
        <f t="shared" si="9"/>
        <v>-24019</v>
      </c>
      <c r="AE36" s="38"/>
      <c r="AF36" s="63">
        <v>4074146</v>
      </c>
      <c r="AG36" s="63">
        <v>6946</v>
      </c>
      <c r="AH36" s="63">
        <v>103862</v>
      </c>
      <c r="AI36" s="63">
        <v>2750</v>
      </c>
      <c r="AJ36" s="50">
        <f t="shared" si="10"/>
        <v>4187704</v>
      </c>
      <c r="AK36" s="63">
        <v>27586</v>
      </c>
      <c r="AL36" s="50">
        <f t="shared" si="11"/>
        <v>4160118</v>
      </c>
      <c r="AM36" s="38"/>
    </row>
    <row r="37" spans="1:149" ht="15.75" customHeight="1" x14ac:dyDescent="0.3">
      <c r="A37" s="3">
        <f t="shared" si="6"/>
        <v>34</v>
      </c>
      <c r="B37" s="40" t="s">
        <v>274</v>
      </c>
      <c r="C37" s="40">
        <v>9342</v>
      </c>
      <c r="D37" s="62" t="s">
        <v>56</v>
      </c>
      <c r="E37" s="62">
        <f t="shared" si="12"/>
        <v>1</v>
      </c>
      <c r="F37" s="115" t="s">
        <v>334</v>
      </c>
      <c r="G37" s="92">
        <v>90168</v>
      </c>
      <c r="H37" s="63">
        <v>417</v>
      </c>
      <c r="I37" s="63">
        <v>0</v>
      </c>
      <c r="J37" s="63"/>
      <c r="K37" s="63">
        <v>7030</v>
      </c>
      <c r="L37" s="63">
        <v>0</v>
      </c>
      <c r="M37" s="63"/>
      <c r="N37" s="63">
        <v>76519</v>
      </c>
      <c r="O37" s="63">
        <v>375</v>
      </c>
      <c r="P37" s="63"/>
      <c r="Q37" s="63">
        <v>0</v>
      </c>
      <c r="R37" s="50">
        <f t="shared" si="7"/>
        <v>174509</v>
      </c>
      <c r="S37" s="9"/>
      <c r="T37" s="63">
        <v>67673</v>
      </c>
      <c r="U37" s="63">
        <v>0</v>
      </c>
      <c r="V37" s="63"/>
      <c r="W37" s="63"/>
      <c r="X37" s="63">
        <v>27791</v>
      </c>
      <c r="Y37" s="63">
        <v>83761</v>
      </c>
      <c r="Z37" s="63"/>
      <c r="AA37" s="63">
        <v>0</v>
      </c>
      <c r="AB37" s="63"/>
      <c r="AC37" s="82">
        <f t="shared" si="8"/>
        <v>179225</v>
      </c>
      <c r="AD37" s="50">
        <f t="shared" si="9"/>
        <v>-4716</v>
      </c>
      <c r="AE37" s="38"/>
      <c r="AF37" s="63">
        <v>4431290</v>
      </c>
      <c r="AG37" s="63"/>
      <c r="AH37" s="63">
        <v>29930</v>
      </c>
      <c r="AI37" s="63">
        <v>275</v>
      </c>
      <c r="AJ37" s="50">
        <f t="shared" si="10"/>
        <v>4461495</v>
      </c>
      <c r="AK37" s="63">
        <v>78648</v>
      </c>
      <c r="AL37" s="50">
        <f t="shared" si="11"/>
        <v>4382847</v>
      </c>
      <c r="AM37" s="38"/>
    </row>
    <row r="38" spans="1:149" ht="15.75" customHeight="1" x14ac:dyDescent="0.3">
      <c r="A38" s="3">
        <f t="shared" si="6"/>
        <v>35</v>
      </c>
      <c r="B38" s="40" t="s">
        <v>274</v>
      </c>
      <c r="C38" s="40">
        <v>9309</v>
      </c>
      <c r="D38" s="62" t="s">
        <v>38</v>
      </c>
      <c r="E38" s="62" t="str">
        <f t="shared" si="12"/>
        <v xml:space="preserve"> </v>
      </c>
      <c r="F38" s="115" t="s">
        <v>284</v>
      </c>
      <c r="G38" s="92">
        <v>238566</v>
      </c>
      <c r="H38" s="63">
        <v>0</v>
      </c>
      <c r="I38" s="63"/>
      <c r="J38" s="63">
        <v>1130</v>
      </c>
      <c r="K38" s="63"/>
      <c r="L38" s="63">
        <v>0</v>
      </c>
      <c r="M38" s="63"/>
      <c r="N38" s="63">
        <v>19561</v>
      </c>
      <c r="O38" s="63">
        <v>163</v>
      </c>
      <c r="P38" s="63"/>
      <c r="Q38" s="63"/>
      <c r="R38" s="50">
        <f t="shared" si="7"/>
        <v>259420</v>
      </c>
      <c r="S38" s="9"/>
      <c r="T38" s="63">
        <v>137085</v>
      </c>
      <c r="U38" s="63">
        <v>15548</v>
      </c>
      <c r="V38" s="63">
        <v>2940</v>
      </c>
      <c r="W38" s="63">
        <v>16640</v>
      </c>
      <c r="X38" s="63">
        <v>68152</v>
      </c>
      <c r="Y38" s="63">
        <v>10679</v>
      </c>
      <c r="Z38" s="63">
        <v>6871</v>
      </c>
      <c r="AA38" s="63">
        <v>19666</v>
      </c>
      <c r="AB38" s="63">
        <v>22116</v>
      </c>
      <c r="AC38" s="82">
        <f t="shared" si="8"/>
        <v>299697</v>
      </c>
      <c r="AD38" s="50">
        <f t="shared" si="9"/>
        <v>-40277</v>
      </c>
      <c r="AE38" s="38"/>
      <c r="AF38" s="63">
        <v>797185</v>
      </c>
      <c r="AG38" s="63">
        <v>16233</v>
      </c>
      <c r="AH38" s="63">
        <v>20003</v>
      </c>
      <c r="AI38" s="63">
        <v>521</v>
      </c>
      <c r="AJ38" s="50">
        <f t="shared" si="10"/>
        <v>833942</v>
      </c>
      <c r="AK38" s="63">
        <v>51827</v>
      </c>
      <c r="AL38" s="50">
        <f t="shared" si="11"/>
        <v>782115</v>
      </c>
      <c r="AM38" s="38"/>
    </row>
    <row r="39" spans="1:149" ht="15.75" customHeight="1" x14ac:dyDescent="0.3">
      <c r="A39" s="3">
        <f t="shared" si="6"/>
        <v>36</v>
      </c>
      <c r="B39" s="40" t="s">
        <v>274</v>
      </c>
      <c r="C39" s="40">
        <v>12724</v>
      </c>
      <c r="D39" s="62" t="s">
        <v>20</v>
      </c>
      <c r="E39" s="62">
        <f t="shared" si="12"/>
        <v>1</v>
      </c>
      <c r="F39" s="115" t="s">
        <v>334</v>
      </c>
      <c r="G39" s="92">
        <v>63860</v>
      </c>
      <c r="H39" s="63"/>
      <c r="I39" s="63"/>
      <c r="J39" s="63">
        <v>0</v>
      </c>
      <c r="K39" s="63">
        <v>13665</v>
      </c>
      <c r="L39" s="63">
        <v>4206</v>
      </c>
      <c r="M39" s="63"/>
      <c r="N39" s="63">
        <v>22565</v>
      </c>
      <c r="O39" s="63">
        <v>15374</v>
      </c>
      <c r="P39" s="63">
        <v>2715</v>
      </c>
      <c r="Q39" s="63">
        <v>204</v>
      </c>
      <c r="R39" s="50">
        <f t="shared" si="7"/>
        <v>122589</v>
      </c>
      <c r="S39" s="9"/>
      <c r="T39" s="63">
        <v>65522</v>
      </c>
      <c r="U39" s="63">
        <v>19760</v>
      </c>
      <c r="V39" s="63"/>
      <c r="W39" s="63">
        <v>1140</v>
      </c>
      <c r="X39" s="63">
        <v>26772</v>
      </c>
      <c r="Y39" s="63">
        <v>11904</v>
      </c>
      <c r="Z39" s="63">
        <v>3954</v>
      </c>
      <c r="AA39" s="63"/>
      <c r="AB39" s="63"/>
      <c r="AC39" s="82">
        <f t="shared" si="8"/>
        <v>129052</v>
      </c>
      <c r="AD39" s="50">
        <f t="shared" si="9"/>
        <v>-6463</v>
      </c>
      <c r="AE39" s="38"/>
      <c r="AF39" s="63">
        <v>2825000</v>
      </c>
      <c r="AG39" s="63">
        <v>85075</v>
      </c>
      <c r="AH39" s="63">
        <v>632627</v>
      </c>
      <c r="AI39" s="63">
        <v>131</v>
      </c>
      <c r="AJ39" s="50">
        <f t="shared" si="10"/>
        <v>3542833</v>
      </c>
      <c r="AK39" s="63">
        <v>13699</v>
      </c>
      <c r="AL39" s="50">
        <f t="shared" si="11"/>
        <v>3529134</v>
      </c>
      <c r="AM39" s="38"/>
    </row>
    <row r="40" spans="1:149" ht="15.75" customHeight="1" x14ac:dyDescent="0.3">
      <c r="A40" s="3">
        <f t="shared" si="6"/>
        <v>37</v>
      </c>
      <c r="B40" s="40" t="s">
        <v>274</v>
      </c>
      <c r="C40" s="40">
        <v>9311</v>
      </c>
      <c r="D40" s="62" t="s">
        <v>21</v>
      </c>
      <c r="E40" s="62">
        <f t="shared" si="12"/>
        <v>1</v>
      </c>
      <c r="F40" s="115" t="s">
        <v>334</v>
      </c>
      <c r="G40" s="92">
        <v>256023</v>
      </c>
      <c r="H40" s="63">
        <v>65</v>
      </c>
      <c r="I40" s="63">
        <v>260</v>
      </c>
      <c r="J40" s="63">
        <v>0</v>
      </c>
      <c r="K40" s="63">
        <v>39348</v>
      </c>
      <c r="L40" s="63">
        <v>0</v>
      </c>
      <c r="M40" s="63"/>
      <c r="N40" s="63">
        <v>196090</v>
      </c>
      <c r="O40" s="63">
        <v>1575</v>
      </c>
      <c r="P40" s="63"/>
      <c r="Q40" s="63"/>
      <c r="R40" s="50">
        <f t="shared" si="7"/>
        <v>493361</v>
      </c>
      <c r="S40" s="27"/>
      <c r="T40" s="63">
        <v>129152</v>
      </c>
      <c r="U40" s="63">
        <v>60580</v>
      </c>
      <c r="V40" s="63">
        <v>4988</v>
      </c>
      <c r="W40" s="63">
        <v>72261</v>
      </c>
      <c r="X40" s="63">
        <v>142217</v>
      </c>
      <c r="Y40" s="63">
        <v>18891</v>
      </c>
      <c r="Z40" s="63">
        <v>5076</v>
      </c>
      <c r="AA40" s="63">
        <v>30917</v>
      </c>
      <c r="AB40" s="63">
        <v>22172</v>
      </c>
      <c r="AC40" s="82">
        <f t="shared" si="8"/>
        <v>486254</v>
      </c>
      <c r="AD40" s="50">
        <f t="shared" si="9"/>
        <v>7107</v>
      </c>
      <c r="AE40" s="38"/>
      <c r="AF40" s="63">
        <v>2519739</v>
      </c>
      <c r="AG40" s="63">
        <v>113629</v>
      </c>
      <c r="AH40" s="63">
        <v>196573</v>
      </c>
      <c r="AI40" s="63">
        <v>23703</v>
      </c>
      <c r="AJ40" s="50">
        <f t="shared" si="10"/>
        <v>2853644</v>
      </c>
      <c r="AK40" s="63">
        <v>341193</v>
      </c>
      <c r="AL40" s="50">
        <f t="shared" si="11"/>
        <v>2512451</v>
      </c>
      <c r="AM40" s="38"/>
    </row>
    <row r="41" spans="1:149" ht="15.75" customHeight="1" x14ac:dyDescent="0.3">
      <c r="A41" s="3">
        <f t="shared" si="6"/>
        <v>38</v>
      </c>
      <c r="B41" s="40" t="s">
        <v>274</v>
      </c>
      <c r="C41" s="40">
        <v>9312</v>
      </c>
      <c r="D41" s="62" t="s">
        <v>40</v>
      </c>
      <c r="E41" s="62">
        <f t="shared" si="12"/>
        <v>1</v>
      </c>
      <c r="F41" s="115" t="s">
        <v>334</v>
      </c>
      <c r="G41" s="92">
        <v>15570</v>
      </c>
      <c r="H41" s="63">
        <v>0</v>
      </c>
      <c r="I41" s="63">
        <v>0</v>
      </c>
      <c r="J41" s="63">
        <v>0</v>
      </c>
      <c r="K41" s="63">
        <v>7030</v>
      </c>
      <c r="L41" s="63">
        <v>0</v>
      </c>
      <c r="M41" s="63"/>
      <c r="N41" s="63">
        <v>30074</v>
      </c>
      <c r="O41" s="63">
        <v>1079</v>
      </c>
      <c r="P41" s="63">
        <v>24</v>
      </c>
      <c r="Q41" s="63">
        <v>0</v>
      </c>
      <c r="R41" s="50">
        <f t="shared" si="7"/>
        <v>53777</v>
      </c>
      <c r="S41" s="27"/>
      <c r="T41" s="63">
        <v>29917</v>
      </c>
      <c r="U41" s="63">
        <v>0</v>
      </c>
      <c r="V41" s="63">
        <v>0</v>
      </c>
      <c r="W41" s="63">
        <v>5143</v>
      </c>
      <c r="X41" s="63">
        <v>18221</v>
      </c>
      <c r="Y41" s="63">
        <v>9099</v>
      </c>
      <c r="Z41" s="63">
        <v>0</v>
      </c>
      <c r="AA41" s="63">
        <v>0</v>
      </c>
      <c r="AB41" s="63">
        <v>0</v>
      </c>
      <c r="AC41" s="82">
        <f t="shared" si="8"/>
        <v>62380</v>
      </c>
      <c r="AD41" s="50">
        <f t="shared" si="9"/>
        <v>-8603</v>
      </c>
      <c r="AE41" s="38"/>
      <c r="AF41" s="63">
        <v>3550000</v>
      </c>
      <c r="AG41" s="63">
        <v>0</v>
      </c>
      <c r="AH41" s="63">
        <v>57736</v>
      </c>
      <c r="AI41" s="63">
        <v>0</v>
      </c>
      <c r="AJ41" s="50">
        <f t="shared" si="10"/>
        <v>3607736</v>
      </c>
      <c r="AK41" s="63">
        <v>0</v>
      </c>
      <c r="AL41" s="50">
        <f t="shared" si="11"/>
        <v>3607736</v>
      </c>
      <c r="AM41" s="38"/>
    </row>
    <row r="42" spans="1:149" ht="15.75" customHeight="1" x14ac:dyDescent="0.3">
      <c r="A42" s="3">
        <f t="shared" si="6"/>
        <v>39</v>
      </c>
      <c r="B42" s="40" t="s">
        <v>274</v>
      </c>
      <c r="C42" s="40">
        <v>9313</v>
      </c>
      <c r="D42" s="62" t="s">
        <v>39</v>
      </c>
      <c r="E42" s="62" t="str">
        <f t="shared" si="12"/>
        <v xml:space="preserve"> </v>
      </c>
      <c r="F42" s="115" t="s">
        <v>284</v>
      </c>
      <c r="G42" s="92">
        <v>107013</v>
      </c>
      <c r="H42" s="63"/>
      <c r="I42" s="63">
        <v>17215</v>
      </c>
      <c r="J42" s="63">
        <v>0</v>
      </c>
      <c r="K42" s="63"/>
      <c r="L42" s="63">
        <v>0</v>
      </c>
      <c r="M42" s="63"/>
      <c r="N42" s="63">
        <v>70968</v>
      </c>
      <c r="O42" s="63"/>
      <c r="P42" s="63">
        <v>377</v>
      </c>
      <c r="Q42" s="63"/>
      <c r="R42" s="50">
        <f t="shared" si="7"/>
        <v>195573</v>
      </c>
      <c r="S42" s="27"/>
      <c r="T42" s="63">
        <v>78915</v>
      </c>
      <c r="U42" s="63">
        <v>5998</v>
      </c>
      <c r="V42" s="63"/>
      <c r="W42" s="63">
        <v>21452</v>
      </c>
      <c r="X42" s="63">
        <v>53185</v>
      </c>
      <c r="Y42" s="63">
        <v>8065</v>
      </c>
      <c r="Z42" s="63">
        <v>10628</v>
      </c>
      <c r="AA42" s="63">
        <v>3253</v>
      </c>
      <c r="AB42" s="63">
        <v>11555</v>
      </c>
      <c r="AC42" s="82">
        <f t="shared" si="8"/>
        <v>193051</v>
      </c>
      <c r="AD42" s="50">
        <f t="shared" si="9"/>
        <v>2522</v>
      </c>
      <c r="AE42" s="38"/>
      <c r="AF42" s="63">
        <v>3799849</v>
      </c>
      <c r="AG42" s="63">
        <v>255302</v>
      </c>
      <c r="AH42" s="63">
        <v>53420</v>
      </c>
      <c r="AI42" s="63"/>
      <c r="AJ42" s="50">
        <f t="shared" si="10"/>
        <v>4108571</v>
      </c>
      <c r="AK42" s="63">
        <v>30806</v>
      </c>
      <c r="AL42" s="50">
        <f t="shared" si="11"/>
        <v>4077765</v>
      </c>
      <c r="AM42" s="38"/>
    </row>
    <row r="43" spans="1:149" ht="15.75" customHeight="1" x14ac:dyDescent="0.3">
      <c r="A43" s="3">
        <f t="shared" si="6"/>
        <v>40</v>
      </c>
      <c r="B43" s="40" t="s">
        <v>274</v>
      </c>
      <c r="C43" s="117">
        <v>18665</v>
      </c>
      <c r="D43" s="118" t="s">
        <v>291</v>
      </c>
      <c r="E43" s="62" t="str">
        <f t="shared" si="12"/>
        <v xml:space="preserve"> </v>
      </c>
      <c r="F43" s="115" t="s">
        <v>284</v>
      </c>
      <c r="G43" s="119">
        <v>75683</v>
      </c>
      <c r="H43" s="120"/>
      <c r="I43" s="120"/>
      <c r="J43" s="120"/>
      <c r="K43" s="120"/>
      <c r="L43" s="120"/>
      <c r="M43" s="120"/>
      <c r="N43" s="120"/>
      <c r="O43" s="120"/>
      <c r="P43" s="120"/>
      <c r="Q43" s="120">
        <v>1938</v>
      </c>
      <c r="R43" s="50">
        <f t="shared" si="7"/>
        <v>77621</v>
      </c>
      <c r="S43" s="121"/>
      <c r="T43" s="120">
        <v>16843</v>
      </c>
      <c r="U43" s="120">
        <v>24469</v>
      </c>
      <c r="V43" s="120">
        <v>656</v>
      </c>
      <c r="W43" s="120"/>
      <c r="X43" s="120">
        <v>18550</v>
      </c>
      <c r="Y43" s="120"/>
      <c r="Z43" s="120">
        <v>9855</v>
      </c>
      <c r="AA43" s="120">
        <v>1864</v>
      </c>
      <c r="AB43" s="120"/>
      <c r="AC43" s="82">
        <f t="shared" si="8"/>
        <v>72237</v>
      </c>
      <c r="AD43" s="50">
        <f t="shared" si="9"/>
        <v>5384</v>
      </c>
      <c r="AE43" s="122"/>
      <c r="AF43" s="120"/>
      <c r="AG43" s="120"/>
      <c r="AH43" s="120">
        <v>54243</v>
      </c>
      <c r="AI43" s="120"/>
      <c r="AJ43" s="50">
        <f t="shared" si="10"/>
        <v>54243</v>
      </c>
      <c r="AK43" s="120"/>
      <c r="AL43" s="50">
        <f t="shared" si="11"/>
        <v>54243</v>
      </c>
      <c r="AM43" s="122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  <c r="BD43" s="123"/>
      <c r="BE43" s="123"/>
      <c r="BF43" s="123"/>
      <c r="BG43" s="123"/>
      <c r="BH43" s="123"/>
      <c r="BI43" s="123"/>
      <c r="BJ43" s="123"/>
      <c r="BK43" s="123"/>
      <c r="BL43" s="123"/>
      <c r="BM43" s="123"/>
      <c r="BN43" s="123"/>
      <c r="BO43" s="123"/>
      <c r="BP43" s="123"/>
      <c r="BQ43" s="123"/>
      <c r="BR43" s="123"/>
      <c r="BS43" s="123"/>
      <c r="BT43" s="123"/>
      <c r="BU43" s="123"/>
      <c r="BV43" s="123"/>
      <c r="BW43" s="123"/>
      <c r="BX43" s="123"/>
      <c r="BY43" s="123"/>
      <c r="BZ43" s="123"/>
      <c r="CA43" s="123"/>
      <c r="CB43" s="123"/>
      <c r="CC43" s="123"/>
      <c r="CD43" s="123"/>
      <c r="CE43" s="123"/>
      <c r="CF43" s="123"/>
      <c r="CG43" s="123"/>
      <c r="CH43" s="123"/>
      <c r="CI43" s="123"/>
      <c r="CJ43" s="123"/>
      <c r="CK43" s="123"/>
      <c r="CL43" s="123"/>
      <c r="CM43" s="123"/>
      <c r="CN43" s="123"/>
      <c r="CO43" s="123"/>
      <c r="CP43" s="123"/>
      <c r="CQ43" s="123"/>
      <c r="CR43" s="123"/>
      <c r="CS43" s="123"/>
      <c r="CT43" s="123"/>
      <c r="CU43" s="123"/>
      <c r="CV43" s="123"/>
      <c r="CW43" s="123"/>
      <c r="CX43" s="123"/>
      <c r="CY43" s="123"/>
      <c r="CZ43" s="123"/>
      <c r="DA43" s="123"/>
      <c r="DB43" s="123"/>
      <c r="DC43" s="123"/>
      <c r="DD43" s="123"/>
      <c r="DE43" s="123"/>
      <c r="DF43" s="123"/>
      <c r="DG43" s="123"/>
      <c r="DH43" s="123"/>
      <c r="DI43" s="123"/>
      <c r="DJ43" s="123"/>
      <c r="DK43" s="123"/>
      <c r="DL43" s="123"/>
      <c r="DM43" s="123"/>
      <c r="DN43" s="123"/>
      <c r="DO43" s="123"/>
      <c r="DP43" s="123"/>
      <c r="DQ43" s="123"/>
      <c r="DR43" s="123"/>
      <c r="DS43" s="123"/>
      <c r="DT43" s="123"/>
      <c r="DU43" s="123"/>
      <c r="DV43" s="123"/>
      <c r="DW43" s="123"/>
      <c r="DX43" s="123"/>
      <c r="DY43" s="123"/>
      <c r="DZ43" s="123"/>
      <c r="EA43" s="123"/>
      <c r="EB43" s="123"/>
      <c r="EC43" s="123"/>
      <c r="ED43" s="123"/>
      <c r="EE43" s="123"/>
      <c r="EF43" s="123"/>
      <c r="EG43" s="123"/>
      <c r="EH43" s="123"/>
      <c r="EI43" s="123"/>
      <c r="EJ43" s="123"/>
      <c r="EK43" s="123"/>
      <c r="EL43" s="123"/>
      <c r="EM43" s="123"/>
      <c r="EN43" s="123"/>
      <c r="EO43" s="123"/>
      <c r="EP43" s="123"/>
      <c r="EQ43" s="123"/>
      <c r="ER43" s="123"/>
      <c r="ES43" s="123"/>
    </row>
    <row r="44" spans="1:149" s="123" customFormat="1" ht="15.75" customHeight="1" x14ac:dyDescent="0.3">
      <c r="A44" s="3">
        <f t="shared" si="6"/>
        <v>41</v>
      </c>
      <c r="B44" s="40" t="s">
        <v>274</v>
      </c>
      <c r="C44" s="40">
        <v>9284</v>
      </c>
      <c r="D44" s="62" t="s">
        <v>12</v>
      </c>
      <c r="E44" s="62">
        <f t="shared" si="12"/>
        <v>1</v>
      </c>
      <c r="F44" s="115" t="s">
        <v>334</v>
      </c>
      <c r="G44" s="92">
        <v>47454</v>
      </c>
      <c r="H44" s="63">
        <v>0</v>
      </c>
      <c r="I44" s="63"/>
      <c r="J44" s="63">
        <v>0</v>
      </c>
      <c r="K44" s="63">
        <v>0</v>
      </c>
      <c r="L44" s="63">
        <v>0</v>
      </c>
      <c r="M44" s="63"/>
      <c r="N44" s="63">
        <v>17183</v>
      </c>
      <c r="O44" s="63">
        <v>14493</v>
      </c>
      <c r="P44" s="63">
        <v>2847</v>
      </c>
      <c r="Q44" s="63"/>
      <c r="R44" s="50">
        <f t="shared" si="7"/>
        <v>81977</v>
      </c>
      <c r="S44" s="9"/>
      <c r="T44" s="63">
        <v>33577</v>
      </c>
      <c r="U44" s="63">
        <v>20804</v>
      </c>
      <c r="V44" s="63">
        <v>5422</v>
      </c>
      <c r="W44" s="63">
        <v>0</v>
      </c>
      <c r="X44" s="63">
        <v>17851</v>
      </c>
      <c r="Y44" s="63">
        <v>3745</v>
      </c>
      <c r="Z44" s="63">
        <v>417</v>
      </c>
      <c r="AA44" s="63">
        <v>0</v>
      </c>
      <c r="AB44" s="63">
        <v>10678</v>
      </c>
      <c r="AC44" s="82">
        <f t="shared" si="8"/>
        <v>92494</v>
      </c>
      <c r="AD44" s="50">
        <f t="shared" si="9"/>
        <v>-10517</v>
      </c>
      <c r="AE44" s="38"/>
      <c r="AF44" s="63">
        <v>1549000</v>
      </c>
      <c r="AG44" s="63">
        <v>30353</v>
      </c>
      <c r="AH44" s="63">
        <v>587668</v>
      </c>
      <c r="AI44" s="63">
        <v>1100</v>
      </c>
      <c r="AJ44" s="50">
        <f t="shared" si="10"/>
        <v>2168121</v>
      </c>
      <c r="AK44" s="63">
        <v>2466</v>
      </c>
      <c r="AL44" s="50">
        <f t="shared" si="11"/>
        <v>2165655</v>
      </c>
      <c r="AM44" s="38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</row>
    <row r="45" spans="1:149" ht="15.75" customHeight="1" x14ac:dyDescent="0.3">
      <c r="A45" s="3">
        <f t="shared" si="6"/>
        <v>42</v>
      </c>
      <c r="B45" s="40" t="s">
        <v>274</v>
      </c>
      <c r="C45" s="40">
        <v>13344</v>
      </c>
      <c r="D45" s="62" t="s">
        <v>22</v>
      </c>
      <c r="E45" s="62" t="str">
        <f t="shared" si="12"/>
        <v xml:space="preserve"> </v>
      </c>
      <c r="F45" s="115" t="s">
        <v>284</v>
      </c>
      <c r="G45" s="92">
        <v>51759</v>
      </c>
      <c r="H45" s="63">
        <v>0</v>
      </c>
      <c r="I45" s="63">
        <v>30465</v>
      </c>
      <c r="J45" s="63">
        <v>0</v>
      </c>
      <c r="K45" s="63">
        <v>0</v>
      </c>
      <c r="L45" s="63">
        <v>0</v>
      </c>
      <c r="M45" s="63"/>
      <c r="N45" s="63">
        <v>0</v>
      </c>
      <c r="O45" s="63">
        <v>0</v>
      </c>
      <c r="P45" s="63">
        <v>0</v>
      </c>
      <c r="Q45" s="63">
        <v>0</v>
      </c>
      <c r="R45" s="50">
        <f t="shared" si="7"/>
        <v>82224</v>
      </c>
      <c r="S45" s="9"/>
      <c r="T45" s="63">
        <v>44605</v>
      </c>
      <c r="U45" s="63">
        <v>0</v>
      </c>
      <c r="V45" s="63">
        <v>0</v>
      </c>
      <c r="W45" s="63">
        <v>0</v>
      </c>
      <c r="X45" s="63">
        <v>0</v>
      </c>
      <c r="Y45" s="63">
        <v>19083</v>
      </c>
      <c r="Z45" s="63">
        <v>0</v>
      </c>
      <c r="AA45" s="63">
        <v>0</v>
      </c>
      <c r="AB45" s="63">
        <v>7578</v>
      </c>
      <c r="AC45" s="82">
        <f t="shared" si="8"/>
        <v>71266</v>
      </c>
      <c r="AD45" s="50">
        <f t="shared" si="9"/>
        <v>10958</v>
      </c>
      <c r="AE45" s="38"/>
      <c r="AF45" s="63">
        <v>0</v>
      </c>
      <c r="AG45" s="63">
        <v>0</v>
      </c>
      <c r="AH45" s="63">
        <v>30000</v>
      </c>
      <c r="AI45" s="63">
        <v>2465</v>
      </c>
      <c r="AJ45" s="50">
        <f t="shared" si="10"/>
        <v>32465</v>
      </c>
      <c r="AK45" s="63">
        <v>0</v>
      </c>
      <c r="AL45" s="50">
        <f t="shared" si="11"/>
        <v>32465</v>
      </c>
      <c r="AM45" s="38"/>
    </row>
    <row r="46" spans="1:149" ht="15.75" customHeight="1" x14ac:dyDescent="0.3">
      <c r="A46" s="3">
        <f t="shared" si="6"/>
        <v>43</v>
      </c>
      <c r="B46" s="40" t="s">
        <v>274</v>
      </c>
      <c r="C46" s="40">
        <v>9272</v>
      </c>
      <c r="D46" s="62" t="s">
        <v>290</v>
      </c>
      <c r="E46" s="62" t="str">
        <f t="shared" si="12"/>
        <v xml:space="preserve"> </v>
      </c>
      <c r="F46" s="115" t="s">
        <v>284</v>
      </c>
      <c r="G46" s="92">
        <v>27052</v>
      </c>
      <c r="H46" s="63">
        <v>0</v>
      </c>
      <c r="I46" s="63">
        <v>3677</v>
      </c>
      <c r="J46" s="63"/>
      <c r="K46" s="63">
        <v>0</v>
      </c>
      <c r="L46" s="63">
        <v>10000</v>
      </c>
      <c r="M46" s="63"/>
      <c r="N46" s="63">
        <v>4190</v>
      </c>
      <c r="O46" s="63">
        <v>18261</v>
      </c>
      <c r="P46" s="63"/>
      <c r="Q46" s="63"/>
      <c r="R46" s="50">
        <f t="shared" si="7"/>
        <v>63180</v>
      </c>
      <c r="S46" s="9"/>
      <c r="T46" s="63"/>
      <c r="U46" s="63"/>
      <c r="V46" s="63"/>
      <c r="W46" s="63">
        <v>11990</v>
      </c>
      <c r="X46" s="63">
        <v>23688</v>
      </c>
      <c r="Y46" s="63">
        <v>12836</v>
      </c>
      <c r="Z46" s="63">
        <v>3830</v>
      </c>
      <c r="AA46" s="63">
        <v>2700</v>
      </c>
      <c r="AB46" s="63"/>
      <c r="AC46" s="82">
        <f t="shared" si="8"/>
        <v>55044</v>
      </c>
      <c r="AD46" s="50">
        <f t="shared" si="9"/>
        <v>8136</v>
      </c>
      <c r="AE46" s="38"/>
      <c r="AF46" s="63">
        <v>481000</v>
      </c>
      <c r="AG46" s="63">
        <v>19815</v>
      </c>
      <c r="AH46" s="63">
        <v>544877</v>
      </c>
      <c r="AI46" s="63">
        <v>6438</v>
      </c>
      <c r="AJ46" s="50">
        <f t="shared" si="10"/>
        <v>1052130</v>
      </c>
      <c r="AK46" s="63">
        <v>2460</v>
      </c>
      <c r="AL46" s="50">
        <f t="shared" si="11"/>
        <v>1049670</v>
      </c>
      <c r="AM46" s="38"/>
    </row>
    <row r="47" spans="1:149" ht="15.75" customHeight="1" x14ac:dyDescent="0.3">
      <c r="A47" s="3">
        <f t="shared" si="6"/>
        <v>44</v>
      </c>
      <c r="B47" s="40" t="s">
        <v>274</v>
      </c>
      <c r="C47" s="40">
        <v>9316</v>
      </c>
      <c r="D47" s="62" t="s">
        <v>23</v>
      </c>
      <c r="E47" s="62" t="str">
        <f t="shared" si="12"/>
        <v xml:space="preserve"> </v>
      </c>
      <c r="F47" s="115" t="s">
        <v>284</v>
      </c>
      <c r="G47" s="92">
        <v>14910</v>
      </c>
      <c r="H47" s="63"/>
      <c r="I47" s="63">
        <v>0</v>
      </c>
      <c r="J47" s="63">
        <v>0</v>
      </c>
      <c r="K47" s="63">
        <v>0</v>
      </c>
      <c r="L47" s="63">
        <v>0</v>
      </c>
      <c r="M47" s="63"/>
      <c r="N47" s="63">
        <v>65346</v>
      </c>
      <c r="O47" s="63"/>
      <c r="P47" s="63"/>
      <c r="Q47" s="63"/>
      <c r="R47" s="50">
        <f t="shared" si="7"/>
        <v>80256</v>
      </c>
      <c r="S47" s="9"/>
      <c r="T47" s="63">
        <v>63840</v>
      </c>
      <c r="U47" s="63">
        <v>0</v>
      </c>
      <c r="V47" s="63"/>
      <c r="W47" s="63"/>
      <c r="X47" s="63">
        <v>4881</v>
      </c>
      <c r="Y47" s="63">
        <v>67</v>
      </c>
      <c r="Z47" s="63">
        <v>0</v>
      </c>
      <c r="AA47" s="63">
        <v>0</v>
      </c>
      <c r="AB47" s="63"/>
      <c r="AC47" s="82">
        <f t="shared" si="8"/>
        <v>68788</v>
      </c>
      <c r="AD47" s="50">
        <f t="shared" si="9"/>
        <v>11468</v>
      </c>
      <c r="AE47" s="38"/>
      <c r="AF47" s="63">
        <v>1246</v>
      </c>
      <c r="AG47" s="63">
        <v>2493</v>
      </c>
      <c r="AH47" s="63"/>
      <c r="AI47" s="63">
        <v>0</v>
      </c>
      <c r="AJ47" s="50">
        <f t="shared" si="10"/>
        <v>3739</v>
      </c>
      <c r="AK47" s="63">
        <v>0</v>
      </c>
      <c r="AL47" s="50">
        <f t="shared" si="11"/>
        <v>3739</v>
      </c>
      <c r="AM47" s="38"/>
    </row>
    <row r="48" spans="1:149" ht="15.75" customHeight="1" x14ac:dyDescent="0.3">
      <c r="A48" s="3">
        <f t="shared" si="6"/>
        <v>45</v>
      </c>
      <c r="B48" s="40" t="s">
        <v>274</v>
      </c>
      <c r="C48" s="40">
        <v>9317</v>
      </c>
      <c r="D48" s="62" t="s">
        <v>24</v>
      </c>
      <c r="E48" s="62">
        <f t="shared" si="12"/>
        <v>1</v>
      </c>
      <c r="F48" s="115" t="s">
        <v>334</v>
      </c>
      <c r="G48" s="92">
        <v>95759</v>
      </c>
      <c r="H48" s="63">
        <v>1004</v>
      </c>
      <c r="I48" s="63">
        <v>7433</v>
      </c>
      <c r="J48" s="63">
        <v>514253</v>
      </c>
      <c r="K48" s="63">
        <v>32230</v>
      </c>
      <c r="L48" s="63"/>
      <c r="M48" s="63"/>
      <c r="N48" s="63">
        <v>86466</v>
      </c>
      <c r="O48" s="63">
        <v>1993</v>
      </c>
      <c r="P48" s="63">
        <v>59427</v>
      </c>
      <c r="Q48" s="63"/>
      <c r="R48" s="50">
        <f t="shared" si="7"/>
        <v>798565</v>
      </c>
      <c r="S48" s="9"/>
      <c r="T48" s="63">
        <v>77054</v>
      </c>
      <c r="U48" s="63">
        <v>33800</v>
      </c>
      <c r="V48" s="63">
        <v>1013</v>
      </c>
      <c r="W48" s="63">
        <v>41689</v>
      </c>
      <c r="X48" s="63">
        <v>36339</v>
      </c>
      <c r="Y48" s="63">
        <v>29444</v>
      </c>
      <c r="Z48" s="63">
        <v>2816</v>
      </c>
      <c r="AA48" s="63">
        <v>8630</v>
      </c>
      <c r="AB48" s="63">
        <v>6279</v>
      </c>
      <c r="AC48" s="82">
        <f t="shared" si="8"/>
        <v>237064</v>
      </c>
      <c r="AD48" s="50">
        <f t="shared" si="9"/>
        <v>561501</v>
      </c>
      <c r="AE48" s="38"/>
      <c r="AF48" s="63">
        <v>6452525</v>
      </c>
      <c r="AG48" s="63">
        <v>70113</v>
      </c>
      <c r="AH48" s="63">
        <v>96658</v>
      </c>
      <c r="AI48" s="63">
        <v>1027</v>
      </c>
      <c r="AJ48" s="50">
        <f t="shared" si="10"/>
        <v>6620323</v>
      </c>
      <c r="AK48" s="63">
        <v>1188135</v>
      </c>
      <c r="AL48" s="50">
        <f t="shared" si="11"/>
        <v>5432188</v>
      </c>
      <c r="AM48" s="38"/>
    </row>
    <row r="49" spans="1:39" ht="15.75" customHeight="1" x14ac:dyDescent="0.3">
      <c r="A49" s="3">
        <f t="shared" si="6"/>
        <v>46</v>
      </c>
      <c r="B49" s="40" t="s">
        <v>274</v>
      </c>
      <c r="C49" s="40">
        <v>9871</v>
      </c>
      <c r="D49" s="62" t="s">
        <v>41</v>
      </c>
      <c r="E49" s="62" t="str">
        <f t="shared" si="12"/>
        <v xml:space="preserve"> </v>
      </c>
      <c r="F49" s="115" t="s">
        <v>284</v>
      </c>
      <c r="G49" s="92">
        <v>18619</v>
      </c>
      <c r="H49" s="63">
        <v>2584</v>
      </c>
      <c r="I49" s="63">
        <v>0</v>
      </c>
      <c r="J49" s="63">
        <v>0</v>
      </c>
      <c r="K49" s="63">
        <v>0</v>
      </c>
      <c r="L49" s="63">
        <v>0</v>
      </c>
      <c r="M49" s="63"/>
      <c r="N49" s="63">
        <v>0</v>
      </c>
      <c r="O49" s="63">
        <v>0</v>
      </c>
      <c r="P49" s="63">
        <v>0</v>
      </c>
      <c r="Q49" s="63">
        <v>7700</v>
      </c>
      <c r="R49" s="50">
        <f t="shared" si="7"/>
        <v>28903</v>
      </c>
      <c r="S49" s="9"/>
      <c r="T49" s="63">
        <v>89000</v>
      </c>
      <c r="U49" s="63"/>
      <c r="V49" s="63">
        <v>0</v>
      </c>
      <c r="W49" s="63">
        <v>0</v>
      </c>
      <c r="X49" s="63">
        <v>0</v>
      </c>
      <c r="Y49" s="63">
        <v>13579</v>
      </c>
      <c r="Z49" s="63">
        <v>0</v>
      </c>
      <c r="AA49" s="63">
        <v>0</v>
      </c>
      <c r="AB49" s="63">
        <v>6705</v>
      </c>
      <c r="AC49" s="82">
        <f t="shared" si="8"/>
        <v>109284</v>
      </c>
      <c r="AD49" s="50">
        <f t="shared" si="9"/>
        <v>-80381</v>
      </c>
      <c r="AE49" s="38"/>
      <c r="AF49" s="63">
        <v>1100000</v>
      </c>
      <c r="AG49" s="63">
        <v>0</v>
      </c>
      <c r="AH49" s="63">
        <v>70000</v>
      </c>
      <c r="AI49" s="63">
        <v>2900</v>
      </c>
      <c r="AJ49" s="50">
        <f t="shared" si="10"/>
        <v>1172900</v>
      </c>
      <c r="AK49" s="63">
        <v>0</v>
      </c>
      <c r="AL49" s="50">
        <f t="shared" si="11"/>
        <v>1172900</v>
      </c>
      <c r="AM49" s="38"/>
    </row>
    <row r="50" spans="1:39" ht="15.75" customHeight="1" x14ac:dyDescent="0.3">
      <c r="A50" s="3">
        <f t="shared" si="6"/>
        <v>47</v>
      </c>
      <c r="B50" s="40" t="s">
        <v>274</v>
      </c>
      <c r="C50" s="40">
        <v>9347</v>
      </c>
      <c r="D50" s="62" t="s">
        <v>59</v>
      </c>
      <c r="E50" s="62">
        <f t="shared" si="12"/>
        <v>1</v>
      </c>
      <c r="F50" s="115" t="s">
        <v>334</v>
      </c>
      <c r="G50" s="92">
        <v>235962</v>
      </c>
      <c r="H50" s="63"/>
      <c r="I50" s="63"/>
      <c r="J50" s="63"/>
      <c r="K50" s="63">
        <v>277706</v>
      </c>
      <c r="L50" s="63">
        <v>0</v>
      </c>
      <c r="M50" s="63"/>
      <c r="N50" s="63">
        <v>39791</v>
      </c>
      <c r="O50" s="63">
        <v>14445</v>
      </c>
      <c r="P50" s="63">
        <v>13800</v>
      </c>
      <c r="Q50" s="63">
        <v>4363</v>
      </c>
      <c r="R50" s="50">
        <f t="shared" si="7"/>
        <v>586067</v>
      </c>
      <c r="S50" s="9"/>
      <c r="T50" s="63">
        <v>48117</v>
      </c>
      <c r="U50" s="63">
        <v>25996</v>
      </c>
      <c r="V50" s="63">
        <v>16405</v>
      </c>
      <c r="W50" s="63">
        <v>348222</v>
      </c>
      <c r="X50" s="63">
        <v>74404</v>
      </c>
      <c r="Y50" s="63">
        <v>50163</v>
      </c>
      <c r="Z50" s="63">
        <v>8903</v>
      </c>
      <c r="AA50" s="63"/>
      <c r="AB50" s="63">
        <v>1528</v>
      </c>
      <c r="AC50" s="82">
        <f t="shared" si="8"/>
        <v>573738</v>
      </c>
      <c r="AD50" s="50">
        <f t="shared" si="9"/>
        <v>12329</v>
      </c>
      <c r="AE50" s="38"/>
      <c r="AF50" s="63">
        <v>4984320</v>
      </c>
      <c r="AG50" s="63">
        <v>311929</v>
      </c>
      <c r="AH50" s="63">
        <v>622273</v>
      </c>
      <c r="AI50" s="63">
        <v>62032</v>
      </c>
      <c r="AJ50" s="50">
        <f t="shared" si="10"/>
        <v>5980554</v>
      </c>
      <c r="AK50" s="63">
        <v>33883</v>
      </c>
      <c r="AL50" s="50">
        <f t="shared" si="11"/>
        <v>5946671</v>
      </c>
      <c r="AM50" s="38"/>
    </row>
    <row r="51" spans="1:39" ht="15.75" customHeight="1" x14ac:dyDescent="0.3">
      <c r="A51" s="3">
        <f t="shared" si="6"/>
        <v>48</v>
      </c>
      <c r="B51" s="40" t="s">
        <v>274</v>
      </c>
      <c r="C51" s="40">
        <v>9346</v>
      </c>
      <c r="D51" s="62" t="s">
        <v>51</v>
      </c>
      <c r="E51" s="62" t="str">
        <f t="shared" si="12"/>
        <v xml:space="preserve"> </v>
      </c>
      <c r="F51" s="115" t="s">
        <v>284</v>
      </c>
      <c r="G51" s="92">
        <v>262163</v>
      </c>
      <c r="H51" s="63"/>
      <c r="I51" s="63">
        <v>7300</v>
      </c>
      <c r="J51" s="63">
        <v>17723</v>
      </c>
      <c r="K51" s="63">
        <v>8150</v>
      </c>
      <c r="L51" s="63"/>
      <c r="M51" s="63"/>
      <c r="N51" s="63">
        <v>24149</v>
      </c>
      <c r="O51" s="63">
        <v>19696</v>
      </c>
      <c r="P51" s="63">
        <v>9512</v>
      </c>
      <c r="Q51" s="63"/>
      <c r="R51" s="50">
        <f t="shared" si="7"/>
        <v>348693</v>
      </c>
      <c r="S51" s="10"/>
      <c r="T51" s="63">
        <v>65736</v>
      </c>
      <c r="U51" s="63">
        <v>18660</v>
      </c>
      <c r="V51" s="63"/>
      <c r="W51" s="63">
        <v>122734</v>
      </c>
      <c r="X51" s="63">
        <v>108343</v>
      </c>
      <c r="Y51" s="63">
        <v>35093</v>
      </c>
      <c r="Z51" s="63">
        <v>44650</v>
      </c>
      <c r="AA51" s="63">
        <v>18836</v>
      </c>
      <c r="AB51" s="63">
        <v>779</v>
      </c>
      <c r="AC51" s="82">
        <f t="shared" si="8"/>
        <v>414831</v>
      </c>
      <c r="AD51" s="50">
        <f t="shared" si="9"/>
        <v>-66138</v>
      </c>
      <c r="AE51" s="38"/>
      <c r="AF51" s="63">
        <v>3248320</v>
      </c>
      <c r="AG51" s="63">
        <v>59869</v>
      </c>
      <c r="AH51" s="63">
        <v>683593</v>
      </c>
      <c r="AI51" s="63">
        <v>14340</v>
      </c>
      <c r="AJ51" s="50">
        <f t="shared" si="10"/>
        <v>4006122</v>
      </c>
      <c r="AK51" s="63">
        <v>44861</v>
      </c>
      <c r="AL51" s="50">
        <f t="shared" si="11"/>
        <v>3961261</v>
      </c>
      <c r="AM51" s="38"/>
    </row>
    <row r="52" spans="1:39" ht="15.75" customHeight="1" x14ac:dyDescent="0.3">
      <c r="A52" s="3">
        <f t="shared" si="6"/>
        <v>49</v>
      </c>
      <c r="B52" s="40" t="s">
        <v>274</v>
      </c>
      <c r="C52" s="40">
        <v>9356</v>
      </c>
      <c r="D52" s="62" t="s">
        <v>58</v>
      </c>
      <c r="E52" s="62">
        <f t="shared" si="12"/>
        <v>1</v>
      </c>
      <c r="F52" s="115" t="s">
        <v>334</v>
      </c>
      <c r="G52" s="92">
        <v>104928</v>
      </c>
      <c r="H52" s="63"/>
      <c r="I52" s="63">
        <v>0</v>
      </c>
      <c r="J52" s="63">
        <v>0</v>
      </c>
      <c r="K52" s="63">
        <v>0</v>
      </c>
      <c r="L52" s="63">
        <v>0</v>
      </c>
      <c r="M52" s="63"/>
      <c r="N52" s="63">
        <v>15652</v>
      </c>
      <c r="O52" s="63">
        <v>2682</v>
      </c>
      <c r="P52" s="63">
        <v>0</v>
      </c>
      <c r="Q52" s="63"/>
      <c r="R52" s="50">
        <f t="shared" si="7"/>
        <v>123262</v>
      </c>
      <c r="S52" s="10"/>
      <c r="T52" s="63">
        <v>56174</v>
      </c>
      <c r="U52" s="63">
        <v>0</v>
      </c>
      <c r="V52" s="63">
        <v>0</v>
      </c>
      <c r="W52" s="63"/>
      <c r="X52" s="63">
        <v>45906</v>
      </c>
      <c r="Y52" s="63">
        <v>25571</v>
      </c>
      <c r="Z52" s="63">
        <v>8130</v>
      </c>
      <c r="AA52" s="63">
        <v>0</v>
      </c>
      <c r="AB52" s="63">
        <v>10248</v>
      </c>
      <c r="AC52" s="82">
        <f t="shared" si="8"/>
        <v>146029</v>
      </c>
      <c r="AD52" s="50">
        <f t="shared" si="9"/>
        <v>-22767</v>
      </c>
      <c r="AE52" s="38"/>
      <c r="AF52" s="63">
        <v>4800000</v>
      </c>
      <c r="AG52" s="63">
        <v>269766</v>
      </c>
      <c r="AH52" s="63">
        <v>558968</v>
      </c>
      <c r="AI52" s="63">
        <v>11179</v>
      </c>
      <c r="AJ52" s="50">
        <f t="shared" si="10"/>
        <v>5639913</v>
      </c>
      <c r="AK52" s="63">
        <v>4219</v>
      </c>
      <c r="AL52" s="50">
        <f t="shared" si="11"/>
        <v>5635694</v>
      </c>
      <c r="AM52" s="38"/>
    </row>
    <row r="53" spans="1:39" ht="15.75" customHeight="1" x14ac:dyDescent="0.3">
      <c r="A53" s="3">
        <f t="shared" si="6"/>
        <v>50</v>
      </c>
      <c r="B53" s="40" t="s">
        <v>274</v>
      </c>
      <c r="C53" s="40">
        <v>9348</v>
      </c>
      <c r="D53" s="62" t="s">
        <v>60</v>
      </c>
      <c r="E53" s="62">
        <f t="shared" si="12"/>
        <v>1</v>
      </c>
      <c r="F53" s="115" t="s">
        <v>334</v>
      </c>
      <c r="G53" s="92">
        <v>714229</v>
      </c>
      <c r="H53" s="63"/>
      <c r="I53" s="63"/>
      <c r="J53" s="63">
        <v>0</v>
      </c>
      <c r="K53" s="63">
        <v>11184</v>
      </c>
      <c r="L53" s="63"/>
      <c r="M53" s="63"/>
      <c r="N53" s="63">
        <v>149496</v>
      </c>
      <c r="O53" s="63">
        <v>21322</v>
      </c>
      <c r="P53" s="63"/>
      <c r="Q53" s="63"/>
      <c r="R53" s="50">
        <f t="shared" si="7"/>
        <v>896231</v>
      </c>
      <c r="S53" s="9"/>
      <c r="T53" s="63">
        <v>65157</v>
      </c>
      <c r="U53" s="63">
        <v>26000</v>
      </c>
      <c r="V53" s="63">
        <v>5213</v>
      </c>
      <c r="W53" s="63">
        <v>2076</v>
      </c>
      <c r="X53" s="63">
        <v>113414</v>
      </c>
      <c r="Y53" s="63">
        <v>25493</v>
      </c>
      <c r="Z53" s="63">
        <v>15202</v>
      </c>
      <c r="AA53" s="63"/>
      <c r="AB53" s="63">
        <v>1500</v>
      </c>
      <c r="AC53" s="82">
        <f t="shared" si="8"/>
        <v>254055</v>
      </c>
      <c r="AD53" s="50">
        <f t="shared" si="9"/>
        <v>642176</v>
      </c>
      <c r="AE53" s="38"/>
      <c r="AF53" s="63">
        <v>11411307</v>
      </c>
      <c r="AG53" s="63"/>
      <c r="AH53" s="63">
        <v>1055143</v>
      </c>
      <c r="AI53" s="63">
        <v>2676</v>
      </c>
      <c r="AJ53" s="50">
        <f t="shared" si="10"/>
        <v>12469126</v>
      </c>
      <c r="AK53" s="63">
        <v>13429</v>
      </c>
      <c r="AL53" s="50">
        <f t="shared" si="11"/>
        <v>12455697</v>
      </c>
      <c r="AM53" s="38"/>
    </row>
    <row r="54" spans="1:39" ht="15.75" customHeight="1" x14ac:dyDescent="0.3">
      <c r="A54" s="3">
        <f t="shared" si="6"/>
        <v>51</v>
      </c>
      <c r="B54" s="40" t="s">
        <v>274</v>
      </c>
      <c r="C54" s="40">
        <v>9349</v>
      </c>
      <c r="D54" s="62" t="s">
        <v>61</v>
      </c>
      <c r="E54" s="62">
        <f t="shared" si="12"/>
        <v>1</v>
      </c>
      <c r="F54" s="115" t="s">
        <v>334</v>
      </c>
      <c r="G54" s="92">
        <v>105109</v>
      </c>
      <c r="H54" s="63">
        <v>3315</v>
      </c>
      <c r="I54" s="63">
        <v>4500</v>
      </c>
      <c r="J54" s="63"/>
      <c r="K54" s="63">
        <v>11229</v>
      </c>
      <c r="L54" s="63"/>
      <c r="M54" s="63"/>
      <c r="N54" s="63">
        <v>700</v>
      </c>
      <c r="O54" s="63">
        <v>5912</v>
      </c>
      <c r="P54" s="63">
        <v>2600</v>
      </c>
      <c r="Q54" s="63"/>
      <c r="R54" s="50">
        <f t="shared" si="7"/>
        <v>133365</v>
      </c>
      <c r="S54" s="9"/>
      <c r="T54" s="63">
        <v>62359</v>
      </c>
      <c r="U54" s="63"/>
      <c r="V54" s="63">
        <v>7166</v>
      </c>
      <c r="W54" s="63">
        <v>1488</v>
      </c>
      <c r="X54" s="63">
        <v>12251</v>
      </c>
      <c r="Y54" s="63">
        <v>30031</v>
      </c>
      <c r="Z54" s="63">
        <v>8090</v>
      </c>
      <c r="AA54" s="63">
        <v>756</v>
      </c>
      <c r="AB54" s="63"/>
      <c r="AC54" s="82">
        <f t="shared" si="8"/>
        <v>122141</v>
      </c>
      <c r="AD54" s="50">
        <f t="shared" si="9"/>
        <v>11224</v>
      </c>
      <c r="AE54" s="38"/>
      <c r="AF54" s="63">
        <v>3930000</v>
      </c>
      <c r="AG54" s="63">
        <v>167000</v>
      </c>
      <c r="AH54" s="63">
        <v>275912</v>
      </c>
      <c r="AI54" s="63">
        <v>0</v>
      </c>
      <c r="AJ54" s="50">
        <f t="shared" si="10"/>
        <v>4372912</v>
      </c>
      <c r="AK54" s="63"/>
      <c r="AL54" s="50">
        <f t="shared" si="11"/>
        <v>4372912</v>
      </c>
      <c r="AM54" s="38"/>
    </row>
    <row r="55" spans="1:39" ht="15.75" customHeight="1" x14ac:dyDescent="0.3">
      <c r="A55" s="3">
        <f t="shared" si="6"/>
        <v>52</v>
      </c>
      <c r="B55" s="40" t="s">
        <v>274</v>
      </c>
      <c r="C55" s="40">
        <v>9355</v>
      </c>
      <c r="D55" s="62" t="s">
        <v>207</v>
      </c>
      <c r="E55" s="62">
        <f t="shared" si="12"/>
        <v>1</v>
      </c>
      <c r="F55" s="115" t="s">
        <v>334</v>
      </c>
      <c r="G55" s="92">
        <v>71346</v>
      </c>
      <c r="H55" s="63">
        <v>0</v>
      </c>
      <c r="I55" s="63">
        <v>14379</v>
      </c>
      <c r="J55" s="63"/>
      <c r="K55" s="63">
        <v>9844</v>
      </c>
      <c r="L55" s="63"/>
      <c r="M55" s="63"/>
      <c r="N55" s="63">
        <v>904</v>
      </c>
      <c r="O55" s="63">
        <v>6372</v>
      </c>
      <c r="P55" s="63">
        <v>1041</v>
      </c>
      <c r="Q55" s="63">
        <v>3574</v>
      </c>
      <c r="R55" s="50">
        <f t="shared" si="7"/>
        <v>107460</v>
      </c>
      <c r="S55" s="9"/>
      <c r="T55" s="63"/>
      <c r="U55" s="63"/>
      <c r="V55" s="63"/>
      <c r="W55" s="63">
        <v>17394</v>
      </c>
      <c r="X55" s="63">
        <v>12714</v>
      </c>
      <c r="Y55" s="63">
        <v>19208</v>
      </c>
      <c r="Z55" s="63">
        <v>1826</v>
      </c>
      <c r="AA55" s="63"/>
      <c r="AB55" s="63">
        <v>4941</v>
      </c>
      <c r="AC55" s="82">
        <f t="shared" si="8"/>
        <v>56083</v>
      </c>
      <c r="AD55" s="50">
        <f t="shared" si="9"/>
        <v>51377</v>
      </c>
      <c r="AE55" s="38"/>
      <c r="AF55" s="63">
        <v>3726036</v>
      </c>
      <c r="AG55" s="63">
        <v>45524</v>
      </c>
      <c r="AH55" s="63">
        <v>223727</v>
      </c>
      <c r="AI55" s="63">
        <v>140</v>
      </c>
      <c r="AJ55" s="50">
        <f t="shared" si="10"/>
        <v>3995427</v>
      </c>
      <c r="AK55" s="63">
        <v>3</v>
      </c>
      <c r="AL55" s="50">
        <f t="shared" si="11"/>
        <v>3995424</v>
      </c>
      <c r="AM55" s="38"/>
    </row>
    <row r="56" spans="1:39" ht="15.75" customHeight="1" x14ac:dyDescent="0.3">
      <c r="A56" s="3">
        <f t="shared" si="6"/>
        <v>53</v>
      </c>
      <c r="B56" s="40" t="s">
        <v>274</v>
      </c>
      <c r="C56" s="40">
        <v>9323</v>
      </c>
      <c r="D56" s="62" t="s">
        <v>43</v>
      </c>
      <c r="E56" s="62" t="str">
        <f t="shared" si="12"/>
        <v xml:space="preserve"> </v>
      </c>
      <c r="F56" s="115" t="s">
        <v>284</v>
      </c>
      <c r="G56" s="92">
        <v>64521</v>
      </c>
      <c r="H56" s="63">
        <v>0</v>
      </c>
      <c r="I56" s="63"/>
      <c r="J56" s="63">
        <v>0</v>
      </c>
      <c r="K56" s="63">
        <v>0</v>
      </c>
      <c r="L56" s="63">
        <v>0</v>
      </c>
      <c r="M56" s="63"/>
      <c r="N56" s="63">
        <v>56107</v>
      </c>
      <c r="O56" s="63">
        <v>15372</v>
      </c>
      <c r="P56" s="63">
        <v>0</v>
      </c>
      <c r="Q56" s="63">
        <v>65</v>
      </c>
      <c r="R56" s="50">
        <f t="shared" si="7"/>
        <v>136065</v>
      </c>
      <c r="S56" s="9"/>
      <c r="T56" s="63">
        <v>1177</v>
      </c>
      <c r="U56" s="63">
        <v>0</v>
      </c>
      <c r="V56" s="63">
        <v>801</v>
      </c>
      <c r="W56" s="63"/>
      <c r="X56" s="63">
        <v>55189</v>
      </c>
      <c r="Y56" s="63">
        <v>18492</v>
      </c>
      <c r="Z56" s="63"/>
      <c r="AA56" s="63">
        <v>0</v>
      </c>
      <c r="AB56" s="63"/>
      <c r="AC56" s="82">
        <f t="shared" si="8"/>
        <v>75659</v>
      </c>
      <c r="AD56" s="50">
        <f t="shared" si="9"/>
        <v>60406</v>
      </c>
      <c r="AE56" s="38"/>
      <c r="AF56" s="63">
        <v>0</v>
      </c>
      <c r="AG56" s="63">
        <v>6171</v>
      </c>
      <c r="AH56" s="63">
        <v>510864</v>
      </c>
      <c r="AI56" s="63">
        <v>5482</v>
      </c>
      <c r="AJ56" s="50">
        <f t="shared" si="10"/>
        <v>522517</v>
      </c>
      <c r="AK56" s="63">
        <v>24828</v>
      </c>
      <c r="AL56" s="50">
        <f t="shared" si="11"/>
        <v>497689</v>
      </c>
      <c r="AM56" s="38"/>
    </row>
    <row r="57" spans="1:39" ht="15.75" customHeight="1" x14ac:dyDescent="0.3">
      <c r="A57" s="3">
        <f t="shared" si="6"/>
        <v>54</v>
      </c>
      <c r="B57" s="40" t="s">
        <v>274</v>
      </c>
      <c r="C57" s="40">
        <v>9351</v>
      </c>
      <c r="D57" s="62" t="s">
        <v>52</v>
      </c>
      <c r="E57" s="62">
        <f t="shared" si="12"/>
        <v>1</v>
      </c>
      <c r="F57" s="115" t="s">
        <v>334</v>
      </c>
      <c r="G57" s="92">
        <v>70837</v>
      </c>
      <c r="H57" s="63"/>
      <c r="I57" s="63"/>
      <c r="J57" s="63">
        <v>0</v>
      </c>
      <c r="K57" s="63">
        <v>11230</v>
      </c>
      <c r="L57" s="63"/>
      <c r="M57" s="63"/>
      <c r="N57" s="63">
        <v>51051</v>
      </c>
      <c r="O57" s="63">
        <v>6975</v>
      </c>
      <c r="P57" s="63"/>
      <c r="Q57" s="63"/>
      <c r="R57" s="50">
        <f t="shared" si="7"/>
        <v>140093</v>
      </c>
      <c r="S57" s="9"/>
      <c r="T57" s="63">
        <v>91423</v>
      </c>
      <c r="U57" s="63"/>
      <c r="V57" s="63">
        <v>6279</v>
      </c>
      <c r="W57" s="63">
        <v>13306</v>
      </c>
      <c r="X57" s="63">
        <v>31077</v>
      </c>
      <c r="Y57" s="63">
        <v>15944</v>
      </c>
      <c r="Z57" s="63">
        <v>2400</v>
      </c>
      <c r="AA57" s="63"/>
      <c r="AB57" s="63">
        <v>39534</v>
      </c>
      <c r="AC57" s="82">
        <f t="shared" si="8"/>
        <v>199963</v>
      </c>
      <c r="AD57" s="50">
        <f t="shared" si="9"/>
        <v>-59870</v>
      </c>
      <c r="AE57" s="38"/>
      <c r="AF57" s="63">
        <v>3582172</v>
      </c>
      <c r="AG57" s="63">
        <v>421838</v>
      </c>
      <c r="AH57" s="63">
        <v>295112</v>
      </c>
      <c r="AI57" s="63">
        <v>868</v>
      </c>
      <c r="AJ57" s="50">
        <f t="shared" si="10"/>
        <v>4299990</v>
      </c>
      <c r="AK57" s="63">
        <v>14183</v>
      </c>
      <c r="AL57" s="50">
        <f t="shared" si="11"/>
        <v>4285807</v>
      </c>
      <c r="AM57" s="38"/>
    </row>
    <row r="58" spans="1:39" ht="15.75" customHeight="1" x14ac:dyDescent="0.3">
      <c r="A58" s="3">
        <f t="shared" si="6"/>
        <v>55</v>
      </c>
      <c r="B58" s="40" t="s">
        <v>274</v>
      </c>
      <c r="C58" s="40">
        <v>9326</v>
      </c>
      <c r="D58" s="62" t="s">
        <v>44</v>
      </c>
      <c r="E58" s="62">
        <f t="shared" si="12"/>
        <v>1</v>
      </c>
      <c r="F58" s="115" t="s">
        <v>334</v>
      </c>
      <c r="G58" s="92">
        <v>154863</v>
      </c>
      <c r="H58" s="63"/>
      <c r="I58" s="63">
        <v>600</v>
      </c>
      <c r="J58" s="63"/>
      <c r="K58" s="63">
        <v>26089</v>
      </c>
      <c r="L58" s="63"/>
      <c r="M58" s="63"/>
      <c r="N58" s="63">
        <v>77391</v>
      </c>
      <c r="O58" s="63">
        <v>15735</v>
      </c>
      <c r="P58" s="63">
        <v>183807</v>
      </c>
      <c r="Q58" s="63">
        <v>2505</v>
      </c>
      <c r="R58" s="50">
        <f t="shared" si="7"/>
        <v>460990</v>
      </c>
      <c r="S58" s="9"/>
      <c r="T58" s="63">
        <v>57820</v>
      </c>
      <c r="U58" s="63">
        <v>89555</v>
      </c>
      <c r="V58" s="63">
        <v>1401</v>
      </c>
      <c r="W58" s="63">
        <v>59985</v>
      </c>
      <c r="X58" s="63">
        <v>159674</v>
      </c>
      <c r="Y58" s="63">
        <v>55663</v>
      </c>
      <c r="Z58" s="63">
        <v>215</v>
      </c>
      <c r="AA58" s="63"/>
      <c r="AB58" s="63"/>
      <c r="AC58" s="82">
        <f t="shared" si="8"/>
        <v>424313</v>
      </c>
      <c r="AD58" s="50">
        <f t="shared" si="9"/>
        <v>36677</v>
      </c>
      <c r="AE58" s="38"/>
      <c r="AF58" s="63">
        <v>3091787</v>
      </c>
      <c r="AG58" s="63">
        <v>203279</v>
      </c>
      <c r="AH58" s="63">
        <v>622224</v>
      </c>
      <c r="AI58" s="63">
        <v>58632</v>
      </c>
      <c r="AJ58" s="50">
        <f t="shared" si="10"/>
        <v>3975922</v>
      </c>
      <c r="AK58" s="63">
        <v>128192</v>
      </c>
      <c r="AL58" s="50">
        <f t="shared" si="11"/>
        <v>3847730</v>
      </c>
      <c r="AM58" s="38"/>
    </row>
    <row r="59" spans="1:39" ht="15.75" customHeight="1" x14ac:dyDescent="0.3">
      <c r="A59" s="3">
        <f t="shared" si="6"/>
        <v>56</v>
      </c>
      <c r="B59" s="40" t="s">
        <v>274</v>
      </c>
      <c r="C59" s="40">
        <v>9325</v>
      </c>
      <c r="D59" s="62" t="s">
        <v>45</v>
      </c>
      <c r="E59" s="62">
        <f t="shared" si="12"/>
        <v>1</v>
      </c>
      <c r="F59" s="115" t="s">
        <v>334</v>
      </c>
      <c r="G59" s="92">
        <v>130218</v>
      </c>
      <c r="H59" s="63">
        <v>3290</v>
      </c>
      <c r="I59" s="63">
        <v>0</v>
      </c>
      <c r="J59" s="63">
        <v>0</v>
      </c>
      <c r="K59" s="63">
        <v>64306</v>
      </c>
      <c r="L59" s="63"/>
      <c r="M59" s="63"/>
      <c r="N59" s="63">
        <v>260538</v>
      </c>
      <c r="O59" s="63">
        <v>10311</v>
      </c>
      <c r="P59" s="63">
        <v>0</v>
      </c>
      <c r="Q59" s="63">
        <v>277257</v>
      </c>
      <c r="R59" s="50">
        <f t="shared" si="7"/>
        <v>745920</v>
      </c>
      <c r="S59" s="9"/>
      <c r="T59" s="63">
        <v>86683</v>
      </c>
      <c r="U59" s="63">
        <v>59595</v>
      </c>
      <c r="V59" s="63"/>
      <c r="W59" s="63">
        <v>128906</v>
      </c>
      <c r="X59" s="63">
        <v>103287</v>
      </c>
      <c r="Y59" s="63">
        <v>112922</v>
      </c>
      <c r="Z59" s="63">
        <v>12571</v>
      </c>
      <c r="AA59" s="63">
        <v>0</v>
      </c>
      <c r="AB59" s="63">
        <v>235844</v>
      </c>
      <c r="AC59" s="82">
        <f t="shared" si="8"/>
        <v>739808</v>
      </c>
      <c r="AD59" s="50">
        <f t="shared" si="9"/>
        <v>6112</v>
      </c>
      <c r="AE59" s="38"/>
      <c r="AF59" s="63">
        <v>19895000</v>
      </c>
      <c r="AG59" s="63">
        <v>971227</v>
      </c>
      <c r="AH59" s="63">
        <v>445909</v>
      </c>
      <c r="AI59" s="63">
        <v>23034</v>
      </c>
      <c r="AJ59" s="50">
        <f t="shared" si="10"/>
        <v>21335170</v>
      </c>
      <c r="AK59" s="63">
        <v>69282</v>
      </c>
      <c r="AL59" s="50">
        <f t="shared" si="11"/>
        <v>21265888</v>
      </c>
      <c r="AM59" s="38"/>
    </row>
    <row r="60" spans="1:39" ht="15.75" customHeight="1" x14ac:dyDescent="0.3">
      <c r="A60" s="3">
        <f t="shared" si="6"/>
        <v>57</v>
      </c>
      <c r="B60" s="40" t="s">
        <v>274</v>
      </c>
      <c r="C60" s="40">
        <v>9302</v>
      </c>
      <c r="D60" s="62" t="s">
        <v>46</v>
      </c>
      <c r="E60" s="62">
        <f t="shared" si="12"/>
        <v>1</v>
      </c>
      <c r="F60" s="115" t="s">
        <v>334</v>
      </c>
      <c r="G60" s="92">
        <v>35676</v>
      </c>
      <c r="H60" s="63">
        <v>0</v>
      </c>
      <c r="I60" s="63">
        <v>18000</v>
      </c>
      <c r="J60" s="63">
        <v>0</v>
      </c>
      <c r="K60" s="63">
        <v>0</v>
      </c>
      <c r="L60" s="63">
        <v>30097</v>
      </c>
      <c r="M60" s="63"/>
      <c r="N60" s="63">
        <v>30275</v>
      </c>
      <c r="O60" s="63">
        <v>404</v>
      </c>
      <c r="P60" s="63">
        <v>147</v>
      </c>
      <c r="Q60" s="63">
        <v>81</v>
      </c>
      <c r="R60" s="50">
        <f t="shared" si="7"/>
        <v>114680</v>
      </c>
      <c r="S60" s="9"/>
      <c r="T60" s="63">
        <v>10225</v>
      </c>
      <c r="U60" s="63">
        <v>5139</v>
      </c>
      <c r="V60" s="63">
        <v>1141</v>
      </c>
      <c r="W60" s="63">
        <v>18350</v>
      </c>
      <c r="X60" s="63">
        <v>33777</v>
      </c>
      <c r="Y60" s="63">
        <v>8883</v>
      </c>
      <c r="Z60" s="63">
        <v>23200</v>
      </c>
      <c r="AA60" s="63"/>
      <c r="AB60" s="63">
        <v>1204</v>
      </c>
      <c r="AC60" s="82">
        <f t="shared" si="8"/>
        <v>101919</v>
      </c>
      <c r="AD60" s="50">
        <f t="shared" si="9"/>
        <v>12761</v>
      </c>
      <c r="AE60" s="38"/>
      <c r="AF60" s="63">
        <v>1429775</v>
      </c>
      <c r="AG60" s="63">
        <v>1395</v>
      </c>
      <c r="AH60" s="63">
        <v>74854</v>
      </c>
      <c r="AI60" s="63">
        <v>0</v>
      </c>
      <c r="AJ60" s="50">
        <f t="shared" si="10"/>
        <v>1506024</v>
      </c>
      <c r="AK60" s="63">
        <v>161</v>
      </c>
      <c r="AL60" s="50">
        <f t="shared" si="11"/>
        <v>1505863</v>
      </c>
      <c r="AM60" s="38"/>
    </row>
    <row r="61" spans="1:39" ht="15.75" customHeight="1" x14ac:dyDescent="0.3">
      <c r="A61" s="3">
        <f t="shared" si="6"/>
        <v>58</v>
      </c>
      <c r="B61" s="40" t="s">
        <v>274</v>
      </c>
      <c r="C61" s="40">
        <v>9321</v>
      </c>
      <c r="D61" s="62" t="s">
        <v>47</v>
      </c>
      <c r="E61" s="62">
        <f t="shared" si="12"/>
        <v>1</v>
      </c>
      <c r="F61" s="115" t="s">
        <v>334</v>
      </c>
      <c r="G61" s="92">
        <v>582163</v>
      </c>
      <c r="H61" s="63">
        <v>0</v>
      </c>
      <c r="I61" s="63">
        <v>11960</v>
      </c>
      <c r="J61" s="63">
        <v>1500</v>
      </c>
      <c r="K61" s="63">
        <v>63736</v>
      </c>
      <c r="L61" s="63"/>
      <c r="M61" s="63"/>
      <c r="N61" s="63">
        <v>42256</v>
      </c>
      <c r="O61" s="63">
        <v>503</v>
      </c>
      <c r="P61" s="63">
        <v>42667</v>
      </c>
      <c r="Q61" s="63"/>
      <c r="R61" s="50">
        <f t="shared" si="7"/>
        <v>744785</v>
      </c>
      <c r="S61" s="9"/>
      <c r="T61" s="63">
        <v>95492</v>
      </c>
      <c r="U61" s="63">
        <v>35245</v>
      </c>
      <c r="V61" s="63">
        <v>19324</v>
      </c>
      <c r="W61" s="63">
        <v>204049</v>
      </c>
      <c r="X61" s="63">
        <v>109049</v>
      </c>
      <c r="Y61" s="63">
        <v>199418</v>
      </c>
      <c r="Z61" s="63">
        <v>33590</v>
      </c>
      <c r="AA61" s="63"/>
      <c r="AB61" s="63"/>
      <c r="AC61" s="82">
        <f t="shared" si="8"/>
        <v>696167</v>
      </c>
      <c r="AD61" s="50">
        <f t="shared" si="9"/>
        <v>48618</v>
      </c>
      <c r="AE61" s="38"/>
      <c r="AF61" s="63">
        <v>3912419</v>
      </c>
      <c r="AG61" s="63">
        <v>100101</v>
      </c>
      <c r="AH61" s="63">
        <v>157202</v>
      </c>
      <c r="AI61" s="63">
        <v>5414</v>
      </c>
      <c r="AJ61" s="50">
        <f t="shared" si="10"/>
        <v>4175136</v>
      </c>
      <c r="AK61" s="63">
        <v>78530</v>
      </c>
      <c r="AL61" s="50">
        <f t="shared" si="11"/>
        <v>4096606</v>
      </c>
      <c r="AM61" s="38"/>
    </row>
    <row r="62" spans="1:39" ht="15.75" customHeight="1" x14ac:dyDescent="0.3">
      <c r="A62" s="3">
        <f t="shared" si="6"/>
        <v>59</v>
      </c>
      <c r="B62" s="40" t="s">
        <v>274</v>
      </c>
      <c r="C62" s="40">
        <v>9327</v>
      </c>
      <c r="D62" s="62" t="s">
        <v>25</v>
      </c>
      <c r="E62" s="62">
        <f t="shared" si="12"/>
        <v>1</v>
      </c>
      <c r="F62" s="115" t="s">
        <v>334</v>
      </c>
      <c r="G62" s="92">
        <v>135959</v>
      </c>
      <c r="H62" s="63">
        <v>20947</v>
      </c>
      <c r="I62" s="63">
        <v>1486</v>
      </c>
      <c r="J62" s="63"/>
      <c r="K62" s="63">
        <v>22949</v>
      </c>
      <c r="L62" s="63">
        <v>43299</v>
      </c>
      <c r="M62" s="63"/>
      <c r="N62" s="63">
        <v>128496</v>
      </c>
      <c r="O62" s="63">
        <v>5190</v>
      </c>
      <c r="P62" s="63"/>
      <c r="Q62" s="63"/>
      <c r="R62" s="50">
        <f t="shared" si="7"/>
        <v>358326</v>
      </c>
      <c r="S62" s="9"/>
      <c r="T62" s="63">
        <v>135133</v>
      </c>
      <c r="U62" s="63">
        <v>2551</v>
      </c>
      <c r="V62" s="63">
        <v>136624</v>
      </c>
      <c r="W62" s="63">
        <v>10602</v>
      </c>
      <c r="X62" s="63">
        <v>31928</v>
      </c>
      <c r="Y62" s="63">
        <v>33317</v>
      </c>
      <c r="Z62" s="63">
        <v>5821</v>
      </c>
      <c r="AA62" s="63"/>
      <c r="AB62" s="63"/>
      <c r="AC62" s="82">
        <f t="shared" si="8"/>
        <v>355976</v>
      </c>
      <c r="AD62" s="50">
        <f t="shared" si="9"/>
        <v>2350</v>
      </c>
      <c r="AE62" s="38"/>
      <c r="AF62" s="63">
        <v>9295187</v>
      </c>
      <c r="AG62" s="63">
        <v>332777</v>
      </c>
      <c r="AH62" s="63">
        <v>281100</v>
      </c>
      <c r="AI62" s="63">
        <v>6329</v>
      </c>
      <c r="AJ62" s="50">
        <f t="shared" si="10"/>
        <v>9915393</v>
      </c>
      <c r="AK62" s="63">
        <v>90172</v>
      </c>
      <c r="AL62" s="50">
        <f t="shared" si="11"/>
        <v>9825221</v>
      </c>
      <c r="AM62" s="38"/>
    </row>
    <row r="63" spans="1:39" ht="15.75" customHeight="1" x14ac:dyDescent="0.3">
      <c r="A63" s="3">
        <f t="shared" si="6"/>
        <v>60</v>
      </c>
      <c r="B63" s="40" t="s">
        <v>274</v>
      </c>
      <c r="C63" s="40">
        <v>10004</v>
      </c>
      <c r="D63" s="62" t="s">
        <v>48</v>
      </c>
      <c r="E63" s="62">
        <f t="shared" si="12"/>
        <v>1</v>
      </c>
      <c r="F63" s="115" t="s">
        <v>334</v>
      </c>
      <c r="G63" s="92">
        <v>145666</v>
      </c>
      <c r="H63" s="63">
        <v>4450</v>
      </c>
      <c r="I63" s="63"/>
      <c r="J63" s="63">
        <v>86826</v>
      </c>
      <c r="K63" s="63"/>
      <c r="L63" s="63">
        <v>4540</v>
      </c>
      <c r="M63" s="63"/>
      <c r="N63" s="63">
        <v>33289</v>
      </c>
      <c r="O63" s="63">
        <v>882</v>
      </c>
      <c r="P63" s="63">
        <v>0</v>
      </c>
      <c r="Q63" s="63">
        <v>473</v>
      </c>
      <c r="R63" s="50">
        <f t="shared" si="7"/>
        <v>276126</v>
      </c>
      <c r="S63" s="9"/>
      <c r="T63" s="63"/>
      <c r="U63" s="63"/>
      <c r="V63" s="63">
        <v>2945</v>
      </c>
      <c r="W63" s="63">
        <v>54079</v>
      </c>
      <c r="X63" s="63">
        <v>11835</v>
      </c>
      <c r="Y63" s="63">
        <v>66817</v>
      </c>
      <c r="Z63" s="63"/>
      <c r="AA63" s="63"/>
      <c r="AB63" s="63">
        <v>6589</v>
      </c>
      <c r="AC63" s="82">
        <f t="shared" si="8"/>
        <v>142265</v>
      </c>
      <c r="AD63" s="50">
        <f t="shared" si="9"/>
        <v>133861</v>
      </c>
      <c r="AE63" s="38"/>
      <c r="AF63" s="63">
        <v>6025997</v>
      </c>
      <c r="AG63" s="63">
        <v>194582</v>
      </c>
      <c r="AH63" s="63">
        <v>138221</v>
      </c>
      <c r="AI63" s="63"/>
      <c r="AJ63" s="50">
        <f t="shared" si="10"/>
        <v>6358800</v>
      </c>
      <c r="AK63" s="63">
        <v>1290071</v>
      </c>
      <c r="AL63" s="50">
        <f t="shared" si="11"/>
        <v>5068729</v>
      </c>
      <c r="AM63" s="38"/>
    </row>
    <row r="64" spans="1:39" ht="15.75" customHeight="1" x14ac:dyDescent="0.3">
      <c r="A64" s="3">
        <f t="shared" si="6"/>
        <v>61</v>
      </c>
      <c r="B64" s="40" t="s">
        <v>274</v>
      </c>
      <c r="C64" s="40">
        <v>9286</v>
      </c>
      <c r="D64" s="62" t="s">
        <v>13</v>
      </c>
      <c r="E64" s="62" t="str">
        <f t="shared" si="12"/>
        <v xml:space="preserve"> </v>
      </c>
      <c r="F64" s="115" t="s">
        <v>284</v>
      </c>
      <c r="G64" s="92">
        <v>118024</v>
      </c>
      <c r="H64" s="63">
        <v>1348</v>
      </c>
      <c r="I64" s="63">
        <v>2853</v>
      </c>
      <c r="J64" s="63">
        <v>0</v>
      </c>
      <c r="K64" s="63"/>
      <c r="L64" s="63"/>
      <c r="M64" s="63"/>
      <c r="N64" s="63">
        <v>72344</v>
      </c>
      <c r="O64" s="63">
        <v>129416</v>
      </c>
      <c r="P64" s="63">
        <v>68724</v>
      </c>
      <c r="Q64" s="63">
        <v>0</v>
      </c>
      <c r="R64" s="50">
        <f t="shared" ref="R64:R71" si="13">SUM(G64:Q64)</f>
        <v>392709</v>
      </c>
      <c r="S64" s="10"/>
      <c r="T64" s="63">
        <v>70962</v>
      </c>
      <c r="U64" s="63">
        <v>31800</v>
      </c>
      <c r="V64" s="63">
        <v>32237</v>
      </c>
      <c r="W64" s="63">
        <v>30194</v>
      </c>
      <c r="X64" s="63">
        <v>55148</v>
      </c>
      <c r="Y64" s="63">
        <v>47921</v>
      </c>
      <c r="Z64" s="63">
        <v>18567</v>
      </c>
      <c r="AA64" s="63"/>
      <c r="AB64" s="63"/>
      <c r="AC64" s="82">
        <f t="shared" ref="AC64:AC71" si="14">SUM(T64:AB64)</f>
        <v>286829</v>
      </c>
      <c r="AD64" s="50">
        <f t="shared" ref="AD64:AD72" si="15">+R64-AC64</f>
        <v>105880</v>
      </c>
      <c r="AE64" s="38"/>
      <c r="AF64" s="63">
        <v>6050000</v>
      </c>
      <c r="AG64" s="63">
        <v>51466</v>
      </c>
      <c r="AH64" s="63">
        <v>3771406</v>
      </c>
      <c r="AI64" s="63">
        <v>255514</v>
      </c>
      <c r="AJ64" s="50">
        <f t="shared" ref="AJ64:AJ71" si="16">SUM(AF64:AI64)</f>
        <v>10128386</v>
      </c>
      <c r="AK64" s="63">
        <v>18618</v>
      </c>
      <c r="AL64" s="50">
        <f t="shared" ref="AL64:AL71" si="17">+AJ64-AK64</f>
        <v>10109768</v>
      </c>
      <c r="AM64" s="38"/>
    </row>
    <row r="65" spans="1:149" ht="15.75" customHeight="1" x14ac:dyDescent="0.3">
      <c r="A65" s="3">
        <f t="shared" si="6"/>
        <v>62</v>
      </c>
      <c r="B65" s="40" t="s">
        <v>274</v>
      </c>
      <c r="C65" s="40">
        <v>9337</v>
      </c>
      <c r="D65" s="62" t="s">
        <v>26</v>
      </c>
      <c r="E65" s="62">
        <f t="shared" ref="E65:E71" si="18">IF(F65="Y",1," ")</f>
        <v>1</v>
      </c>
      <c r="F65" s="115" t="s">
        <v>334</v>
      </c>
      <c r="G65" s="92">
        <v>72880</v>
      </c>
      <c r="H65" s="63"/>
      <c r="I65" s="63">
        <v>7421</v>
      </c>
      <c r="J65" s="63">
        <v>0</v>
      </c>
      <c r="K65" s="63">
        <v>19630</v>
      </c>
      <c r="L65" s="63"/>
      <c r="M65" s="63"/>
      <c r="N65" s="63">
        <v>59811</v>
      </c>
      <c r="O65" s="63">
        <v>9349</v>
      </c>
      <c r="P65" s="63"/>
      <c r="Q65" s="63">
        <v>53</v>
      </c>
      <c r="R65" s="50">
        <f t="shared" si="13"/>
        <v>169144</v>
      </c>
      <c r="S65" s="9"/>
      <c r="T65" s="63">
        <v>61540</v>
      </c>
      <c r="U65" s="63">
        <v>5026</v>
      </c>
      <c r="V65" s="63">
        <v>1093</v>
      </c>
      <c r="W65" s="63">
        <v>19751</v>
      </c>
      <c r="X65" s="63">
        <v>9527</v>
      </c>
      <c r="Y65" s="63">
        <v>27073</v>
      </c>
      <c r="Z65" s="63">
        <v>3027</v>
      </c>
      <c r="AA65" s="63"/>
      <c r="AB65" s="63"/>
      <c r="AC65" s="82">
        <f t="shared" si="14"/>
        <v>127037</v>
      </c>
      <c r="AD65" s="50">
        <f t="shared" si="15"/>
        <v>42107</v>
      </c>
      <c r="AE65" s="38"/>
      <c r="AF65" s="63">
        <v>3093299</v>
      </c>
      <c r="AG65" s="63">
        <v>10429</v>
      </c>
      <c r="AH65" s="63">
        <v>418095</v>
      </c>
      <c r="AI65" s="63">
        <v>201</v>
      </c>
      <c r="AJ65" s="50">
        <f t="shared" si="16"/>
        <v>3522024</v>
      </c>
      <c r="AK65" s="63">
        <v>21489</v>
      </c>
      <c r="AL65" s="50">
        <f t="shared" si="17"/>
        <v>3500535</v>
      </c>
      <c r="AM65" s="38"/>
    </row>
    <row r="66" spans="1:149" ht="15.75" customHeight="1" x14ac:dyDescent="0.3">
      <c r="A66" s="3">
        <f t="shared" si="6"/>
        <v>63</v>
      </c>
      <c r="B66" s="40" t="s">
        <v>274</v>
      </c>
      <c r="C66" s="40">
        <v>9352</v>
      </c>
      <c r="D66" s="62" t="s">
        <v>240</v>
      </c>
      <c r="E66" s="62">
        <f t="shared" si="18"/>
        <v>1</v>
      </c>
      <c r="F66" s="115" t="s">
        <v>334</v>
      </c>
      <c r="G66" s="92">
        <v>42474</v>
      </c>
      <c r="H66" s="63">
        <v>972</v>
      </c>
      <c r="I66" s="63">
        <v>477</v>
      </c>
      <c r="J66" s="63"/>
      <c r="K66" s="63">
        <v>4200</v>
      </c>
      <c r="L66" s="63">
        <v>0</v>
      </c>
      <c r="M66" s="63"/>
      <c r="N66" s="63">
        <v>17644</v>
      </c>
      <c r="O66" s="63">
        <v>649</v>
      </c>
      <c r="P66" s="63">
        <v>19942</v>
      </c>
      <c r="Q66" s="63">
        <v>1401</v>
      </c>
      <c r="R66" s="50">
        <f t="shared" si="13"/>
        <v>87759</v>
      </c>
      <c r="S66" s="9"/>
      <c r="T66" s="63">
        <v>37296</v>
      </c>
      <c r="U66" s="63">
        <v>0</v>
      </c>
      <c r="V66" s="63">
        <v>216</v>
      </c>
      <c r="W66" s="63">
        <v>2754</v>
      </c>
      <c r="X66" s="63">
        <v>82662</v>
      </c>
      <c r="Y66" s="63">
        <v>8495</v>
      </c>
      <c r="Z66" s="63">
        <v>1681</v>
      </c>
      <c r="AA66" s="63">
        <v>724</v>
      </c>
      <c r="AB66" s="63">
        <v>2480</v>
      </c>
      <c r="AC66" s="82">
        <f t="shared" si="14"/>
        <v>136308</v>
      </c>
      <c r="AD66" s="50">
        <f t="shared" si="15"/>
        <v>-48549</v>
      </c>
      <c r="AE66" s="38"/>
      <c r="AF66" s="63">
        <v>2571000</v>
      </c>
      <c r="AG66" s="63">
        <v>114040</v>
      </c>
      <c r="AH66" s="63">
        <v>52454</v>
      </c>
      <c r="AI66" s="63">
        <v>0</v>
      </c>
      <c r="AJ66" s="50">
        <f t="shared" si="16"/>
        <v>2737494</v>
      </c>
      <c r="AK66" s="63">
        <v>0</v>
      </c>
      <c r="AL66" s="50">
        <f t="shared" si="17"/>
        <v>2737494</v>
      </c>
      <c r="AM66" s="38"/>
    </row>
    <row r="67" spans="1:149" ht="15.75" customHeight="1" x14ac:dyDescent="0.3">
      <c r="A67" s="3">
        <f t="shared" si="6"/>
        <v>64</v>
      </c>
      <c r="B67" s="40" t="s">
        <v>274</v>
      </c>
      <c r="C67" s="40">
        <v>9538</v>
      </c>
      <c r="D67" s="62" t="s">
        <v>270</v>
      </c>
      <c r="E67" s="62" t="str">
        <f t="shared" si="18"/>
        <v xml:space="preserve"> </v>
      </c>
      <c r="F67" s="115" t="s">
        <v>284</v>
      </c>
      <c r="G67" s="92">
        <v>44574</v>
      </c>
      <c r="H67" s="63">
        <v>0</v>
      </c>
      <c r="I67" s="63">
        <v>325</v>
      </c>
      <c r="J67" s="63">
        <v>0</v>
      </c>
      <c r="K67" s="63">
        <v>0</v>
      </c>
      <c r="L67" s="63">
        <v>0</v>
      </c>
      <c r="M67" s="63"/>
      <c r="N67" s="63">
        <v>27023</v>
      </c>
      <c r="O67" s="63">
        <v>2500</v>
      </c>
      <c r="P67" s="63">
        <v>620</v>
      </c>
      <c r="Q67" s="63"/>
      <c r="R67" s="50">
        <f t="shared" si="13"/>
        <v>75042</v>
      </c>
      <c r="S67" s="9"/>
      <c r="T67" s="63">
        <v>14073</v>
      </c>
      <c r="U67" s="63">
        <v>8000</v>
      </c>
      <c r="V67" s="63">
        <v>2850</v>
      </c>
      <c r="W67" s="63"/>
      <c r="X67" s="63">
        <v>27087</v>
      </c>
      <c r="Y67" s="63">
        <v>13001</v>
      </c>
      <c r="Z67" s="63">
        <v>711</v>
      </c>
      <c r="AA67" s="63">
        <v>1920</v>
      </c>
      <c r="AB67" s="63"/>
      <c r="AC67" s="82">
        <f t="shared" si="14"/>
        <v>67642</v>
      </c>
      <c r="AD67" s="50">
        <f t="shared" si="15"/>
        <v>7400</v>
      </c>
      <c r="AE67" s="38"/>
      <c r="AF67" s="63">
        <v>857489</v>
      </c>
      <c r="AG67" s="63">
        <v>9094</v>
      </c>
      <c r="AH67" s="63">
        <v>81243</v>
      </c>
      <c r="AI67" s="63"/>
      <c r="AJ67" s="50">
        <f t="shared" si="16"/>
        <v>947826</v>
      </c>
      <c r="AK67" s="63">
        <v>288</v>
      </c>
      <c r="AL67" s="50">
        <f t="shared" si="17"/>
        <v>947538</v>
      </c>
      <c r="AM67" s="38"/>
    </row>
    <row r="68" spans="1:149" ht="15.75" customHeight="1" x14ac:dyDescent="0.3">
      <c r="A68" s="3">
        <f t="shared" si="6"/>
        <v>65</v>
      </c>
      <c r="B68" s="40" t="s">
        <v>274</v>
      </c>
      <c r="C68" s="40">
        <v>9331</v>
      </c>
      <c r="D68" s="62" t="s">
        <v>27</v>
      </c>
      <c r="E68" s="62">
        <f t="shared" si="18"/>
        <v>1</v>
      </c>
      <c r="F68" s="115" t="s">
        <v>334</v>
      </c>
      <c r="G68" s="92">
        <v>29955</v>
      </c>
      <c r="H68" s="63"/>
      <c r="I68" s="63"/>
      <c r="J68" s="63">
        <v>0</v>
      </c>
      <c r="K68" s="63">
        <v>7030</v>
      </c>
      <c r="L68" s="63"/>
      <c r="M68" s="63"/>
      <c r="N68" s="63"/>
      <c r="O68" s="63">
        <v>434</v>
      </c>
      <c r="P68" s="63">
        <v>9241</v>
      </c>
      <c r="Q68" s="63">
        <v>0</v>
      </c>
      <c r="R68" s="50">
        <f t="shared" si="13"/>
        <v>46660</v>
      </c>
      <c r="S68" s="9"/>
      <c r="T68" s="63">
        <v>26473</v>
      </c>
      <c r="U68" s="63">
        <v>0</v>
      </c>
      <c r="V68" s="63"/>
      <c r="W68" s="63"/>
      <c r="X68" s="63">
        <v>6086</v>
      </c>
      <c r="Y68" s="63">
        <v>6635</v>
      </c>
      <c r="Z68" s="63"/>
      <c r="AA68" s="63"/>
      <c r="AB68" s="63"/>
      <c r="AC68" s="82">
        <f t="shared" si="14"/>
        <v>39194</v>
      </c>
      <c r="AD68" s="50">
        <f t="shared" si="15"/>
        <v>7466</v>
      </c>
      <c r="AE68" s="38"/>
      <c r="AF68" s="63">
        <v>1025000</v>
      </c>
      <c r="AG68" s="63">
        <v>6301</v>
      </c>
      <c r="AH68" s="63">
        <v>385781</v>
      </c>
      <c r="AI68" s="63">
        <v>496</v>
      </c>
      <c r="AJ68" s="50">
        <f t="shared" si="16"/>
        <v>1417578</v>
      </c>
      <c r="AK68" s="63">
        <v>461</v>
      </c>
      <c r="AL68" s="50">
        <f t="shared" si="17"/>
        <v>1417117</v>
      </c>
      <c r="AM68" s="38"/>
    </row>
    <row r="69" spans="1:149" s="44" customFormat="1" ht="15.75" customHeight="1" x14ac:dyDescent="0.3">
      <c r="A69" s="3">
        <f t="shared" ref="A69:A71" si="19">+A68+1</f>
        <v>66</v>
      </c>
      <c r="B69" s="85" t="s">
        <v>274</v>
      </c>
      <c r="C69" s="85">
        <v>9332</v>
      </c>
      <c r="D69" s="86" t="s">
        <v>50</v>
      </c>
      <c r="E69" s="62" t="str">
        <f t="shared" si="18"/>
        <v xml:space="preserve"> </v>
      </c>
      <c r="F69" s="115" t="s">
        <v>284</v>
      </c>
      <c r="G69" s="92">
        <v>22645</v>
      </c>
      <c r="H69" s="93">
        <v>1870</v>
      </c>
      <c r="I69" s="93"/>
      <c r="J69" s="93">
        <v>0</v>
      </c>
      <c r="K69" s="93">
        <v>0</v>
      </c>
      <c r="L69" s="93"/>
      <c r="M69" s="93"/>
      <c r="N69" s="93"/>
      <c r="O69" s="93">
        <v>17261</v>
      </c>
      <c r="P69" s="93">
        <v>556</v>
      </c>
      <c r="Q69" s="93">
        <v>350</v>
      </c>
      <c r="R69" s="50">
        <f t="shared" si="13"/>
        <v>42682</v>
      </c>
      <c r="S69" s="10"/>
      <c r="T69" s="93">
        <v>8617</v>
      </c>
      <c r="U69" s="93">
        <v>0</v>
      </c>
      <c r="V69" s="93">
        <v>3983</v>
      </c>
      <c r="W69" s="93">
        <v>3658</v>
      </c>
      <c r="X69" s="93">
        <v>17024</v>
      </c>
      <c r="Y69" s="93">
        <v>3665</v>
      </c>
      <c r="Z69" s="93">
        <v>2655</v>
      </c>
      <c r="AA69" s="93"/>
      <c r="AB69" s="93">
        <v>1629</v>
      </c>
      <c r="AC69" s="82">
        <f t="shared" si="14"/>
        <v>41231</v>
      </c>
      <c r="AD69" s="50">
        <f t="shared" si="15"/>
        <v>1451</v>
      </c>
      <c r="AE69" s="88"/>
      <c r="AF69" s="93">
        <v>334000</v>
      </c>
      <c r="AG69" s="93">
        <v>6272</v>
      </c>
      <c r="AH69" s="93">
        <v>649853</v>
      </c>
      <c r="AI69" s="93">
        <v>6419</v>
      </c>
      <c r="AJ69" s="50">
        <f t="shared" si="16"/>
        <v>996544</v>
      </c>
      <c r="AK69" s="93">
        <v>0</v>
      </c>
      <c r="AL69" s="50">
        <f t="shared" si="17"/>
        <v>996544</v>
      </c>
      <c r="AM69" s="88"/>
    </row>
    <row r="70" spans="1:149" s="44" customFormat="1" ht="15.75" customHeight="1" x14ac:dyDescent="0.3">
      <c r="A70" s="3">
        <f t="shared" si="19"/>
        <v>67</v>
      </c>
      <c r="B70" s="85" t="s">
        <v>274</v>
      </c>
      <c r="C70" s="85">
        <v>9268</v>
      </c>
      <c r="D70" s="86" t="s">
        <v>4</v>
      </c>
      <c r="E70" s="62">
        <f t="shared" si="18"/>
        <v>1</v>
      </c>
      <c r="F70" s="115" t="s">
        <v>334</v>
      </c>
      <c r="G70" s="92">
        <v>123035</v>
      </c>
      <c r="H70" s="93"/>
      <c r="I70" s="93">
        <v>8600</v>
      </c>
      <c r="J70" s="93"/>
      <c r="K70" s="93"/>
      <c r="L70" s="93">
        <v>0</v>
      </c>
      <c r="M70" s="93"/>
      <c r="N70" s="93">
        <v>3862</v>
      </c>
      <c r="O70" s="93">
        <v>4632</v>
      </c>
      <c r="P70" s="93"/>
      <c r="Q70" s="93">
        <v>5224</v>
      </c>
      <c r="R70" s="50">
        <f t="shared" si="13"/>
        <v>145353</v>
      </c>
      <c r="S70" s="9"/>
      <c r="T70" s="93">
        <v>65365</v>
      </c>
      <c r="U70" s="93"/>
      <c r="V70" s="93">
        <v>927</v>
      </c>
      <c r="W70" s="93">
        <v>13126</v>
      </c>
      <c r="X70" s="93">
        <v>43043</v>
      </c>
      <c r="Y70" s="93">
        <v>14585</v>
      </c>
      <c r="Z70" s="93">
        <v>1550</v>
      </c>
      <c r="AA70" s="93">
        <v>19169</v>
      </c>
      <c r="AB70" s="93"/>
      <c r="AC70" s="82">
        <f t="shared" si="14"/>
        <v>157765</v>
      </c>
      <c r="AD70" s="50">
        <f t="shared" si="15"/>
        <v>-12412</v>
      </c>
      <c r="AE70" s="88"/>
      <c r="AF70" s="93">
        <v>2216697</v>
      </c>
      <c r="AG70" s="93">
        <v>17364</v>
      </c>
      <c r="AH70" s="93">
        <v>214585</v>
      </c>
      <c r="AI70" s="93">
        <v>200</v>
      </c>
      <c r="AJ70" s="50">
        <f t="shared" si="16"/>
        <v>2448846</v>
      </c>
      <c r="AK70" s="93">
        <v>11938</v>
      </c>
      <c r="AL70" s="50">
        <f t="shared" si="17"/>
        <v>2436908</v>
      </c>
      <c r="AM70" s="88"/>
    </row>
    <row r="71" spans="1:149" s="44" customFormat="1" ht="15.75" customHeight="1" x14ac:dyDescent="0.3">
      <c r="A71" s="3">
        <f t="shared" si="19"/>
        <v>68</v>
      </c>
      <c r="B71" s="85" t="s">
        <v>274</v>
      </c>
      <c r="C71" s="85">
        <v>19720</v>
      </c>
      <c r="D71" s="86" t="s">
        <v>339</v>
      </c>
      <c r="E71" s="62">
        <f t="shared" si="18"/>
        <v>1</v>
      </c>
      <c r="F71" s="115" t="s">
        <v>334</v>
      </c>
      <c r="G71" s="92">
        <v>245842</v>
      </c>
      <c r="H71" s="93"/>
      <c r="I71" s="93">
        <v>17138</v>
      </c>
      <c r="J71" s="93">
        <v>0</v>
      </c>
      <c r="K71" s="93">
        <v>28118</v>
      </c>
      <c r="L71" s="93">
        <v>0</v>
      </c>
      <c r="M71" s="93"/>
      <c r="N71" s="93">
        <v>81168</v>
      </c>
      <c r="O71" s="93">
        <v>36774</v>
      </c>
      <c r="P71" s="93">
        <v>34305</v>
      </c>
      <c r="Q71" s="93"/>
      <c r="R71" s="50">
        <f t="shared" si="13"/>
        <v>443345</v>
      </c>
      <c r="S71" s="9"/>
      <c r="T71" s="93">
        <v>150379</v>
      </c>
      <c r="U71" s="93">
        <v>21432</v>
      </c>
      <c r="V71" s="93">
        <v>7783</v>
      </c>
      <c r="W71" s="93">
        <v>77600</v>
      </c>
      <c r="X71" s="93">
        <v>76465</v>
      </c>
      <c r="Y71" s="93">
        <v>79588</v>
      </c>
      <c r="Z71" s="93">
        <v>21883</v>
      </c>
      <c r="AA71" s="93">
        <v>22099</v>
      </c>
      <c r="AB71" s="93">
        <v>23480</v>
      </c>
      <c r="AC71" s="82">
        <f t="shared" si="14"/>
        <v>480709</v>
      </c>
      <c r="AD71" s="50">
        <f t="shared" si="15"/>
        <v>-37364</v>
      </c>
      <c r="AE71" s="88"/>
      <c r="AF71" s="93">
        <v>5396000</v>
      </c>
      <c r="AG71" s="93">
        <v>558680</v>
      </c>
      <c r="AH71" s="93">
        <v>1711691</v>
      </c>
      <c r="AI71" s="93">
        <v>5500</v>
      </c>
      <c r="AJ71" s="50">
        <f t="shared" si="16"/>
        <v>7671871</v>
      </c>
      <c r="AK71" s="93"/>
      <c r="AL71" s="50">
        <f t="shared" si="17"/>
        <v>7671871</v>
      </c>
      <c r="AM71" s="88"/>
    </row>
    <row r="72" spans="1:149" s="7" customFormat="1" ht="15.75" customHeight="1" x14ac:dyDescent="0.3">
      <c r="A72" s="216" t="s">
        <v>324</v>
      </c>
      <c r="B72" s="217"/>
      <c r="C72" s="217"/>
      <c r="D72" s="217"/>
      <c r="E72" s="68"/>
      <c r="F72" s="113"/>
      <c r="G72" s="75">
        <f t="shared" ref="G72:R72" si="20">SUM(G4:G71)</f>
        <v>9056059</v>
      </c>
      <c r="H72" s="75">
        <f t="shared" si="20"/>
        <v>88636</v>
      </c>
      <c r="I72" s="75">
        <f t="shared" si="20"/>
        <v>601947</v>
      </c>
      <c r="J72" s="75">
        <f t="shared" si="20"/>
        <v>974584</v>
      </c>
      <c r="K72" s="75">
        <f t="shared" si="20"/>
        <v>997111</v>
      </c>
      <c r="L72" s="75">
        <f t="shared" si="20"/>
        <v>138210</v>
      </c>
      <c r="M72" s="75">
        <f t="shared" si="20"/>
        <v>0</v>
      </c>
      <c r="N72" s="75">
        <f t="shared" si="20"/>
        <v>2893833</v>
      </c>
      <c r="O72" s="75">
        <f t="shared" si="20"/>
        <v>633915</v>
      </c>
      <c r="P72" s="75">
        <f t="shared" si="20"/>
        <v>917268</v>
      </c>
      <c r="Q72" s="75">
        <f t="shared" si="20"/>
        <v>586355</v>
      </c>
      <c r="R72" s="50">
        <f t="shared" si="20"/>
        <v>16887918</v>
      </c>
      <c r="S72" s="30"/>
      <c r="T72" s="29">
        <f t="shared" ref="T72:AC72" si="21">SUM(T4:T71)</f>
        <v>4297149</v>
      </c>
      <c r="U72" s="29">
        <f t="shared" si="21"/>
        <v>879073</v>
      </c>
      <c r="V72" s="29">
        <f t="shared" si="21"/>
        <v>797877</v>
      </c>
      <c r="W72" s="29">
        <f t="shared" si="21"/>
        <v>2267979</v>
      </c>
      <c r="X72" s="29">
        <f t="shared" si="21"/>
        <v>2977156</v>
      </c>
      <c r="Y72" s="29">
        <f t="shared" si="21"/>
        <v>1852501</v>
      </c>
      <c r="Z72" s="29">
        <f t="shared" si="21"/>
        <v>501889</v>
      </c>
      <c r="AA72" s="29">
        <f t="shared" si="21"/>
        <v>373006</v>
      </c>
      <c r="AB72" s="29">
        <f t="shared" si="21"/>
        <v>768017</v>
      </c>
      <c r="AC72" s="82">
        <f t="shared" si="21"/>
        <v>14714647</v>
      </c>
      <c r="AD72" s="50">
        <f t="shared" si="15"/>
        <v>2173271</v>
      </c>
      <c r="AE72" s="34"/>
      <c r="AF72" s="75">
        <f t="shared" ref="AF72:AL72" si="22">SUM(AF4:AF71)</f>
        <v>213702095</v>
      </c>
      <c r="AG72" s="75">
        <f t="shared" si="22"/>
        <v>6645776</v>
      </c>
      <c r="AH72" s="75">
        <f t="shared" si="22"/>
        <v>30076878</v>
      </c>
      <c r="AI72" s="75">
        <f t="shared" si="22"/>
        <v>591184</v>
      </c>
      <c r="AJ72" s="50">
        <f t="shared" si="22"/>
        <v>251015933</v>
      </c>
      <c r="AK72" s="75">
        <f t="shared" si="22"/>
        <v>4658562</v>
      </c>
      <c r="AL72" s="50">
        <f t="shared" si="22"/>
        <v>246357371</v>
      </c>
      <c r="AM72" s="76"/>
    </row>
    <row r="73" spans="1:149" s="7" customFormat="1" ht="15.75" customHeight="1" x14ac:dyDescent="0.3">
      <c r="A73" s="216" t="s">
        <v>309</v>
      </c>
      <c r="B73" s="217"/>
      <c r="C73" s="217"/>
      <c r="D73" s="217"/>
      <c r="E73" s="68"/>
      <c r="F73" s="113"/>
      <c r="G73" s="112">
        <v>8714325</v>
      </c>
      <c r="H73" s="95">
        <v>79099</v>
      </c>
      <c r="I73" s="95">
        <v>486957</v>
      </c>
      <c r="J73" s="95">
        <v>1176295</v>
      </c>
      <c r="K73" s="95">
        <v>430572</v>
      </c>
      <c r="L73" s="95">
        <v>144792</v>
      </c>
      <c r="M73" s="95">
        <v>0</v>
      </c>
      <c r="N73" s="95">
        <v>3116890</v>
      </c>
      <c r="O73" s="95">
        <v>793151</v>
      </c>
      <c r="P73" s="95">
        <v>851309</v>
      </c>
      <c r="Q73" s="95">
        <v>574107</v>
      </c>
      <c r="R73" s="82">
        <v>16367497</v>
      </c>
      <c r="S73" s="91"/>
      <c r="T73" s="95">
        <v>4082756</v>
      </c>
      <c r="U73" s="95">
        <v>683790</v>
      </c>
      <c r="V73" s="95">
        <v>832105</v>
      </c>
      <c r="W73" s="95">
        <v>2065651</v>
      </c>
      <c r="X73" s="95">
        <v>3467670</v>
      </c>
      <c r="Y73" s="95">
        <v>2018599</v>
      </c>
      <c r="Z73" s="95">
        <v>540166</v>
      </c>
      <c r="AA73" s="95">
        <v>357821</v>
      </c>
      <c r="AB73" s="95">
        <v>696510</v>
      </c>
      <c r="AC73" s="82">
        <v>14745068</v>
      </c>
      <c r="AD73" s="82">
        <v>1622429</v>
      </c>
      <c r="AE73" s="96"/>
      <c r="AF73" s="95">
        <v>190216810</v>
      </c>
      <c r="AG73" s="95">
        <v>5781002</v>
      </c>
      <c r="AH73" s="95">
        <v>28858075</v>
      </c>
      <c r="AI73" s="95">
        <v>767464</v>
      </c>
      <c r="AJ73" s="82">
        <v>225623351</v>
      </c>
      <c r="AK73" s="95">
        <v>4005453</v>
      </c>
      <c r="AL73" s="82">
        <v>221617898</v>
      </c>
      <c r="AM73" s="76"/>
      <c r="AN73" s="96"/>
      <c r="AO73" s="96"/>
      <c r="AP73" s="96"/>
      <c r="AQ73" s="96"/>
      <c r="AR73" s="96"/>
      <c r="AS73" s="96"/>
      <c r="AT73" s="96"/>
      <c r="AU73" s="96"/>
      <c r="AV73" s="96"/>
      <c r="AW73" s="96"/>
      <c r="AX73" s="96"/>
      <c r="AY73" s="96"/>
      <c r="AZ73" s="96"/>
      <c r="BA73" s="96"/>
      <c r="BB73" s="96"/>
      <c r="BC73" s="96"/>
      <c r="BD73" s="96"/>
      <c r="BE73" s="96"/>
      <c r="BF73" s="96"/>
      <c r="BG73" s="96"/>
      <c r="BH73" s="96"/>
      <c r="BI73" s="96"/>
      <c r="BJ73" s="96"/>
      <c r="BK73" s="96"/>
      <c r="BL73" s="96"/>
      <c r="BM73" s="96"/>
      <c r="BN73" s="96"/>
      <c r="BO73" s="96"/>
      <c r="BP73" s="96"/>
      <c r="BQ73" s="96"/>
      <c r="BR73" s="96"/>
      <c r="BS73" s="96"/>
      <c r="BT73" s="96"/>
      <c r="BU73" s="96"/>
      <c r="BV73" s="96"/>
      <c r="BW73" s="96"/>
      <c r="BX73" s="96"/>
      <c r="BY73" s="96"/>
      <c r="BZ73" s="96"/>
      <c r="CA73" s="96"/>
      <c r="CB73" s="96"/>
      <c r="CC73" s="96"/>
      <c r="CD73" s="96"/>
      <c r="CE73" s="96"/>
      <c r="CF73" s="96"/>
      <c r="CG73" s="96"/>
      <c r="CH73" s="96"/>
      <c r="CI73" s="96"/>
      <c r="CJ73" s="96"/>
      <c r="CK73" s="96"/>
      <c r="CL73" s="96"/>
      <c r="CM73" s="96"/>
      <c r="CN73" s="96"/>
      <c r="CO73" s="96"/>
      <c r="CP73" s="96"/>
      <c r="CQ73" s="96"/>
      <c r="CR73" s="96"/>
      <c r="CS73" s="96"/>
      <c r="CT73" s="96"/>
      <c r="CU73" s="96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</row>
    <row r="74" spans="1:149" s="7" customFormat="1" ht="15.75" customHeight="1" x14ac:dyDescent="0.3">
      <c r="A74" s="218" t="s">
        <v>327</v>
      </c>
      <c r="B74" s="219"/>
      <c r="C74" s="219"/>
      <c r="D74" s="219"/>
      <c r="E74" s="69"/>
      <c r="F74" s="114"/>
      <c r="G74" s="65">
        <f t="shared" ref="G74:R74" si="23">+G72/G73</f>
        <v>1.0392152002593431</v>
      </c>
      <c r="H74" s="39">
        <f t="shared" si="23"/>
        <v>1.1205704244048598</v>
      </c>
      <c r="I74" s="39">
        <f t="shared" si="23"/>
        <v>1.2361399466482668</v>
      </c>
      <c r="J74" s="39">
        <f t="shared" si="23"/>
        <v>0.8285200566184503</v>
      </c>
      <c r="K74" s="39">
        <f t="shared" si="23"/>
        <v>2.3157822617355519</v>
      </c>
      <c r="L74" s="39">
        <f t="shared" si="23"/>
        <v>0.95454168738604339</v>
      </c>
      <c r="M74" s="39"/>
      <c r="N74" s="39">
        <f t="shared" si="23"/>
        <v>0.92843603720375123</v>
      </c>
      <c r="O74" s="39">
        <f t="shared" si="23"/>
        <v>0.79923621101152242</v>
      </c>
      <c r="P74" s="39">
        <f t="shared" si="23"/>
        <v>1.0774795050915706</v>
      </c>
      <c r="Q74" s="39">
        <f t="shared" si="23"/>
        <v>1.0213340021981965</v>
      </c>
      <c r="R74" s="51">
        <f t="shared" si="23"/>
        <v>1.0317960039949907</v>
      </c>
      <c r="S74" s="78"/>
      <c r="T74" s="39">
        <f t="shared" ref="T74:Z74" si="24">+T72/T73</f>
        <v>1.0525118326934062</v>
      </c>
      <c r="U74" s="39">
        <f t="shared" si="24"/>
        <v>1.2855891428654997</v>
      </c>
      <c r="V74" s="39">
        <f t="shared" si="24"/>
        <v>0.95886576814224167</v>
      </c>
      <c r="W74" s="39">
        <f t="shared" si="24"/>
        <v>1.0979487822483081</v>
      </c>
      <c r="X74" s="39">
        <f t="shared" si="24"/>
        <v>0.85854651682541883</v>
      </c>
      <c r="Y74" s="39">
        <f t="shared" si="24"/>
        <v>0.91771619821470241</v>
      </c>
      <c r="Z74" s="39">
        <f t="shared" si="24"/>
        <v>0.92913845003202722</v>
      </c>
      <c r="AA74" s="39">
        <v>0</v>
      </c>
      <c r="AB74" s="39">
        <f>+AB72/AB73</f>
        <v>1.102664714074457</v>
      </c>
      <c r="AC74" s="140">
        <f>+AC72/AC73</f>
        <v>0.997936869467133</v>
      </c>
      <c r="AD74" s="140">
        <f>+AD72/AD73*-1</f>
        <v>-1.3395168602139138</v>
      </c>
      <c r="AE74" s="36"/>
      <c r="AF74" s="39">
        <f t="shared" ref="AF74:AL74" si="25">+AF72/AF73</f>
        <v>1.1234658755974301</v>
      </c>
      <c r="AG74" s="65">
        <f t="shared" si="25"/>
        <v>1.1495889466912483</v>
      </c>
      <c r="AH74" s="39">
        <f t="shared" si="25"/>
        <v>1.0422343832705403</v>
      </c>
      <c r="AI74" s="39">
        <f t="shared" si="25"/>
        <v>0.77030844443517876</v>
      </c>
      <c r="AJ74" s="51">
        <f t="shared" si="25"/>
        <v>1.1125441222615295</v>
      </c>
      <c r="AK74" s="39">
        <f t="shared" si="25"/>
        <v>1.1630549653185296</v>
      </c>
      <c r="AL74" s="51">
        <f t="shared" si="25"/>
        <v>1.1116312049850776</v>
      </c>
      <c r="AM74" s="76"/>
    </row>
    <row r="75" spans="1:149" ht="15.75" customHeight="1" x14ac:dyDescent="0.3">
      <c r="B75" s="40"/>
      <c r="C75" s="40"/>
      <c r="D75" s="62"/>
      <c r="E75" s="62"/>
      <c r="F75" s="40"/>
      <c r="G75" s="60"/>
      <c r="V75"/>
      <c r="W75"/>
      <c r="X75"/>
      <c r="Y75"/>
      <c r="Z75"/>
      <c r="AA75"/>
      <c r="AB75"/>
      <c r="AE75" s="46"/>
    </row>
    <row r="76" spans="1:149" ht="15.75" customHeight="1" x14ac:dyDescent="0.3">
      <c r="B76" s="40"/>
      <c r="C76" s="40"/>
      <c r="D76" s="142" t="s">
        <v>325</v>
      </c>
      <c r="E76" s="142"/>
      <c r="F76" s="34">
        <f>SUM(E4:E71)</f>
        <v>40</v>
      </c>
      <c r="G76" s="60"/>
      <c r="V76"/>
      <c r="W76"/>
      <c r="X76"/>
      <c r="Y76"/>
      <c r="Z76"/>
      <c r="AA76"/>
      <c r="AB76"/>
    </row>
    <row r="77" spans="1:149" ht="15.75" customHeight="1" x14ac:dyDescent="0.3">
      <c r="B77" s="40"/>
      <c r="C77" s="40"/>
      <c r="D77" s="142" t="s">
        <v>299</v>
      </c>
      <c r="E77" s="142"/>
      <c r="F77" s="143">
        <f>+F76/A71</f>
        <v>0.58823529411764708</v>
      </c>
      <c r="G77" s="60"/>
      <c r="V77"/>
      <c r="W77" s="94"/>
      <c r="X77"/>
      <c r="Y77"/>
      <c r="Z77"/>
      <c r="AA77"/>
      <c r="AB77"/>
    </row>
    <row r="78" spans="1:149" ht="15.75" customHeight="1" x14ac:dyDescent="0.3">
      <c r="B78" s="40"/>
      <c r="C78" s="40"/>
      <c r="D78" s="62"/>
      <c r="E78" s="62"/>
      <c r="F78" s="40"/>
      <c r="G78" s="60"/>
      <c r="V78"/>
      <c r="W78" s="94"/>
      <c r="X78"/>
      <c r="Y78"/>
      <c r="Z78"/>
      <c r="AA78"/>
      <c r="AB78"/>
      <c r="AJ78"/>
      <c r="AL78"/>
    </row>
    <row r="79" spans="1:149" ht="15.75" customHeight="1" x14ac:dyDescent="0.3">
      <c r="B79" s="40"/>
      <c r="C79" s="40"/>
      <c r="D79" s="62"/>
      <c r="E79" s="62"/>
      <c r="F79" s="40"/>
      <c r="G79" s="60"/>
      <c r="V79"/>
      <c r="W79" s="94"/>
      <c r="X79"/>
      <c r="Y79"/>
      <c r="Z79"/>
      <c r="AA79"/>
      <c r="AB79"/>
      <c r="AJ79"/>
      <c r="AL79"/>
    </row>
    <row r="80" spans="1:149" ht="15.75" customHeight="1" x14ac:dyDescent="0.3">
      <c r="B80" s="40"/>
      <c r="C80" s="40"/>
      <c r="D80" s="62"/>
      <c r="E80" s="62"/>
      <c r="F80" s="40"/>
      <c r="G80" s="60"/>
      <c r="V80"/>
      <c r="W80" s="94"/>
      <c r="X80"/>
      <c r="Y80"/>
      <c r="Z80"/>
      <c r="AA80"/>
      <c r="AB80"/>
      <c r="AJ80"/>
      <c r="AL80"/>
    </row>
    <row r="81" spans="2:38" ht="15.75" customHeight="1" x14ac:dyDescent="0.3">
      <c r="B81" s="40"/>
      <c r="C81" s="40"/>
      <c r="D81" s="62"/>
      <c r="E81" s="62"/>
      <c r="F81" s="40"/>
      <c r="G81" s="60"/>
      <c r="V81"/>
      <c r="W81" s="94"/>
      <c r="X81"/>
      <c r="Y81"/>
      <c r="Z81"/>
      <c r="AA81"/>
      <c r="AB81"/>
      <c r="AJ81"/>
      <c r="AL81"/>
    </row>
    <row r="82" spans="2:38" ht="15.75" customHeight="1" x14ac:dyDescent="0.3">
      <c r="B82" s="40"/>
      <c r="C82" s="40"/>
      <c r="D82" s="62"/>
      <c r="E82" s="62"/>
      <c r="F82" s="40"/>
      <c r="G82" s="60"/>
      <c r="V82"/>
      <c r="W82"/>
      <c r="X82"/>
      <c r="Y82"/>
      <c r="Z82"/>
      <c r="AA82"/>
      <c r="AB82"/>
      <c r="AJ82"/>
      <c r="AL82"/>
    </row>
    <row r="83" spans="2:38" ht="15.75" customHeight="1" x14ac:dyDescent="0.3">
      <c r="B83" s="40"/>
      <c r="C83" s="40"/>
      <c r="D83" s="62"/>
      <c r="E83" s="62"/>
      <c r="F83" s="40"/>
      <c r="G83" s="60"/>
      <c r="V83"/>
      <c r="W83"/>
      <c r="X83"/>
      <c r="Y83"/>
      <c r="Z83"/>
      <c r="AA83"/>
      <c r="AB83"/>
      <c r="AJ83"/>
      <c r="AL83"/>
    </row>
    <row r="84" spans="2:38" ht="15.75" customHeight="1" x14ac:dyDescent="0.3">
      <c r="B84" s="40"/>
      <c r="C84" s="40"/>
      <c r="D84" s="62"/>
      <c r="E84" s="62"/>
      <c r="F84" s="40"/>
      <c r="G84" s="60"/>
      <c r="V84"/>
      <c r="W84"/>
      <c r="X84"/>
      <c r="Y84"/>
      <c r="Z84"/>
      <c r="AA84"/>
      <c r="AB84"/>
      <c r="AJ84"/>
      <c r="AL84"/>
    </row>
    <row r="85" spans="2:38" ht="15.75" customHeight="1" x14ac:dyDescent="0.3">
      <c r="B85" s="40"/>
      <c r="C85" s="40"/>
      <c r="D85" s="62"/>
      <c r="E85" s="62"/>
      <c r="F85" s="40"/>
      <c r="G85" s="60"/>
      <c r="V85"/>
      <c r="W85"/>
      <c r="X85"/>
      <c r="Y85"/>
      <c r="Z85"/>
      <c r="AA85"/>
      <c r="AB85"/>
      <c r="AJ85"/>
      <c r="AL85"/>
    </row>
    <row r="86" spans="2:38" ht="15.75" customHeight="1" x14ac:dyDescent="0.3">
      <c r="B86" s="40"/>
      <c r="C86" s="40"/>
      <c r="D86" s="62"/>
      <c r="E86" s="62"/>
      <c r="F86" s="40"/>
      <c r="G86" s="60"/>
      <c r="V86"/>
      <c r="W86"/>
      <c r="X86"/>
      <c r="Y86"/>
      <c r="Z86"/>
      <c r="AA86"/>
      <c r="AB86"/>
      <c r="AJ86"/>
      <c r="AL86"/>
    </row>
    <row r="87" spans="2:38" ht="15.75" customHeight="1" x14ac:dyDescent="0.3">
      <c r="B87" s="40"/>
      <c r="C87" s="40"/>
      <c r="D87" s="62"/>
      <c r="E87" s="62"/>
      <c r="F87" s="40"/>
      <c r="G87" s="60"/>
      <c r="V87"/>
      <c r="W87"/>
      <c r="X87"/>
      <c r="Y87"/>
      <c r="Z87"/>
      <c r="AA87"/>
      <c r="AB87"/>
      <c r="AJ87"/>
      <c r="AL87"/>
    </row>
    <row r="88" spans="2:38" ht="15.75" customHeight="1" x14ac:dyDescent="0.3">
      <c r="B88" s="40"/>
      <c r="C88" s="40"/>
      <c r="D88" s="62"/>
      <c r="E88" s="62"/>
      <c r="F88" s="40"/>
      <c r="G88" s="60"/>
      <c r="V88"/>
      <c r="W88"/>
      <c r="X88"/>
      <c r="Y88"/>
      <c r="Z88"/>
      <c r="AA88"/>
      <c r="AB88"/>
      <c r="AJ88"/>
      <c r="AL88"/>
    </row>
    <row r="89" spans="2:38" ht="15.75" customHeight="1" x14ac:dyDescent="0.3">
      <c r="B89" s="40"/>
      <c r="C89" s="40"/>
      <c r="D89" s="62"/>
      <c r="E89" s="62"/>
      <c r="F89" s="40"/>
      <c r="G89" s="60"/>
      <c r="V89"/>
      <c r="W89"/>
      <c r="X89"/>
      <c r="Y89"/>
      <c r="Z89"/>
      <c r="AA89"/>
      <c r="AB89"/>
      <c r="AJ89"/>
      <c r="AL89"/>
    </row>
    <row r="90" spans="2:38" ht="15.75" customHeight="1" x14ac:dyDescent="0.3">
      <c r="B90" s="40"/>
      <c r="C90" s="40"/>
      <c r="D90" s="62"/>
      <c r="E90" s="62"/>
      <c r="F90" s="40"/>
      <c r="G90" s="60"/>
      <c r="V90"/>
      <c r="W90"/>
      <c r="X90"/>
      <c r="Y90"/>
      <c r="Z90"/>
      <c r="AA90"/>
      <c r="AB90"/>
      <c r="AJ90"/>
      <c r="AL90"/>
    </row>
    <row r="91" spans="2:38" ht="15.75" customHeight="1" x14ac:dyDescent="0.3">
      <c r="B91" s="40"/>
      <c r="C91" s="40"/>
      <c r="D91" s="62"/>
      <c r="E91" s="62"/>
      <c r="F91" s="40"/>
      <c r="G91" s="60"/>
      <c r="V91"/>
      <c r="W91"/>
      <c r="X91"/>
      <c r="Y91"/>
      <c r="Z91"/>
      <c r="AA91"/>
      <c r="AB91"/>
      <c r="AJ91"/>
      <c r="AL91"/>
    </row>
    <row r="92" spans="2:38" ht="15.75" customHeight="1" x14ac:dyDescent="0.3">
      <c r="B92" s="40"/>
      <c r="C92" s="40"/>
      <c r="D92" s="62"/>
      <c r="E92" s="62"/>
      <c r="F92" s="40"/>
      <c r="G92" s="60"/>
      <c r="V92"/>
      <c r="W92"/>
      <c r="X92"/>
      <c r="Y92"/>
      <c r="Z92"/>
      <c r="AA92"/>
      <c r="AB92"/>
      <c r="AJ92"/>
      <c r="AL92"/>
    </row>
    <row r="93" spans="2:38" ht="15.75" customHeight="1" x14ac:dyDescent="0.3">
      <c r="B93" s="40"/>
      <c r="C93" s="40"/>
      <c r="D93" s="62"/>
      <c r="E93" s="62"/>
      <c r="F93" s="40"/>
      <c r="G93" s="60"/>
      <c r="V93"/>
      <c r="W93"/>
      <c r="X93"/>
      <c r="Y93"/>
      <c r="Z93"/>
      <c r="AA93"/>
      <c r="AB93"/>
      <c r="AJ93"/>
      <c r="AL93"/>
    </row>
    <row r="94" spans="2:38" ht="15.75" customHeight="1" x14ac:dyDescent="0.3">
      <c r="B94" s="40"/>
      <c r="C94" s="40"/>
      <c r="D94" s="62"/>
      <c r="E94" s="62"/>
      <c r="F94" s="40"/>
      <c r="G94" s="60"/>
      <c r="V94"/>
      <c r="W94"/>
      <c r="X94"/>
      <c r="Y94"/>
      <c r="Z94"/>
      <c r="AA94"/>
      <c r="AB94"/>
      <c r="AJ94"/>
      <c r="AL94"/>
    </row>
    <row r="95" spans="2:38" ht="15.75" customHeight="1" x14ac:dyDescent="0.3">
      <c r="B95" s="40"/>
      <c r="C95" s="40"/>
      <c r="D95" s="62"/>
      <c r="E95" s="62"/>
      <c r="F95" s="40"/>
      <c r="G95" s="60"/>
      <c r="V95"/>
      <c r="W95"/>
      <c r="X95"/>
      <c r="Y95"/>
      <c r="Z95"/>
      <c r="AA95"/>
      <c r="AB95"/>
      <c r="AJ95"/>
      <c r="AL95"/>
    </row>
    <row r="96" spans="2:38" ht="15.75" customHeight="1" x14ac:dyDescent="0.3">
      <c r="B96" s="40"/>
      <c r="C96" s="40"/>
      <c r="D96" s="62"/>
      <c r="E96" s="62"/>
      <c r="F96" s="40"/>
      <c r="G96" s="60"/>
      <c r="V96"/>
      <c r="W96"/>
      <c r="X96"/>
      <c r="Y96"/>
      <c r="Z96"/>
      <c r="AA96"/>
      <c r="AB96"/>
      <c r="AJ96"/>
      <c r="AL96"/>
    </row>
    <row r="97" spans="2:38" ht="15.75" customHeight="1" x14ac:dyDescent="0.3">
      <c r="B97" s="40"/>
      <c r="C97" s="40"/>
      <c r="D97" s="62"/>
      <c r="E97" s="62"/>
      <c r="F97" s="40"/>
      <c r="G97" s="60"/>
      <c r="V97"/>
      <c r="W97"/>
      <c r="X97"/>
      <c r="Y97"/>
      <c r="Z97"/>
      <c r="AA97"/>
      <c r="AB97"/>
      <c r="AJ97"/>
      <c r="AL97"/>
    </row>
    <row r="98" spans="2:38" ht="15.75" customHeight="1" x14ac:dyDescent="0.3">
      <c r="B98" s="40"/>
      <c r="C98" s="40"/>
      <c r="D98" s="62"/>
      <c r="E98" s="62"/>
      <c r="F98" s="40"/>
      <c r="G98" s="60"/>
      <c r="V98"/>
      <c r="W98"/>
      <c r="X98"/>
      <c r="Y98"/>
      <c r="Z98"/>
      <c r="AA98"/>
      <c r="AB98"/>
      <c r="AJ98"/>
      <c r="AL98"/>
    </row>
    <row r="99" spans="2:38" ht="15.75" customHeight="1" x14ac:dyDescent="0.3">
      <c r="B99" s="40"/>
      <c r="C99" s="40"/>
      <c r="D99" s="62"/>
      <c r="E99" s="62"/>
      <c r="F99" s="40"/>
      <c r="G99" s="60"/>
      <c r="V99"/>
      <c r="W99"/>
      <c r="X99"/>
      <c r="Y99"/>
      <c r="Z99"/>
      <c r="AA99"/>
      <c r="AB99"/>
      <c r="AJ99"/>
      <c r="AL99"/>
    </row>
    <row r="100" spans="2:38" ht="15.75" customHeight="1" x14ac:dyDescent="0.3">
      <c r="B100" s="40"/>
      <c r="C100" s="40"/>
      <c r="D100" s="62"/>
      <c r="E100" s="62"/>
      <c r="F100" s="40"/>
      <c r="G100" s="60"/>
      <c r="V100"/>
      <c r="W100"/>
      <c r="X100"/>
      <c r="Y100"/>
      <c r="Z100"/>
      <c r="AA100"/>
      <c r="AB100"/>
      <c r="AJ100"/>
      <c r="AL100"/>
    </row>
    <row r="101" spans="2:38" ht="15.75" customHeight="1" x14ac:dyDescent="0.3">
      <c r="B101" s="40"/>
      <c r="C101" s="40"/>
      <c r="D101" s="62"/>
      <c r="E101" s="62"/>
      <c r="F101" s="40"/>
      <c r="G101" s="60"/>
      <c r="V101"/>
      <c r="W101"/>
      <c r="X101"/>
      <c r="Y101"/>
      <c r="Z101"/>
      <c r="AA101"/>
      <c r="AB101"/>
      <c r="AJ101"/>
      <c r="AL101"/>
    </row>
    <row r="102" spans="2:38" ht="15.75" customHeight="1" x14ac:dyDescent="0.3">
      <c r="B102" s="40"/>
      <c r="C102" s="40"/>
      <c r="D102" s="62"/>
      <c r="E102" s="62"/>
      <c r="F102" s="40"/>
      <c r="G102" s="60"/>
      <c r="V102"/>
      <c r="W102"/>
      <c r="X102"/>
      <c r="Y102"/>
      <c r="Z102"/>
      <c r="AA102"/>
      <c r="AB102"/>
      <c r="AJ102"/>
      <c r="AL102"/>
    </row>
    <row r="103" spans="2:38" ht="15.75" customHeight="1" x14ac:dyDescent="0.3">
      <c r="B103" s="40"/>
      <c r="C103" s="40"/>
      <c r="D103" s="62"/>
      <c r="E103" s="62"/>
      <c r="F103" s="40"/>
      <c r="G103" s="60"/>
      <c r="V103"/>
      <c r="W103"/>
      <c r="X103"/>
      <c r="Y103"/>
      <c r="Z103"/>
      <c r="AA103"/>
      <c r="AB103"/>
      <c r="AJ103"/>
      <c r="AL103"/>
    </row>
    <row r="104" spans="2:38" ht="15.75" customHeight="1" x14ac:dyDescent="0.3">
      <c r="B104" s="40"/>
      <c r="C104" s="40"/>
      <c r="D104" s="62"/>
      <c r="E104" s="62"/>
      <c r="F104" s="40"/>
      <c r="G104" s="60"/>
      <c r="V104"/>
      <c r="W104"/>
      <c r="X104"/>
      <c r="Y104"/>
      <c r="Z104"/>
      <c r="AA104"/>
      <c r="AB104"/>
      <c r="AJ104"/>
      <c r="AL104"/>
    </row>
    <row r="105" spans="2:38" ht="15.75" customHeight="1" x14ac:dyDescent="0.3">
      <c r="B105" s="40"/>
      <c r="C105" s="40"/>
      <c r="D105" s="62"/>
      <c r="E105" s="62"/>
      <c r="F105" s="40"/>
      <c r="G105" s="60"/>
      <c r="V105"/>
      <c r="W105"/>
      <c r="X105"/>
      <c r="Y105"/>
      <c r="Z105"/>
      <c r="AA105"/>
      <c r="AB105"/>
      <c r="AJ105"/>
      <c r="AL105"/>
    </row>
    <row r="106" spans="2:38" ht="15.75" customHeight="1" x14ac:dyDescent="0.3">
      <c r="B106" s="40"/>
      <c r="C106" s="40"/>
      <c r="D106" s="62"/>
      <c r="E106" s="62"/>
      <c r="F106" s="40"/>
      <c r="G106" s="60"/>
      <c r="V106"/>
      <c r="W106"/>
      <c r="X106"/>
      <c r="Y106"/>
      <c r="Z106"/>
      <c r="AA106"/>
      <c r="AB106"/>
      <c r="AJ106"/>
      <c r="AL106"/>
    </row>
    <row r="107" spans="2:38" ht="15.75" customHeight="1" x14ac:dyDescent="0.3">
      <c r="B107" s="40"/>
      <c r="C107" s="40"/>
      <c r="D107" s="62"/>
      <c r="E107" s="62"/>
      <c r="F107" s="40"/>
      <c r="G107" s="60"/>
      <c r="V107"/>
      <c r="W107"/>
      <c r="X107"/>
      <c r="Y107"/>
      <c r="Z107"/>
      <c r="AA107"/>
      <c r="AB107"/>
      <c r="AJ107"/>
      <c r="AL107"/>
    </row>
    <row r="108" spans="2:38" ht="15.75" customHeight="1" x14ac:dyDescent="0.3">
      <c r="B108" s="40"/>
      <c r="C108" s="40"/>
      <c r="D108" s="62"/>
      <c r="E108" s="62"/>
      <c r="F108" s="40"/>
      <c r="G108" s="60"/>
      <c r="V108"/>
      <c r="W108"/>
      <c r="X108"/>
      <c r="Y108"/>
      <c r="Z108"/>
      <c r="AA108"/>
      <c r="AB108"/>
      <c r="AJ108"/>
      <c r="AL108"/>
    </row>
    <row r="109" spans="2:38" ht="15.75" customHeight="1" x14ac:dyDescent="0.3">
      <c r="B109" s="40"/>
      <c r="C109" s="40"/>
      <c r="D109" s="62"/>
      <c r="E109" s="62"/>
      <c r="F109" s="40"/>
      <c r="G109" s="60"/>
      <c r="V109"/>
      <c r="W109"/>
      <c r="X109"/>
      <c r="Y109"/>
      <c r="Z109"/>
      <c r="AA109"/>
      <c r="AB109"/>
      <c r="AJ109"/>
      <c r="AL109"/>
    </row>
    <row r="110" spans="2:38" ht="15.75" customHeight="1" x14ac:dyDescent="0.3">
      <c r="B110" s="40"/>
      <c r="C110" s="40"/>
      <c r="D110" s="62"/>
      <c r="E110" s="62"/>
      <c r="F110" s="40"/>
      <c r="G110" s="60"/>
      <c r="V110"/>
      <c r="W110"/>
      <c r="X110"/>
      <c r="Y110"/>
      <c r="Z110"/>
      <c r="AA110"/>
      <c r="AB110"/>
      <c r="AJ110"/>
      <c r="AL110"/>
    </row>
    <row r="111" spans="2:38" ht="15.75" customHeight="1" x14ac:dyDescent="0.3">
      <c r="B111" s="40"/>
      <c r="C111" s="40"/>
      <c r="D111" s="62"/>
      <c r="E111" s="62"/>
      <c r="F111" s="40"/>
      <c r="G111" s="60"/>
      <c r="V111"/>
      <c r="W111"/>
      <c r="X111"/>
      <c r="Y111"/>
      <c r="Z111"/>
      <c r="AA111"/>
      <c r="AB111"/>
      <c r="AJ111"/>
      <c r="AL111"/>
    </row>
    <row r="112" spans="2:38" ht="15.75" customHeight="1" x14ac:dyDescent="0.3">
      <c r="B112" s="40"/>
      <c r="C112" s="40"/>
      <c r="D112" s="62"/>
      <c r="E112" s="62"/>
      <c r="F112" s="40"/>
      <c r="G112" s="60"/>
      <c r="V112"/>
      <c r="W112"/>
      <c r="X112"/>
      <c r="Y112"/>
      <c r="Z112"/>
      <c r="AA112"/>
      <c r="AB112"/>
      <c r="AJ112"/>
      <c r="AL112"/>
    </row>
    <row r="113" spans="2:38" ht="15.75" customHeight="1" x14ac:dyDescent="0.3">
      <c r="B113" s="40"/>
      <c r="C113" s="40"/>
      <c r="D113" s="62"/>
      <c r="E113" s="62"/>
      <c r="F113" s="40"/>
      <c r="G113" s="60"/>
      <c r="V113"/>
      <c r="W113"/>
      <c r="X113"/>
      <c r="Y113"/>
      <c r="Z113"/>
      <c r="AA113"/>
      <c r="AB113"/>
      <c r="AJ113"/>
      <c r="AL113"/>
    </row>
    <row r="114" spans="2:38" ht="15.75" customHeight="1" x14ac:dyDescent="0.3">
      <c r="B114" s="40"/>
      <c r="C114" s="40"/>
      <c r="D114" s="62"/>
      <c r="E114" s="62"/>
      <c r="F114" s="40"/>
      <c r="G114" s="60"/>
      <c r="V114"/>
      <c r="W114"/>
      <c r="X114"/>
      <c r="Y114"/>
      <c r="Z114"/>
      <c r="AA114"/>
      <c r="AB114"/>
      <c r="AJ114"/>
      <c r="AL114"/>
    </row>
    <row r="115" spans="2:38" ht="15.75" customHeight="1" x14ac:dyDescent="0.3">
      <c r="B115" s="40"/>
      <c r="C115" s="40"/>
      <c r="D115" s="62"/>
      <c r="E115" s="62"/>
      <c r="F115" s="40"/>
      <c r="G115" s="60"/>
      <c r="V115"/>
      <c r="W115"/>
      <c r="X115"/>
      <c r="Y115"/>
      <c r="Z115"/>
      <c r="AA115"/>
      <c r="AB115"/>
      <c r="AJ115"/>
      <c r="AL115"/>
    </row>
    <row r="116" spans="2:38" ht="15.75" customHeight="1" x14ac:dyDescent="0.3">
      <c r="B116" s="40"/>
      <c r="C116" s="40"/>
      <c r="D116" s="62"/>
      <c r="E116" s="62"/>
      <c r="F116" s="40"/>
      <c r="G116" s="60"/>
      <c r="V116"/>
      <c r="W116"/>
      <c r="X116"/>
      <c r="Y116"/>
      <c r="Z116"/>
      <c r="AA116"/>
      <c r="AB116"/>
      <c r="AJ116"/>
      <c r="AL116"/>
    </row>
    <row r="117" spans="2:38" ht="15.75" customHeight="1" x14ac:dyDescent="0.3">
      <c r="B117" s="40"/>
      <c r="C117" s="40"/>
      <c r="D117" s="62"/>
      <c r="E117" s="62"/>
      <c r="F117" s="40"/>
      <c r="G117" s="60"/>
      <c r="V117"/>
      <c r="W117"/>
      <c r="X117"/>
      <c r="Y117"/>
      <c r="Z117"/>
      <c r="AA117"/>
      <c r="AB117"/>
      <c r="AJ117"/>
      <c r="AL117"/>
    </row>
    <row r="118" spans="2:38" ht="15.75" customHeight="1" x14ac:dyDescent="0.3">
      <c r="B118" s="40"/>
      <c r="C118" s="40"/>
      <c r="D118" s="62"/>
      <c r="E118" s="62"/>
      <c r="F118" s="40"/>
      <c r="G118" s="60"/>
      <c r="V118"/>
      <c r="W118"/>
      <c r="X118"/>
      <c r="Y118"/>
      <c r="Z118"/>
      <c r="AA118"/>
      <c r="AB118"/>
      <c r="AJ118"/>
      <c r="AL118"/>
    </row>
    <row r="119" spans="2:38" ht="15.75" customHeight="1" x14ac:dyDescent="0.3">
      <c r="B119" s="40"/>
      <c r="C119" s="40"/>
      <c r="D119" s="62"/>
      <c r="E119" s="62"/>
      <c r="F119" s="40"/>
      <c r="G119" s="60"/>
      <c r="V119"/>
      <c r="W119"/>
      <c r="X119"/>
      <c r="Y119"/>
      <c r="Z119"/>
      <c r="AA119"/>
      <c r="AB119"/>
      <c r="AJ119"/>
      <c r="AL119"/>
    </row>
    <row r="120" spans="2:38" ht="15.75" customHeight="1" x14ac:dyDescent="0.3">
      <c r="B120" s="40"/>
      <c r="C120" s="40"/>
      <c r="D120" s="62"/>
      <c r="E120" s="62"/>
      <c r="F120" s="40"/>
      <c r="G120" s="60"/>
      <c r="V120"/>
      <c r="W120"/>
      <c r="X120"/>
      <c r="Y120"/>
      <c r="Z120"/>
      <c r="AA120"/>
      <c r="AB120"/>
      <c r="AJ120"/>
      <c r="AL120"/>
    </row>
    <row r="121" spans="2:38" ht="15.75" customHeight="1" x14ac:dyDescent="0.3">
      <c r="B121" s="40"/>
      <c r="C121" s="40"/>
      <c r="D121" s="62"/>
      <c r="E121" s="62"/>
      <c r="F121" s="40"/>
      <c r="G121" s="60"/>
      <c r="V121"/>
      <c r="W121"/>
      <c r="X121"/>
      <c r="Y121"/>
      <c r="Z121"/>
      <c r="AA121"/>
      <c r="AB121"/>
      <c r="AJ121"/>
      <c r="AL121"/>
    </row>
    <row r="122" spans="2:38" ht="15.75" customHeight="1" x14ac:dyDescent="0.3">
      <c r="B122" s="40"/>
      <c r="C122" s="40"/>
      <c r="D122" s="62"/>
      <c r="E122" s="62"/>
      <c r="F122" s="40"/>
      <c r="G122" s="60"/>
      <c r="V122"/>
      <c r="W122"/>
      <c r="X122"/>
      <c r="Y122"/>
      <c r="Z122"/>
      <c r="AA122"/>
      <c r="AB122"/>
      <c r="AJ122"/>
      <c r="AL122"/>
    </row>
    <row r="123" spans="2:38" ht="15.75" customHeight="1" x14ac:dyDescent="0.3">
      <c r="B123" s="40"/>
      <c r="C123" s="40"/>
      <c r="D123" s="62"/>
      <c r="E123" s="62"/>
      <c r="F123" s="40"/>
      <c r="G123" s="60"/>
      <c r="V123"/>
      <c r="W123"/>
      <c r="X123"/>
      <c r="Y123"/>
      <c r="Z123"/>
      <c r="AA123"/>
      <c r="AB123"/>
      <c r="AJ123"/>
      <c r="AL123"/>
    </row>
    <row r="124" spans="2:38" ht="15.75" customHeight="1" x14ac:dyDescent="0.3">
      <c r="B124" s="40"/>
      <c r="C124" s="40"/>
      <c r="D124" s="62"/>
      <c r="E124" s="62"/>
      <c r="F124" s="40"/>
      <c r="G124" s="60"/>
      <c r="V124"/>
      <c r="W124"/>
      <c r="X124"/>
      <c r="Y124"/>
      <c r="Z124"/>
      <c r="AA124"/>
      <c r="AB124"/>
      <c r="AJ124"/>
      <c r="AL124"/>
    </row>
    <row r="125" spans="2:38" ht="15.75" customHeight="1" x14ac:dyDescent="0.3">
      <c r="B125" s="40"/>
      <c r="C125" s="40"/>
      <c r="D125" s="62"/>
      <c r="E125" s="62"/>
      <c r="F125" s="40"/>
      <c r="G125" s="60"/>
      <c r="V125"/>
      <c r="W125"/>
      <c r="X125"/>
      <c r="Y125"/>
      <c r="Z125"/>
      <c r="AA125"/>
      <c r="AB125"/>
      <c r="AJ125"/>
      <c r="AL125"/>
    </row>
    <row r="126" spans="2:38" ht="15.75" customHeight="1" x14ac:dyDescent="0.3">
      <c r="B126" s="40"/>
      <c r="C126" s="40"/>
      <c r="D126" s="62"/>
      <c r="E126" s="62"/>
      <c r="F126" s="40"/>
      <c r="G126" s="60"/>
      <c r="V126"/>
      <c r="W126"/>
      <c r="X126"/>
      <c r="Y126"/>
      <c r="Z126"/>
      <c r="AA126"/>
      <c r="AB126"/>
      <c r="AJ126"/>
      <c r="AL126"/>
    </row>
    <row r="127" spans="2:38" ht="15.75" customHeight="1" x14ac:dyDescent="0.3">
      <c r="B127" s="40"/>
      <c r="C127" s="40"/>
      <c r="D127" s="62"/>
      <c r="E127" s="62"/>
      <c r="F127" s="40"/>
      <c r="G127" s="60"/>
      <c r="V127"/>
      <c r="W127"/>
      <c r="X127"/>
      <c r="Y127"/>
      <c r="Z127"/>
      <c r="AA127"/>
      <c r="AB127"/>
      <c r="AJ127"/>
      <c r="AL127"/>
    </row>
    <row r="128" spans="2:38" ht="15.75" customHeight="1" x14ac:dyDescent="0.3">
      <c r="B128" s="40"/>
      <c r="C128" s="40"/>
      <c r="D128" s="62"/>
      <c r="E128" s="62"/>
      <c r="F128" s="40"/>
      <c r="G128" s="60"/>
      <c r="V128"/>
      <c r="W128"/>
      <c r="X128"/>
      <c r="Y128"/>
      <c r="Z128"/>
      <c r="AA128"/>
      <c r="AB128"/>
      <c r="AJ128"/>
      <c r="AL128"/>
    </row>
    <row r="129" spans="2:38" ht="15.75" customHeight="1" x14ac:dyDescent="0.3">
      <c r="B129" s="40"/>
      <c r="C129" s="40"/>
      <c r="D129" s="62"/>
      <c r="E129" s="62"/>
      <c r="F129" s="40"/>
      <c r="G129" s="60"/>
      <c r="V129"/>
      <c r="W129"/>
      <c r="X129"/>
      <c r="Y129"/>
      <c r="Z129"/>
      <c r="AA129"/>
      <c r="AB129"/>
      <c r="AJ129"/>
      <c r="AL129"/>
    </row>
    <row r="130" spans="2:38" ht="15.75" customHeight="1" x14ac:dyDescent="0.3">
      <c r="B130" s="40"/>
      <c r="C130" s="40"/>
      <c r="D130" s="62"/>
      <c r="E130" s="62"/>
      <c r="F130" s="40"/>
      <c r="G130" s="60"/>
      <c r="V130"/>
      <c r="W130"/>
      <c r="X130"/>
      <c r="Y130"/>
      <c r="Z130"/>
      <c r="AA130"/>
      <c r="AB130"/>
      <c r="AJ130"/>
      <c r="AL130"/>
    </row>
    <row r="131" spans="2:38" ht="15.75" customHeight="1" x14ac:dyDescent="0.3">
      <c r="B131" s="40"/>
      <c r="C131" s="40"/>
      <c r="D131" s="62"/>
      <c r="E131" s="62"/>
      <c r="F131" s="40"/>
      <c r="G131" s="60"/>
      <c r="V131"/>
      <c r="W131"/>
      <c r="X131"/>
      <c r="Y131"/>
      <c r="Z131"/>
      <c r="AA131"/>
      <c r="AB131"/>
      <c r="AJ131"/>
      <c r="AL131"/>
    </row>
    <row r="132" spans="2:38" ht="15.75" customHeight="1" x14ac:dyDescent="0.3">
      <c r="V132"/>
      <c r="W132"/>
      <c r="X132"/>
      <c r="Y132"/>
      <c r="Z132"/>
      <c r="AA132"/>
      <c r="AB132"/>
      <c r="AJ132"/>
      <c r="AL132"/>
    </row>
    <row r="133" spans="2:38" ht="15.75" customHeight="1" x14ac:dyDescent="0.3">
      <c r="V133"/>
      <c r="W133"/>
      <c r="X133"/>
      <c r="Y133"/>
      <c r="Z133"/>
      <c r="AA133"/>
      <c r="AB133"/>
      <c r="AJ133"/>
      <c r="AL133"/>
    </row>
    <row r="134" spans="2:38" ht="15.75" customHeight="1" x14ac:dyDescent="0.3">
      <c r="V134"/>
      <c r="W134"/>
      <c r="X134"/>
      <c r="Y134"/>
      <c r="Z134"/>
      <c r="AA134"/>
      <c r="AB134"/>
      <c r="AJ134"/>
      <c r="AL134"/>
    </row>
    <row r="135" spans="2:38" ht="15.75" customHeight="1" x14ac:dyDescent="0.3">
      <c r="V135"/>
      <c r="W135"/>
      <c r="X135"/>
      <c r="Y135"/>
      <c r="Z135"/>
      <c r="AA135"/>
      <c r="AB135"/>
      <c r="AJ135"/>
      <c r="AL135"/>
    </row>
    <row r="136" spans="2:38" ht="15.75" customHeight="1" x14ac:dyDescent="0.3">
      <c r="V136"/>
      <c r="W136"/>
      <c r="X136"/>
      <c r="Y136"/>
      <c r="Z136"/>
      <c r="AA136"/>
      <c r="AB136"/>
      <c r="AJ136"/>
      <c r="AL136"/>
    </row>
    <row r="137" spans="2:38" ht="15.75" customHeight="1" x14ac:dyDescent="0.3">
      <c r="V137"/>
      <c r="W137"/>
      <c r="X137"/>
      <c r="Y137"/>
      <c r="Z137"/>
      <c r="AA137"/>
      <c r="AB137"/>
      <c r="AJ137"/>
      <c r="AL137"/>
    </row>
    <row r="138" spans="2:38" ht="15.75" customHeight="1" x14ac:dyDescent="0.3">
      <c r="V138"/>
      <c r="W138"/>
      <c r="X138"/>
      <c r="Y138"/>
      <c r="Z138"/>
      <c r="AA138"/>
      <c r="AB138"/>
      <c r="AJ138"/>
      <c r="AL138"/>
    </row>
    <row r="139" spans="2:38" ht="15.75" customHeight="1" x14ac:dyDescent="0.3">
      <c r="V139"/>
      <c r="W139"/>
      <c r="X139"/>
      <c r="Y139"/>
      <c r="Z139"/>
      <c r="AA139"/>
      <c r="AB139"/>
      <c r="AJ139"/>
      <c r="AL139"/>
    </row>
    <row r="140" spans="2:38" ht="15.75" customHeight="1" x14ac:dyDescent="0.3">
      <c r="V140"/>
      <c r="W140"/>
      <c r="X140"/>
      <c r="Y140"/>
      <c r="Z140"/>
      <c r="AA140"/>
      <c r="AB140"/>
      <c r="AJ140"/>
      <c r="AL140"/>
    </row>
    <row r="141" spans="2:38" ht="15.75" customHeight="1" x14ac:dyDescent="0.3">
      <c r="V141"/>
      <c r="W141"/>
      <c r="X141"/>
      <c r="Y141"/>
      <c r="Z141"/>
      <c r="AA141"/>
      <c r="AB141"/>
      <c r="AJ141"/>
      <c r="AL141"/>
    </row>
    <row r="142" spans="2:38" ht="15.75" customHeight="1" x14ac:dyDescent="0.3">
      <c r="V142"/>
      <c r="W142"/>
      <c r="X142"/>
      <c r="Y142"/>
      <c r="Z142"/>
      <c r="AA142"/>
      <c r="AB142"/>
      <c r="AJ142"/>
      <c r="AL142"/>
    </row>
    <row r="143" spans="2:38" ht="15.75" customHeight="1" x14ac:dyDescent="0.3">
      <c r="V143"/>
      <c r="W143"/>
      <c r="X143"/>
      <c r="Y143"/>
      <c r="Z143"/>
      <c r="AA143"/>
      <c r="AB143"/>
      <c r="AJ143"/>
      <c r="AL143"/>
    </row>
    <row r="144" spans="2:38" ht="15.75" customHeight="1" x14ac:dyDescent="0.3">
      <c r="V144"/>
      <c r="W144"/>
      <c r="X144"/>
      <c r="Y144"/>
      <c r="Z144"/>
      <c r="AA144"/>
      <c r="AB144"/>
      <c r="AJ144"/>
      <c r="AL144"/>
    </row>
    <row r="145" spans="4:38" ht="15.75" customHeight="1" x14ac:dyDescent="0.3">
      <c r="V145"/>
      <c r="W145"/>
      <c r="X145"/>
      <c r="Y145"/>
      <c r="Z145"/>
      <c r="AA145"/>
      <c r="AB145"/>
      <c r="AJ145"/>
      <c r="AL145"/>
    </row>
    <row r="146" spans="4:38" ht="15.75" customHeight="1" x14ac:dyDescent="0.3">
      <c r="D146"/>
      <c r="E146"/>
      <c r="V146"/>
      <c r="W146"/>
      <c r="X146"/>
      <c r="Y146"/>
      <c r="Z146"/>
      <c r="AA146"/>
      <c r="AB146"/>
      <c r="AJ146"/>
      <c r="AL146"/>
    </row>
    <row r="147" spans="4:38" ht="15.75" customHeight="1" x14ac:dyDescent="0.3">
      <c r="D147"/>
      <c r="E147"/>
      <c r="V147"/>
      <c r="W147"/>
      <c r="X147"/>
      <c r="Y147"/>
      <c r="Z147"/>
      <c r="AA147"/>
      <c r="AB147"/>
      <c r="AJ147"/>
      <c r="AL147"/>
    </row>
    <row r="148" spans="4:38" ht="15.75" customHeight="1" x14ac:dyDescent="0.3">
      <c r="D148"/>
      <c r="E148"/>
      <c r="V148"/>
      <c r="W148"/>
      <c r="X148"/>
      <c r="Y148"/>
      <c r="Z148"/>
      <c r="AA148"/>
      <c r="AB148"/>
      <c r="AJ148"/>
      <c r="AL148"/>
    </row>
    <row r="149" spans="4:38" ht="15.75" customHeight="1" x14ac:dyDescent="0.3">
      <c r="D149"/>
      <c r="E149"/>
      <c r="V149"/>
      <c r="W149"/>
      <c r="X149"/>
      <c r="Y149"/>
      <c r="Z149"/>
      <c r="AA149"/>
      <c r="AB149"/>
      <c r="AJ149"/>
      <c r="AL149"/>
    </row>
    <row r="150" spans="4:38" ht="15.75" customHeight="1" x14ac:dyDescent="0.3">
      <c r="D150"/>
      <c r="E150"/>
      <c r="V150"/>
      <c r="W150"/>
      <c r="X150"/>
      <c r="Y150"/>
      <c r="Z150"/>
      <c r="AA150"/>
      <c r="AB150"/>
      <c r="AJ150"/>
      <c r="AL150"/>
    </row>
    <row r="151" spans="4:38" ht="15.75" customHeight="1" x14ac:dyDescent="0.3">
      <c r="D151"/>
      <c r="E151"/>
      <c r="V151"/>
      <c r="W151"/>
      <c r="X151"/>
      <c r="Y151"/>
      <c r="Z151"/>
      <c r="AA151"/>
      <c r="AB151"/>
      <c r="AJ151"/>
      <c r="AL151"/>
    </row>
    <row r="152" spans="4:38" ht="15.75" customHeight="1" x14ac:dyDescent="0.3">
      <c r="D152"/>
      <c r="E152"/>
      <c r="V152"/>
      <c r="W152"/>
      <c r="X152"/>
      <c r="Y152"/>
      <c r="Z152"/>
      <c r="AA152"/>
      <c r="AB152"/>
      <c r="AJ152"/>
      <c r="AL152"/>
    </row>
    <row r="153" spans="4:38" ht="15.75" customHeight="1" x14ac:dyDescent="0.3">
      <c r="D153"/>
      <c r="E153"/>
      <c r="V153"/>
      <c r="W153"/>
      <c r="X153"/>
      <c r="Y153"/>
      <c r="Z153"/>
      <c r="AA153"/>
      <c r="AB153"/>
      <c r="AJ153"/>
      <c r="AL153"/>
    </row>
    <row r="154" spans="4:38" ht="15.75" customHeight="1" x14ac:dyDescent="0.3">
      <c r="D154"/>
      <c r="E154"/>
      <c r="V154"/>
      <c r="W154"/>
      <c r="X154"/>
      <c r="Y154"/>
      <c r="Z154"/>
      <c r="AA154"/>
      <c r="AB154"/>
      <c r="AJ154"/>
      <c r="AL154"/>
    </row>
    <row r="155" spans="4:38" ht="15.75" customHeight="1" x14ac:dyDescent="0.3">
      <c r="D155"/>
      <c r="E155"/>
      <c r="V155"/>
      <c r="W155"/>
      <c r="X155"/>
      <c r="Y155"/>
      <c r="Z155"/>
      <c r="AA155"/>
      <c r="AB155"/>
      <c r="AJ155"/>
      <c r="AL155"/>
    </row>
    <row r="156" spans="4:38" ht="15.75" customHeight="1" x14ac:dyDescent="0.3">
      <c r="D156"/>
      <c r="E156"/>
      <c r="V156"/>
      <c r="W156"/>
      <c r="X156"/>
      <c r="Y156"/>
      <c r="Z156"/>
      <c r="AA156"/>
      <c r="AB156"/>
      <c r="AJ156"/>
      <c r="AL156"/>
    </row>
    <row r="157" spans="4:38" ht="15.75" customHeight="1" x14ac:dyDescent="0.3">
      <c r="D157"/>
      <c r="E157"/>
      <c r="V157"/>
      <c r="W157"/>
      <c r="X157"/>
      <c r="Y157"/>
      <c r="Z157"/>
      <c r="AA157"/>
      <c r="AB157"/>
      <c r="AJ157"/>
      <c r="AL157"/>
    </row>
    <row r="158" spans="4:38" ht="15.75" customHeight="1" x14ac:dyDescent="0.3">
      <c r="D158"/>
      <c r="E158"/>
      <c r="V158"/>
      <c r="W158"/>
      <c r="X158"/>
      <c r="Y158"/>
      <c r="Z158"/>
      <c r="AA158"/>
      <c r="AB158"/>
      <c r="AJ158"/>
      <c r="AL158"/>
    </row>
    <row r="159" spans="4:38" ht="15.75" customHeight="1" x14ac:dyDescent="0.3">
      <c r="D159"/>
      <c r="E159"/>
      <c r="V159"/>
      <c r="W159"/>
      <c r="X159"/>
      <c r="Y159"/>
      <c r="Z159"/>
      <c r="AA159"/>
      <c r="AB159"/>
      <c r="AJ159"/>
      <c r="AL159"/>
    </row>
    <row r="160" spans="4:38" ht="15.75" customHeight="1" x14ac:dyDescent="0.3">
      <c r="D160"/>
      <c r="E160"/>
      <c r="V160"/>
      <c r="W160"/>
      <c r="X160"/>
      <c r="Y160"/>
      <c r="Z160"/>
      <c r="AA160"/>
      <c r="AB160"/>
      <c r="AJ160"/>
      <c r="AL160"/>
    </row>
    <row r="161" spans="6:19" customFormat="1" ht="15.75" customHeight="1" x14ac:dyDescent="0.3">
      <c r="F161" s="37"/>
      <c r="R161" s="7"/>
      <c r="S161" s="49"/>
    </row>
    <row r="162" spans="6:19" customFormat="1" ht="15.75" customHeight="1" x14ac:dyDescent="0.3">
      <c r="F162" s="37"/>
      <c r="R162" s="7"/>
      <c r="S162" s="49"/>
    </row>
    <row r="163" spans="6:19" customFormat="1" ht="15.75" customHeight="1" x14ac:dyDescent="0.3">
      <c r="F163" s="37"/>
      <c r="R163" s="7"/>
      <c r="S163" s="49"/>
    </row>
    <row r="164" spans="6:19" customFormat="1" ht="15.75" customHeight="1" x14ac:dyDescent="0.3">
      <c r="F164" s="37"/>
      <c r="R164" s="7"/>
      <c r="S164" s="49"/>
    </row>
    <row r="165" spans="6:19" customFormat="1" ht="15.75" customHeight="1" x14ac:dyDescent="0.3">
      <c r="F165" s="37"/>
      <c r="R165" s="7"/>
      <c r="S165" s="49"/>
    </row>
    <row r="166" spans="6:19" customFormat="1" ht="15.75" customHeight="1" x14ac:dyDescent="0.3">
      <c r="F166" s="37"/>
      <c r="R166" s="7"/>
      <c r="S166" s="49"/>
    </row>
    <row r="167" spans="6:19" customFormat="1" ht="15.75" customHeight="1" x14ac:dyDescent="0.3">
      <c r="F167" s="37"/>
      <c r="R167" s="7"/>
      <c r="S167" s="49"/>
    </row>
    <row r="168" spans="6:19" customFormat="1" ht="15.75" customHeight="1" x14ac:dyDescent="0.3">
      <c r="F168" s="37"/>
      <c r="R168" s="7"/>
      <c r="S168" s="49"/>
    </row>
    <row r="169" spans="6:19" customFormat="1" ht="15.75" customHeight="1" x14ac:dyDescent="0.3">
      <c r="F169" s="37"/>
      <c r="R169" s="7"/>
      <c r="S169" s="49"/>
    </row>
    <row r="170" spans="6:19" customFormat="1" ht="15.75" customHeight="1" x14ac:dyDescent="0.3">
      <c r="F170" s="37"/>
      <c r="R170" s="7"/>
      <c r="S170" s="49"/>
    </row>
    <row r="171" spans="6:19" customFormat="1" ht="15.75" customHeight="1" x14ac:dyDescent="0.3">
      <c r="F171" s="37"/>
      <c r="R171" s="7"/>
      <c r="S171" s="49"/>
    </row>
    <row r="172" spans="6:19" customFormat="1" ht="15.75" customHeight="1" x14ac:dyDescent="0.3">
      <c r="F172" s="37"/>
      <c r="R172" s="7"/>
      <c r="S172" s="49"/>
    </row>
    <row r="173" spans="6:19" customFormat="1" ht="15.75" customHeight="1" x14ac:dyDescent="0.3">
      <c r="F173" s="37"/>
      <c r="R173" s="7"/>
      <c r="S173" s="49"/>
    </row>
    <row r="174" spans="6:19" customFormat="1" ht="15.75" customHeight="1" x14ac:dyDescent="0.3">
      <c r="F174" s="37"/>
      <c r="R174" s="7"/>
      <c r="S174" s="49"/>
    </row>
    <row r="175" spans="6:19" customFormat="1" ht="15.75" customHeight="1" x14ac:dyDescent="0.3">
      <c r="F175" s="37"/>
      <c r="R175" s="7"/>
      <c r="S175" s="49"/>
    </row>
    <row r="176" spans="6:19" customFormat="1" ht="15.75" customHeight="1" x14ac:dyDescent="0.3">
      <c r="F176" s="37"/>
      <c r="R176" s="7"/>
      <c r="S176" s="49"/>
    </row>
    <row r="177" spans="6:19" customFormat="1" ht="15.75" customHeight="1" x14ac:dyDescent="0.3">
      <c r="F177" s="37"/>
      <c r="R177" s="7"/>
      <c r="S177" s="49"/>
    </row>
    <row r="178" spans="6:19" customFormat="1" ht="15.75" customHeight="1" x14ac:dyDescent="0.3">
      <c r="F178" s="37"/>
      <c r="R178" s="7"/>
      <c r="S178" s="49"/>
    </row>
    <row r="179" spans="6:19" customFormat="1" ht="15.75" customHeight="1" x14ac:dyDescent="0.3">
      <c r="F179" s="37"/>
      <c r="R179" s="7"/>
      <c r="S179" s="49"/>
    </row>
    <row r="180" spans="6:19" customFormat="1" ht="15.75" customHeight="1" x14ac:dyDescent="0.3">
      <c r="F180" s="37"/>
      <c r="R180" s="7"/>
      <c r="S180" s="49"/>
    </row>
    <row r="181" spans="6:19" customFormat="1" ht="15.75" customHeight="1" x14ac:dyDescent="0.3">
      <c r="F181" s="37"/>
      <c r="R181" s="7"/>
      <c r="S181" s="49"/>
    </row>
    <row r="182" spans="6:19" customFormat="1" ht="15.75" customHeight="1" x14ac:dyDescent="0.3">
      <c r="F182" s="37"/>
      <c r="R182" s="7"/>
      <c r="S182" s="49"/>
    </row>
    <row r="183" spans="6:19" customFormat="1" ht="15.75" customHeight="1" x14ac:dyDescent="0.3">
      <c r="F183" s="37"/>
      <c r="R183" s="7"/>
      <c r="S183" s="49"/>
    </row>
    <row r="184" spans="6:19" customFormat="1" ht="15.75" customHeight="1" x14ac:dyDescent="0.3">
      <c r="F184" s="37"/>
      <c r="R184" s="7"/>
      <c r="S184" s="49"/>
    </row>
    <row r="185" spans="6:19" customFormat="1" ht="15.75" customHeight="1" x14ac:dyDescent="0.3">
      <c r="F185" s="37"/>
      <c r="R185" s="7"/>
      <c r="S185" s="49"/>
    </row>
    <row r="186" spans="6:19" customFormat="1" ht="15.75" customHeight="1" x14ac:dyDescent="0.3">
      <c r="F186" s="37"/>
      <c r="R186" s="7"/>
      <c r="S186" s="49"/>
    </row>
    <row r="187" spans="6:19" customFormat="1" ht="15.75" customHeight="1" x14ac:dyDescent="0.3">
      <c r="F187" s="37"/>
      <c r="R187" s="7"/>
      <c r="S187" s="49"/>
    </row>
    <row r="188" spans="6:19" customFormat="1" ht="15.75" customHeight="1" x14ac:dyDescent="0.3">
      <c r="F188" s="37"/>
      <c r="R188" s="7"/>
      <c r="S188" s="49"/>
    </row>
    <row r="189" spans="6:19" customFormat="1" ht="15.75" customHeight="1" x14ac:dyDescent="0.3">
      <c r="F189" s="37"/>
      <c r="R189" s="7"/>
      <c r="S189" s="49"/>
    </row>
    <row r="190" spans="6:19" customFormat="1" ht="15.75" customHeight="1" x14ac:dyDescent="0.3">
      <c r="F190" s="37"/>
      <c r="R190" s="7"/>
      <c r="S190" s="49"/>
    </row>
    <row r="191" spans="6:19" customFormat="1" ht="15.75" customHeight="1" x14ac:dyDescent="0.3">
      <c r="F191" s="37"/>
      <c r="R191" s="7"/>
      <c r="S191" s="49"/>
    </row>
    <row r="192" spans="6:19" customFormat="1" ht="15.75" customHeight="1" x14ac:dyDescent="0.3">
      <c r="F192" s="37"/>
      <c r="R192" s="7"/>
      <c r="S192" s="49"/>
    </row>
    <row r="193" spans="6:19" customFormat="1" ht="15.75" customHeight="1" x14ac:dyDescent="0.3">
      <c r="F193" s="37"/>
      <c r="R193" s="7"/>
      <c r="S193" s="49"/>
    </row>
    <row r="194" spans="6:19" customFormat="1" ht="15.75" customHeight="1" x14ac:dyDescent="0.3">
      <c r="F194" s="37"/>
      <c r="R194" s="7"/>
      <c r="S194" s="49"/>
    </row>
    <row r="195" spans="6:19" customFormat="1" ht="15.75" customHeight="1" x14ac:dyDescent="0.3">
      <c r="F195" s="37"/>
      <c r="R195" s="7"/>
      <c r="S195" s="49"/>
    </row>
    <row r="196" spans="6:19" customFormat="1" ht="15.75" customHeight="1" x14ac:dyDescent="0.3">
      <c r="F196" s="37"/>
      <c r="R196" s="7"/>
      <c r="S196" s="49"/>
    </row>
    <row r="197" spans="6:19" customFormat="1" ht="15.75" customHeight="1" x14ac:dyDescent="0.3">
      <c r="F197" s="37"/>
      <c r="R197" s="7"/>
      <c r="S197" s="49"/>
    </row>
    <row r="198" spans="6:19" customFormat="1" ht="15.75" customHeight="1" x14ac:dyDescent="0.3">
      <c r="F198" s="37"/>
      <c r="R198" s="7"/>
      <c r="S198" s="49"/>
    </row>
    <row r="199" spans="6:19" customFormat="1" ht="15.75" customHeight="1" x14ac:dyDescent="0.3">
      <c r="F199" s="37"/>
      <c r="R199" s="7"/>
      <c r="S199" s="49"/>
    </row>
    <row r="200" spans="6:19" customFormat="1" ht="15.75" customHeight="1" x14ac:dyDescent="0.3">
      <c r="F200" s="37"/>
      <c r="R200" s="7"/>
      <c r="S200" s="49"/>
    </row>
    <row r="201" spans="6:19" customFormat="1" ht="15.75" customHeight="1" x14ac:dyDescent="0.3">
      <c r="F201" s="37"/>
      <c r="R201" s="7"/>
      <c r="S201" s="49"/>
    </row>
    <row r="202" spans="6:19" customFormat="1" ht="15.75" customHeight="1" x14ac:dyDescent="0.3">
      <c r="F202" s="37"/>
      <c r="R202" s="7"/>
      <c r="S202" s="49"/>
    </row>
    <row r="203" spans="6:19" customFormat="1" ht="15.75" customHeight="1" x14ac:dyDescent="0.3">
      <c r="F203" s="37"/>
      <c r="R203" s="7"/>
      <c r="S203" s="49"/>
    </row>
    <row r="204" spans="6:19" customFormat="1" ht="15.75" customHeight="1" x14ac:dyDescent="0.3">
      <c r="F204" s="37"/>
      <c r="R204" s="7"/>
      <c r="S204" s="49"/>
    </row>
    <row r="205" spans="6:19" customFormat="1" ht="15.75" customHeight="1" x14ac:dyDescent="0.3">
      <c r="F205" s="37"/>
      <c r="R205" s="7"/>
      <c r="S205" s="49"/>
    </row>
    <row r="206" spans="6:19" customFormat="1" ht="15.75" customHeight="1" x14ac:dyDescent="0.3">
      <c r="F206" s="37"/>
      <c r="R206" s="7"/>
      <c r="S206" s="49"/>
    </row>
    <row r="207" spans="6:19" customFormat="1" ht="15.75" customHeight="1" x14ac:dyDescent="0.3">
      <c r="F207" s="37"/>
      <c r="R207" s="7"/>
      <c r="S207" s="49"/>
    </row>
    <row r="208" spans="6:19" customFormat="1" ht="15.75" customHeight="1" x14ac:dyDescent="0.3">
      <c r="F208" s="37"/>
      <c r="R208" s="7"/>
      <c r="S208" s="49"/>
    </row>
    <row r="209" spans="6:19" customFormat="1" ht="15.75" customHeight="1" x14ac:dyDescent="0.3">
      <c r="F209" s="37"/>
      <c r="R209" s="7"/>
      <c r="S209" s="49"/>
    </row>
    <row r="210" spans="6:19" customFormat="1" ht="15.75" customHeight="1" x14ac:dyDescent="0.3">
      <c r="F210" s="37"/>
      <c r="R210" s="7"/>
      <c r="S210" s="49"/>
    </row>
    <row r="211" spans="6:19" customFormat="1" ht="15.75" customHeight="1" x14ac:dyDescent="0.3">
      <c r="F211" s="37"/>
      <c r="R211" s="7"/>
      <c r="S211" s="49"/>
    </row>
    <row r="212" spans="6:19" customFormat="1" ht="15.75" customHeight="1" x14ac:dyDescent="0.3">
      <c r="F212" s="37"/>
      <c r="R212" s="7"/>
      <c r="S212" s="49"/>
    </row>
    <row r="213" spans="6:19" customFormat="1" ht="15.75" customHeight="1" x14ac:dyDescent="0.3">
      <c r="F213" s="37"/>
      <c r="R213" s="7"/>
      <c r="S213" s="49"/>
    </row>
    <row r="214" spans="6:19" customFormat="1" ht="15.75" customHeight="1" x14ac:dyDescent="0.3">
      <c r="F214" s="37"/>
      <c r="R214" s="7"/>
      <c r="S214" s="49"/>
    </row>
    <row r="215" spans="6:19" customFormat="1" ht="15.75" customHeight="1" x14ac:dyDescent="0.3">
      <c r="F215" s="37"/>
      <c r="R215" s="7"/>
      <c r="S215" s="49"/>
    </row>
    <row r="216" spans="6:19" customFormat="1" ht="15.75" customHeight="1" x14ac:dyDescent="0.3">
      <c r="F216" s="37"/>
      <c r="R216" s="7"/>
      <c r="S216" s="49"/>
    </row>
    <row r="217" spans="6:19" customFormat="1" ht="15.75" customHeight="1" x14ac:dyDescent="0.3">
      <c r="F217" s="37"/>
      <c r="R217" s="7"/>
      <c r="S217" s="49"/>
    </row>
    <row r="218" spans="6:19" customFormat="1" ht="15.75" customHeight="1" x14ac:dyDescent="0.3">
      <c r="F218" s="37"/>
      <c r="R218" s="7"/>
      <c r="S218" s="49"/>
    </row>
    <row r="219" spans="6:19" customFormat="1" ht="15.75" customHeight="1" x14ac:dyDescent="0.3">
      <c r="F219" s="37"/>
      <c r="R219" s="7"/>
      <c r="S219" s="49"/>
    </row>
    <row r="220" spans="6:19" customFormat="1" ht="15.75" customHeight="1" x14ac:dyDescent="0.3">
      <c r="F220" s="37"/>
      <c r="R220" s="7"/>
      <c r="S220" s="49"/>
    </row>
    <row r="221" spans="6:19" customFormat="1" ht="15.75" customHeight="1" x14ac:dyDescent="0.3">
      <c r="F221" s="37"/>
      <c r="R221" s="7"/>
      <c r="S221" s="49"/>
    </row>
    <row r="222" spans="6:19" customFormat="1" ht="15.75" customHeight="1" x14ac:dyDescent="0.3">
      <c r="F222" s="37"/>
      <c r="R222" s="7"/>
      <c r="S222" s="49"/>
    </row>
    <row r="223" spans="6:19" customFormat="1" ht="15.75" customHeight="1" x14ac:dyDescent="0.3">
      <c r="F223" s="37"/>
      <c r="R223" s="7"/>
      <c r="S223" s="49"/>
    </row>
    <row r="224" spans="6:19" customFormat="1" ht="15.75" customHeight="1" x14ac:dyDescent="0.3">
      <c r="F224" s="37"/>
      <c r="R224" s="7"/>
      <c r="S224" s="49"/>
    </row>
    <row r="225" spans="6:19" customFormat="1" ht="15.75" customHeight="1" x14ac:dyDescent="0.3">
      <c r="F225" s="37"/>
      <c r="R225" s="7"/>
      <c r="S225" s="49"/>
    </row>
    <row r="226" spans="6:19" customFormat="1" ht="15.75" customHeight="1" x14ac:dyDescent="0.3">
      <c r="F226" s="37"/>
      <c r="R226" s="7"/>
      <c r="S226" s="49"/>
    </row>
    <row r="227" spans="6:19" customFormat="1" ht="15.75" customHeight="1" x14ac:dyDescent="0.3">
      <c r="F227" s="37"/>
      <c r="R227" s="7"/>
      <c r="S227" s="49"/>
    </row>
    <row r="228" spans="6:19" customFormat="1" ht="15.75" customHeight="1" x14ac:dyDescent="0.3">
      <c r="F228" s="37"/>
      <c r="R228" s="7"/>
      <c r="S228" s="49"/>
    </row>
    <row r="229" spans="6:19" customFormat="1" ht="15.75" customHeight="1" x14ac:dyDescent="0.3">
      <c r="F229" s="37"/>
      <c r="R229" s="7"/>
      <c r="S229" s="49"/>
    </row>
    <row r="230" spans="6:19" customFormat="1" ht="15.75" customHeight="1" x14ac:dyDescent="0.3">
      <c r="F230" s="37"/>
      <c r="R230" s="7"/>
      <c r="S230" s="49"/>
    </row>
    <row r="231" spans="6:19" customFormat="1" ht="15.75" customHeight="1" x14ac:dyDescent="0.3">
      <c r="F231" s="37"/>
      <c r="R231" s="7"/>
      <c r="S231" s="49"/>
    </row>
    <row r="232" spans="6:19" customFormat="1" ht="15.75" customHeight="1" x14ac:dyDescent="0.3">
      <c r="F232" s="37"/>
      <c r="R232" s="7"/>
      <c r="S232" s="49"/>
    </row>
    <row r="233" spans="6:19" customFormat="1" ht="15.75" customHeight="1" x14ac:dyDescent="0.3">
      <c r="F233" s="37"/>
      <c r="R233" s="7"/>
      <c r="S233" s="49"/>
    </row>
    <row r="234" spans="6:19" customFormat="1" ht="15.75" customHeight="1" x14ac:dyDescent="0.3">
      <c r="F234" s="37"/>
      <c r="R234" s="7"/>
      <c r="S234" s="49"/>
    </row>
    <row r="235" spans="6:19" customFormat="1" ht="15.75" customHeight="1" x14ac:dyDescent="0.3">
      <c r="F235" s="37"/>
      <c r="R235" s="7"/>
      <c r="S235" s="49"/>
    </row>
    <row r="236" spans="6:19" customFormat="1" ht="15.75" customHeight="1" x14ac:dyDescent="0.3">
      <c r="F236" s="37"/>
      <c r="R236" s="7"/>
      <c r="S236" s="49"/>
    </row>
    <row r="237" spans="6:19" customFormat="1" ht="15.75" customHeight="1" x14ac:dyDescent="0.3">
      <c r="F237" s="37"/>
      <c r="R237" s="7"/>
      <c r="S237" s="49"/>
    </row>
    <row r="238" spans="6:19" customFormat="1" ht="15.75" customHeight="1" x14ac:dyDescent="0.3">
      <c r="F238" s="37"/>
      <c r="R238" s="7"/>
      <c r="S238" s="49"/>
    </row>
    <row r="239" spans="6:19" customFormat="1" ht="15.75" customHeight="1" x14ac:dyDescent="0.3">
      <c r="F239" s="37"/>
      <c r="R239" s="7"/>
      <c r="S239" s="49"/>
    </row>
    <row r="240" spans="6:19" customFormat="1" ht="15.75" customHeight="1" x14ac:dyDescent="0.3">
      <c r="F240" s="37"/>
      <c r="R240" s="7"/>
      <c r="S240" s="49"/>
    </row>
    <row r="241" spans="6:19" customFormat="1" ht="15.75" customHeight="1" x14ac:dyDescent="0.3">
      <c r="F241" s="37"/>
      <c r="R241" s="7"/>
      <c r="S241" s="49"/>
    </row>
    <row r="242" spans="6:19" customFormat="1" ht="15.75" customHeight="1" x14ac:dyDescent="0.3">
      <c r="F242" s="37"/>
      <c r="R242" s="7"/>
      <c r="S242" s="49"/>
    </row>
    <row r="243" spans="6:19" customFormat="1" ht="15.75" customHeight="1" x14ac:dyDescent="0.3">
      <c r="F243" s="37"/>
      <c r="R243" s="7"/>
      <c r="S243" s="49"/>
    </row>
    <row r="244" spans="6:19" customFormat="1" ht="15.75" customHeight="1" x14ac:dyDescent="0.3">
      <c r="F244" s="37"/>
      <c r="R244" s="7"/>
      <c r="S244" s="49"/>
    </row>
    <row r="245" spans="6:19" customFormat="1" ht="15.75" customHeight="1" x14ac:dyDescent="0.3">
      <c r="F245" s="37"/>
      <c r="R245" s="7"/>
      <c r="S245" s="49"/>
    </row>
    <row r="246" spans="6:19" customFormat="1" ht="15.75" customHeight="1" x14ac:dyDescent="0.3">
      <c r="F246" s="37"/>
      <c r="R246" s="7"/>
      <c r="S246" s="49"/>
    </row>
    <row r="247" spans="6:19" customFormat="1" ht="15.75" customHeight="1" x14ac:dyDescent="0.3">
      <c r="F247" s="37"/>
      <c r="R247" s="7"/>
      <c r="S247" s="49"/>
    </row>
    <row r="248" spans="6:19" customFormat="1" ht="15.75" customHeight="1" x14ac:dyDescent="0.3">
      <c r="F248" s="37"/>
      <c r="R248" s="7"/>
      <c r="S248" s="49"/>
    </row>
    <row r="249" spans="6:19" customFormat="1" ht="15.75" customHeight="1" x14ac:dyDescent="0.3">
      <c r="F249" s="37"/>
      <c r="R249" s="7"/>
      <c r="S249" s="49"/>
    </row>
    <row r="250" spans="6:19" customFormat="1" ht="15.75" customHeight="1" x14ac:dyDescent="0.3">
      <c r="F250" s="37"/>
      <c r="R250" s="7"/>
      <c r="S250" s="49"/>
    </row>
    <row r="251" spans="6:19" customFormat="1" ht="15.75" customHeight="1" x14ac:dyDescent="0.3">
      <c r="F251" s="37"/>
      <c r="R251" s="7"/>
      <c r="S251" s="49"/>
    </row>
    <row r="252" spans="6:19" customFormat="1" ht="15.75" customHeight="1" x14ac:dyDescent="0.3">
      <c r="F252" s="37"/>
      <c r="R252" s="7"/>
      <c r="S252" s="49"/>
    </row>
    <row r="253" spans="6:19" customFormat="1" ht="15.75" customHeight="1" x14ac:dyDescent="0.3">
      <c r="F253" s="37"/>
      <c r="R253" s="7"/>
      <c r="S253" s="49"/>
    </row>
    <row r="254" spans="6:19" customFormat="1" ht="15.75" customHeight="1" x14ac:dyDescent="0.3">
      <c r="F254" s="37"/>
      <c r="R254" s="7"/>
      <c r="S254" s="49"/>
    </row>
    <row r="255" spans="6:19" customFormat="1" ht="15.75" customHeight="1" x14ac:dyDescent="0.3">
      <c r="F255" s="37"/>
      <c r="R255" s="7"/>
      <c r="S255" s="49"/>
    </row>
    <row r="256" spans="6:19" customFormat="1" ht="15.75" customHeight="1" x14ac:dyDescent="0.3">
      <c r="F256" s="37"/>
      <c r="R256" s="7"/>
      <c r="S256" s="49"/>
    </row>
    <row r="257" spans="4:38" customFormat="1" ht="15.75" customHeight="1" x14ac:dyDescent="0.3">
      <c r="F257" s="37"/>
      <c r="R257" s="7"/>
      <c r="S257" s="49"/>
    </row>
    <row r="258" spans="4:38" customFormat="1" ht="15.75" customHeight="1" x14ac:dyDescent="0.3">
      <c r="F258" s="37"/>
      <c r="R258" s="7"/>
      <c r="S258" s="49"/>
    </row>
    <row r="259" spans="4:38" customFormat="1" ht="15.75" customHeight="1" x14ac:dyDescent="0.3">
      <c r="F259" s="37"/>
      <c r="R259" s="7"/>
      <c r="S259" s="49"/>
    </row>
    <row r="260" spans="4:38" customFormat="1" ht="15.75" customHeight="1" x14ac:dyDescent="0.3">
      <c r="F260" s="37"/>
      <c r="R260" s="7"/>
      <c r="S260" s="49"/>
    </row>
    <row r="261" spans="4:38" customFormat="1" ht="15.75" customHeight="1" x14ac:dyDescent="0.3">
      <c r="F261" s="37"/>
      <c r="R261" s="7"/>
      <c r="S261" s="49"/>
    </row>
    <row r="262" spans="4:38" customFormat="1" ht="15.75" customHeight="1" x14ac:dyDescent="0.3">
      <c r="F262" s="37"/>
      <c r="R262" s="7"/>
      <c r="S262" s="49"/>
    </row>
    <row r="263" spans="4:38" customFormat="1" ht="15.75" customHeight="1" x14ac:dyDescent="0.3">
      <c r="F263" s="37"/>
      <c r="R263" s="7"/>
      <c r="S263" s="49"/>
    </row>
    <row r="264" spans="4:38" customFormat="1" ht="15.75" customHeight="1" x14ac:dyDescent="0.3">
      <c r="F264" s="37"/>
      <c r="R264" s="7"/>
      <c r="S264" s="49"/>
    </row>
    <row r="265" spans="4:38" customFormat="1" ht="15.75" customHeight="1" x14ac:dyDescent="0.3">
      <c r="F265" s="37"/>
      <c r="R265" s="7"/>
      <c r="S265" s="49"/>
    </row>
    <row r="266" spans="4:38" customFormat="1" ht="15.75" customHeight="1" x14ac:dyDescent="0.3">
      <c r="F266" s="37"/>
      <c r="R266" s="7"/>
      <c r="S266" s="49"/>
    </row>
    <row r="267" spans="4:38" customFormat="1" ht="15.75" customHeight="1" x14ac:dyDescent="0.3">
      <c r="F267" s="37"/>
      <c r="R267" s="7"/>
      <c r="S267" s="49"/>
    </row>
    <row r="268" spans="4:38" customFormat="1" ht="15.75" customHeight="1" x14ac:dyDescent="0.3">
      <c r="F268" s="37"/>
      <c r="R268" s="7"/>
      <c r="S268" s="49"/>
    </row>
    <row r="269" spans="4:38" ht="15.75" customHeight="1" x14ac:dyDescent="0.3">
      <c r="D269"/>
      <c r="E269"/>
      <c r="AJ269"/>
      <c r="AL269"/>
    </row>
    <row r="270" spans="4:38" ht="15.75" customHeight="1" x14ac:dyDescent="0.3">
      <c r="D270"/>
      <c r="E270"/>
      <c r="AJ270"/>
      <c r="AL270"/>
    </row>
    <row r="271" spans="4:38" ht="15.75" customHeight="1" x14ac:dyDescent="0.3">
      <c r="D271"/>
      <c r="E271"/>
      <c r="AJ271"/>
      <c r="AL271"/>
    </row>
    <row r="272" spans="4:38" ht="15.75" customHeight="1" x14ac:dyDescent="0.3">
      <c r="D272"/>
      <c r="E272"/>
      <c r="AJ272"/>
      <c r="AL272"/>
    </row>
    <row r="273" spans="4:38" ht="15.75" customHeight="1" x14ac:dyDescent="0.3">
      <c r="D273"/>
      <c r="E273"/>
      <c r="AJ273"/>
      <c r="AL273"/>
    </row>
    <row r="274" spans="4:38" customFormat="1" ht="15.75" customHeight="1" x14ac:dyDescent="0.3">
      <c r="F274" s="37"/>
      <c r="R274" s="7"/>
      <c r="S274" s="49"/>
    </row>
    <row r="275" spans="4:38" customFormat="1" ht="15.75" customHeight="1" x14ac:dyDescent="0.3">
      <c r="F275" s="37"/>
      <c r="R275" s="7"/>
      <c r="S275" s="49"/>
    </row>
    <row r="276" spans="4:38" customFormat="1" ht="15.75" customHeight="1" x14ac:dyDescent="0.3">
      <c r="F276" s="37"/>
      <c r="R276" s="7"/>
      <c r="S276" s="49"/>
    </row>
    <row r="277" spans="4:38" customFormat="1" ht="15.75" customHeight="1" x14ac:dyDescent="0.3">
      <c r="F277" s="37"/>
      <c r="R277" s="7"/>
      <c r="S277" s="49"/>
    </row>
    <row r="278" spans="4:38" customFormat="1" ht="15.75" customHeight="1" x14ac:dyDescent="0.3">
      <c r="F278" s="37"/>
      <c r="R278" s="7"/>
      <c r="S278" s="49"/>
    </row>
    <row r="279" spans="4:38" customFormat="1" ht="15.75" customHeight="1" x14ac:dyDescent="0.3">
      <c r="F279" s="37"/>
      <c r="R279" s="7"/>
      <c r="S279" s="49"/>
    </row>
    <row r="280" spans="4:38" customFormat="1" ht="15.75" customHeight="1" x14ac:dyDescent="0.3">
      <c r="F280" s="37"/>
      <c r="R280" s="7"/>
      <c r="S280" s="49"/>
    </row>
    <row r="281" spans="4:38" customFormat="1" ht="15.75" customHeight="1" x14ac:dyDescent="0.3">
      <c r="F281" s="37"/>
      <c r="R281" s="7"/>
      <c r="S281" s="49"/>
    </row>
    <row r="282" spans="4:38" customFormat="1" ht="15.75" customHeight="1" x14ac:dyDescent="0.3">
      <c r="F282" s="37"/>
      <c r="R282" s="7"/>
      <c r="S282" s="49"/>
    </row>
    <row r="283" spans="4:38" customFormat="1" ht="15.75" customHeight="1" x14ac:dyDescent="0.3">
      <c r="F283" s="37"/>
      <c r="R283" s="7"/>
      <c r="S283" s="49"/>
    </row>
    <row r="284" spans="4:38" customFormat="1" ht="15.75" customHeight="1" x14ac:dyDescent="0.3">
      <c r="F284" s="37"/>
      <c r="R284" s="7"/>
      <c r="S284" s="49"/>
    </row>
    <row r="285" spans="4:38" customFormat="1" ht="15.75" customHeight="1" x14ac:dyDescent="0.3">
      <c r="F285" s="37"/>
      <c r="R285" s="7"/>
      <c r="S285" s="49"/>
    </row>
    <row r="286" spans="4:38" customFormat="1" ht="15.75" customHeight="1" x14ac:dyDescent="0.3">
      <c r="F286" s="37"/>
      <c r="R286" s="7"/>
      <c r="S286" s="49"/>
    </row>
    <row r="287" spans="4:38" customFormat="1" ht="15.75" customHeight="1" x14ac:dyDescent="0.3">
      <c r="F287" s="37"/>
      <c r="R287" s="7"/>
      <c r="S287" s="49"/>
    </row>
    <row r="288" spans="4:38" customFormat="1" ht="15.75" customHeight="1" x14ac:dyDescent="0.3">
      <c r="F288" s="37"/>
      <c r="R288" s="7"/>
      <c r="S288" s="49"/>
    </row>
    <row r="289" spans="6:19" customFormat="1" ht="15.75" customHeight="1" x14ac:dyDescent="0.3">
      <c r="F289" s="37"/>
      <c r="R289" s="7"/>
      <c r="S289" s="49"/>
    </row>
    <row r="290" spans="6:19" customFormat="1" ht="15.75" customHeight="1" x14ac:dyDescent="0.3">
      <c r="F290" s="37"/>
      <c r="R290" s="7"/>
      <c r="S290" s="49"/>
    </row>
    <row r="291" spans="6:19" customFormat="1" ht="15.75" customHeight="1" x14ac:dyDescent="0.3">
      <c r="F291" s="37"/>
      <c r="R291" s="7"/>
      <c r="S291" s="49"/>
    </row>
    <row r="302" spans="6:19" customFormat="1" ht="15.75" customHeight="1" x14ac:dyDescent="0.3">
      <c r="R302" s="7"/>
    </row>
    <row r="303" spans="6:19" customFormat="1" ht="15.75" customHeight="1" x14ac:dyDescent="0.3">
      <c r="R303" s="7"/>
    </row>
    <row r="304" spans="6:19" customFormat="1" ht="15.75" customHeight="1" x14ac:dyDescent="0.3">
      <c r="R304" s="7"/>
    </row>
    <row r="305" spans="18:18" customFormat="1" ht="15.75" customHeight="1" x14ac:dyDescent="0.3">
      <c r="R305" s="7"/>
    </row>
    <row r="306" spans="18:18" customFormat="1" ht="15.75" customHeight="1" x14ac:dyDescent="0.3">
      <c r="R306" s="7"/>
    </row>
    <row r="307" spans="18:18" customFormat="1" ht="15.75" customHeight="1" x14ac:dyDescent="0.3">
      <c r="R307" s="7"/>
    </row>
    <row r="308" spans="18:18" customFormat="1" ht="15.75" customHeight="1" x14ac:dyDescent="0.3">
      <c r="R308" s="7"/>
    </row>
    <row r="309" spans="18:18" customFormat="1" ht="15.75" customHeight="1" x14ac:dyDescent="0.3">
      <c r="R309" s="7"/>
    </row>
    <row r="310" spans="18:18" customFormat="1" ht="15.75" customHeight="1" x14ac:dyDescent="0.3">
      <c r="R310" s="7"/>
    </row>
    <row r="311" spans="18:18" customFormat="1" ht="15.75" customHeight="1" x14ac:dyDescent="0.3">
      <c r="R311" s="7"/>
    </row>
  </sheetData>
  <sortState xmlns:xlrd2="http://schemas.microsoft.com/office/spreadsheetml/2017/richdata2" ref="A4:ES78">
    <sortCondition ref="D4:D78"/>
  </sortState>
  <mergeCells count="8">
    <mergeCell ref="AF2:AL2"/>
    <mergeCell ref="A72:D72"/>
    <mergeCell ref="A73:D73"/>
    <mergeCell ref="A74:D74"/>
    <mergeCell ref="A2:D3"/>
    <mergeCell ref="F2:F3"/>
    <mergeCell ref="G2:R2"/>
    <mergeCell ref="T2:AC2"/>
  </mergeCells>
  <phoneticPr fontId="12" type="noConversion"/>
  <pageMargins left="0.75" right="0.75" top="1" bottom="1" header="0.5" footer="0.5"/>
  <pageSetup paperSize="9" scale="34" fitToWidth="0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EK203"/>
  <sheetViews>
    <sheetView zoomScaleNormal="100" workbookViewId="0">
      <selection activeCell="G23" sqref="G23"/>
    </sheetView>
  </sheetViews>
  <sheetFormatPr defaultRowHeight="12.5" x14ac:dyDescent="0.25"/>
  <cols>
    <col min="2" max="2" width="9.1796875" customWidth="1"/>
    <col min="4" max="4" width="40" style="48" customWidth="1"/>
    <col min="5" max="5" width="6.453125" style="48" hidden="1" customWidth="1"/>
    <col min="6" max="6" width="9.453125" style="37" customWidth="1"/>
    <col min="7" max="7" width="16.1796875" bestFit="1" customWidth="1"/>
    <col min="8" max="8" width="13.1796875" bestFit="1" customWidth="1"/>
    <col min="9" max="9" width="14.81640625" bestFit="1" customWidth="1"/>
    <col min="10" max="10" width="15.453125" bestFit="1" customWidth="1"/>
    <col min="11" max="11" width="14.81640625" bestFit="1" customWidth="1"/>
    <col min="12" max="12" width="14.453125" bestFit="1" customWidth="1"/>
    <col min="13" max="13" width="14.453125" customWidth="1"/>
    <col min="14" max="15" width="15.453125" bestFit="1" customWidth="1"/>
    <col min="16" max="16" width="15.453125" customWidth="1"/>
    <col min="17" max="17" width="13.453125" bestFit="1" customWidth="1"/>
    <col min="18" max="18" width="15.81640625" customWidth="1"/>
    <col min="19" max="19" width="4.1796875" style="49" customWidth="1"/>
    <col min="20" max="20" width="16.54296875" customWidth="1"/>
    <col min="21" max="21" width="14.81640625" customWidth="1"/>
    <col min="22" max="28" width="14.81640625" style="44" customWidth="1"/>
    <col min="29" max="29" width="17.1796875" customWidth="1"/>
    <col min="30" max="30" width="15.453125" customWidth="1"/>
    <col min="31" max="31" width="3.453125" customWidth="1"/>
    <col min="32" max="32" width="17.54296875" bestFit="1" customWidth="1"/>
    <col min="33" max="35" width="16.1796875" customWidth="1"/>
    <col min="36" max="36" width="17.1796875" customWidth="1"/>
    <col min="37" max="37" width="16.1796875" customWidth="1"/>
    <col min="38" max="38" width="17.81640625" customWidth="1"/>
    <col min="39" max="39" width="15.54296875" customWidth="1"/>
  </cols>
  <sheetData>
    <row r="1" spans="1:141" s="44" customFormat="1" ht="19.5" customHeight="1" x14ac:dyDescent="0.25">
      <c r="D1" s="61"/>
      <c r="E1" s="61"/>
      <c r="F1" s="70"/>
      <c r="S1" s="49"/>
    </row>
    <row r="2" spans="1:141" s="31" customFormat="1" ht="19.5" customHeight="1" x14ac:dyDescent="0.25">
      <c r="A2" s="204"/>
      <c r="B2" s="204"/>
      <c r="C2" s="204"/>
      <c r="D2" s="204"/>
      <c r="E2" s="89"/>
      <c r="F2" s="89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</row>
    <row r="3" spans="1:141" s="4" customFormat="1" ht="20.25" customHeight="1" x14ac:dyDescent="0.3">
      <c r="A3" s="211" t="s">
        <v>326</v>
      </c>
      <c r="B3" s="212"/>
      <c r="C3" s="212"/>
      <c r="D3" s="212"/>
      <c r="F3" s="220" t="s">
        <v>287</v>
      </c>
      <c r="G3" s="206" t="s">
        <v>221</v>
      </c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8"/>
      <c r="S3" s="22"/>
      <c r="T3" s="206" t="s">
        <v>226</v>
      </c>
      <c r="U3" s="209"/>
      <c r="V3" s="209"/>
      <c r="W3" s="209"/>
      <c r="X3" s="209"/>
      <c r="Y3" s="209"/>
      <c r="Z3" s="209"/>
      <c r="AA3" s="209"/>
      <c r="AB3" s="209"/>
      <c r="AC3" s="210"/>
      <c r="AD3" s="57"/>
      <c r="AE3" s="2"/>
      <c r="AF3" s="201" t="s">
        <v>236</v>
      </c>
      <c r="AG3" s="202"/>
      <c r="AH3" s="202"/>
      <c r="AI3" s="202"/>
      <c r="AJ3" s="202"/>
      <c r="AK3" s="202"/>
      <c r="AL3" s="203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</row>
    <row r="4" spans="1:141" s="4" customFormat="1" ht="91.5" customHeight="1" x14ac:dyDescent="0.25">
      <c r="A4" s="213"/>
      <c r="B4" s="214"/>
      <c r="C4" s="214"/>
      <c r="D4" s="214"/>
      <c r="E4" s="124" t="str">
        <f t="shared" ref="E4:E35" si="0">IF(F4="Y",1," ")</f>
        <v xml:space="preserve"> </v>
      </c>
      <c r="F4" s="221"/>
      <c r="G4" s="17" t="s">
        <v>214</v>
      </c>
      <c r="H4" s="15" t="s">
        <v>215</v>
      </c>
      <c r="I4" s="15" t="s">
        <v>216</v>
      </c>
      <c r="J4" s="15" t="s">
        <v>217</v>
      </c>
      <c r="K4" s="41" t="s">
        <v>229</v>
      </c>
      <c r="L4" s="15" t="s">
        <v>218</v>
      </c>
      <c r="M4" s="41" t="s">
        <v>315</v>
      </c>
      <c r="N4" s="15" t="s">
        <v>0</v>
      </c>
      <c r="O4" s="15" t="s">
        <v>219</v>
      </c>
      <c r="P4" s="15" t="s">
        <v>220</v>
      </c>
      <c r="Q4" s="21" t="s">
        <v>250</v>
      </c>
      <c r="R4" s="55" t="s">
        <v>1</v>
      </c>
      <c r="S4" s="23"/>
      <c r="T4" s="15" t="s">
        <v>222</v>
      </c>
      <c r="U4" s="32" t="s">
        <v>223</v>
      </c>
      <c r="V4" s="54" t="s">
        <v>266</v>
      </c>
      <c r="W4" s="54" t="s">
        <v>267</v>
      </c>
      <c r="X4" s="16" t="s">
        <v>2</v>
      </c>
      <c r="Y4" s="16" t="s">
        <v>224</v>
      </c>
      <c r="Z4" s="16" t="s">
        <v>268</v>
      </c>
      <c r="AA4" s="54" t="s">
        <v>269</v>
      </c>
      <c r="AB4" s="16" t="s">
        <v>225</v>
      </c>
      <c r="AC4" s="55" t="s">
        <v>228</v>
      </c>
      <c r="AD4" s="56" t="s">
        <v>227</v>
      </c>
      <c r="AE4" s="2"/>
      <c r="AF4" s="15" t="s">
        <v>230</v>
      </c>
      <c r="AG4" s="15" t="s">
        <v>231</v>
      </c>
      <c r="AH4" s="15" t="s">
        <v>232</v>
      </c>
      <c r="AI4" s="41" t="s">
        <v>341</v>
      </c>
      <c r="AJ4" s="56" t="s">
        <v>235</v>
      </c>
      <c r="AK4" s="32" t="s">
        <v>233</v>
      </c>
      <c r="AL4" s="56" t="s">
        <v>234</v>
      </c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</row>
    <row r="5" spans="1:141" ht="17.25" customHeight="1" x14ac:dyDescent="0.3">
      <c r="A5" s="3">
        <v>1</v>
      </c>
      <c r="B5" s="40" t="s">
        <v>275</v>
      </c>
      <c r="C5" s="40">
        <v>9365</v>
      </c>
      <c r="D5" s="62" t="s">
        <v>63</v>
      </c>
      <c r="E5" s="124" t="str">
        <f t="shared" si="0"/>
        <v xml:space="preserve"> </v>
      </c>
      <c r="F5" s="63" t="s">
        <v>284</v>
      </c>
      <c r="G5" s="71">
        <v>202258</v>
      </c>
      <c r="H5" s="63">
        <v>17672</v>
      </c>
      <c r="I5" s="63">
        <v>6487</v>
      </c>
      <c r="J5" s="63">
        <v>4198</v>
      </c>
      <c r="K5" s="63">
        <v>7000</v>
      </c>
      <c r="L5" s="63"/>
      <c r="M5" s="63"/>
      <c r="N5" s="63">
        <v>11061</v>
      </c>
      <c r="O5" s="63">
        <v>4800</v>
      </c>
      <c r="P5" s="63">
        <v>3289</v>
      </c>
      <c r="Q5" s="63">
        <v>383</v>
      </c>
      <c r="R5" s="64">
        <f t="shared" ref="R5:R32" si="1">SUM(G5:Q5)</f>
        <v>257148</v>
      </c>
      <c r="S5" s="9"/>
      <c r="T5" s="63">
        <v>86496</v>
      </c>
      <c r="U5" s="63">
        <v>15796</v>
      </c>
      <c r="V5" s="63">
        <v>19167</v>
      </c>
      <c r="W5" s="63">
        <v>22497</v>
      </c>
      <c r="X5" s="63">
        <v>55255</v>
      </c>
      <c r="Y5" s="63">
        <v>10171</v>
      </c>
      <c r="Z5" s="63">
        <v>56786</v>
      </c>
      <c r="AA5" s="63">
        <v>4526</v>
      </c>
      <c r="AB5" s="63">
        <v>1957</v>
      </c>
      <c r="AC5" s="82">
        <f t="shared" ref="AC5:AC31" si="2">SUM(T5:AB5)</f>
        <v>272651</v>
      </c>
      <c r="AD5" s="50">
        <f t="shared" ref="AD5:AD31" si="3">+R5-AC5</f>
        <v>-15503</v>
      </c>
      <c r="AE5" s="38"/>
      <c r="AF5" s="63">
        <v>3048183</v>
      </c>
      <c r="AG5" s="63">
        <v>20158</v>
      </c>
      <c r="AH5" s="63">
        <v>213718</v>
      </c>
      <c r="AI5" s="63">
        <v>1762</v>
      </c>
      <c r="AJ5" s="50">
        <f t="shared" ref="AJ5:AJ32" si="4">SUM(AF5:AI5)</f>
        <v>3283821</v>
      </c>
      <c r="AK5" s="63">
        <v>80504</v>
      </c>
      <c r="AL5" s="50">
        <f t="shared" ref="AL5:AL32" si="5">+AJ5-AK5</f>
        <v>3203317</v>
      </c>
      <c r="AM5" s="38"/>
    </row>
    <row r="6" spans="1:141" ht="17.25" customHeight="1" x14ac:dyDescent="0.3">
      <c r="A6" s="3">
        <f>+A5+1</f>
        <v>2</v>
      </c>
      <c r="B6" s="40" t="s">
        <v>275</v>
      </c>
      <c r="C6" s="40">
        <v>9367</v>
      </c>
      <c r="D6" s="62" t="s">
        <v>64</v>
      </c>
      <c r="E6" s="124">
        <f t="shared" si="0"/>
        <v>1</v>
      </c>
      <c r="F6" s="63" t="s">
        <v>334</v>
      </c>
      <c r="G6" s="71">
        <v>43773</v>
      </c>
      <c r="H6" s="63">
        <v>0</v>
      </c>
      <c r="I6" s="63">
        <v>680</v>
      </c>
      <c r="J6" s="63">
        <v>0</v>
      </c>
      <c r="K6" s="63"/>
      <c r="L6" s="63"/>
      <c r="M6" s="63"/>
      <c r="N6" s="63">
        <v>25516</v>
      </c>
      <c r="O6" s="63">
        <v>1560</v>
      </c>
      <c r="P6" s="63"/>
      <c r="Q6" s="63">
        <v>0</v>
      </c>
      <c r="R6" s="64">
        <f t="shared" si="1"/>
        <v>71529</v>
      </c>
      <c r="S6" s="9"/>
      <c r="T6" s="63">
        <v>31423</v>
      </c>
      <c r="U6" s="63">
        <v>10335</v>
      </c>
      <c r="V6" s="63"/>
      <c r="W6" s="63">
        <v>2129</v>
      </c>
      <c r="X6" s="63">
        <v>17145</v>
      </c>
      <c r="Y6" s="63">
        <v>10317</v>
      </c>
      <c r="Z6" s="63">
        <v>0</v>
      </c>
      <c r="AA6" s="63">
        <v>0</v>
      </c>
      <c r="AB6" s="63">
        <v>347</v>
      </c>
      <c r="AC6" s="82">
        <f t="shared" si="2"/>
        <v>71696</v>
      </c>
      <c r="AD6" s="50">
        <f t="shared" si="3"/>
        <v>-167</v>
      </c>
      <c r="AE6" s="38"/>
      <c r="AF6" s="63">
        <v>549000</v>
      </c>
      <c r="AG6" s="63">
        <v>0</v>
      </c>
      <c r="AH6" s="63">
        <v>47054</v>
      </c>
      <c r="AI6" s="63">
        <v>0</v>
      </c>
      <c r="AJ6" s="50">
        <f t="shared" si="4"/>
        <v>596054</v>
      </c>
      <c r="AK6" s="63">
        <v>32066</v>
      </c>
      <c r="AL6" s="50">
        <f t="shared" si="5"/>
        <v>563988</v>
      </c>
      <c r="AM6" s="38"/>
    </row>
    <row r="7" spans="1:141" ht="17.25" customHeight="1" x14ac:dyDescent="0.3">
      <c r="A7" s="3">
        <f t="shared" ref="A7:A31" si="6">+A6+1</f>
        <v>3</v>
      </c>
      <c r="B7" s="40" t="s">
        <v>275</v>
      </c>
      <c r="C7" s="40">
        <v>9368</v>
      </c>
      <c r="D7" s="62" t="s">
        <v>65</v>
      </c>
      <c r="E7" s="124">
        <f t="shared" si="0"/>
        <v>1</v>
      </c>
      <c r="F7" s="63" t="s">
        <v>334</v>
      </c>
      <c r="G7" s="71">
        <v>34088</v>
      </c>
      <c r="H7" s="63">
        <v>112</v>
      </c>
      <c r="I7" s="63"/>
      <c r="J7" s="63">
        <v>0</v>
      </c>
      <c r="K7" s="63">
        <v>12600</v>
      </c>
      <c r="L7" s="63"/>
      <c r="M7" s="63"/>
      <c r="N7" s="63">
        <v>26800</v>
      </c>
      <c r="O7" s="63">
        <v>4372</v>
      </c>
      <c r="P7" s="63">
        <v>18101</v>
      </c>
      <c r="Q7" s="63"/>
      <c r="R7" s="64">
        <f t="shared" si="1"/>
        <v>96073</v>
      </c>
      <c r="S7" s="9"/>
      <c r="T7" s="63">
        <v>33373</v>
      </c>
      <c r="U7" s="63">
        <v>8825</v>
      </c>
      <c r="V7" s="63">
        <v>325</v>
      </c>
      <c r="W7" s="63">
        <v>19138</v>
      </c>
      <c r="X7" s="63">
        <v>14026</v>
      </c>
      <c r="Y7" s="63">
        <v>21954</v>
      </c>
      <c r="Z7" s="63"/>
      <c r="AA7" s="63">
        <v>0</v>
      </c>
      <c r="AB7" s="63">
        <v>0</v>
      </c>
      <c r="AC7" s="82">
        <f t="shared" si="2"/>
        <v>97641</v>
      </c>
      <c r="AD7" s="50">
        <f t="shared" si="3"/>
        <v>-1568</v>
      </c>
      <c r="AE7" s="38"/>
      <c r="AF7" s="63">
        <v>1580000</v>
      </c>
      <c r="AG7" s="63">
        <v>0</v>
      </c>
      <c r="AH7" s="63">
        <v>192632</v>
      </c>
      <c r="AI7" s="63">
        <v>30</v>
      </c>
      <c r="AJ7" s="50">
        <f t="shared" si="4"/>
        <v>1772662</v>
      </c>
      <c r="AK7" s="63">
        <v>4146</v>
      </c>
      <c r="AL7" s="50">
        <f t="shared" si="5"/>
        <v>1768516</v>
      </c>
      <c r="AM7" s="38"/>
    </row>
    <row r="8" spans="1:141" ht="17.25" customHeight="1" x14ac:dyDescent="0.3">
      <c r="A8" s="3">
        <f t="shared" si="6"/>
        <v>4</v>
      </c>
      <c r="B8" s="40" t="s">
        <v>275</v>
      </c>
      <c r="C8" s="40">
        <v>9376</v>
      </c>
      <c r="D8" s="62" t="s">
        <v>66</v>
      </c>
      <c r="E8" s="124">
        <f t="shared" si="0"/>
        <v>1</v>
      </c>
      <c r="F8" s="63" t="s">
        <v>334</v>
      </c>
      <c r="G8" s="71">
        <v>31802</v>
      </c>
      <c r="H8" s="63"/>
      <c r="I8" s="63">
        <v>0</v>
      </c>
      <c r="J8" s="63">
        <v>0</v>
      </c>
      <c r="K8" s="63">
        <v>7030</v>
      </c>
      <c r="L8" s="63"/>
      <c r="M8" s="63"/>
      <c r="N8" s="63">
        <v>5797</v>
      </c>
      <c r="O8" s="63"/>
      <c r="P8" s="63"/>
      <c r="Q8" s="63">
        <v>1522</v>
      </c>
      <c r="R8" s="64">
        <f t="shared" si="1"/>
        <v>46151</v>
      </c>
      <c r="S8" s="9"/>
      <c r="T8" s="63">
        <v>0</v>
      </c>
      <c r="U8" s="63">
        <v>0</v>
      </c>
      <c r="V8" s="63">
        <v>2115</v>
      </c>
      <c r="W8" s="63">
        <v>24084</v>
      </c>
      <c r="X8" s="63">
        <v>9400</v>
      </c>
      <c r="Y8" s="63">
        <v>5584</v>
      </c>
      <c r="Z8" s="63">
        <v>543</v>
      </c>
      <c r="AA8" s="63"/>
      <c r="AB8" s="63">
        <v>3443</v>
      </c>
      <c r="AC8" s="82">
        <f t="shared" si="2"/>
        <v>45169</v>
      </c>
      <c r="AD8" s="50">
        <f t="shared" si="3"/>
        <v>982</v>
      </c>
      <c r="AE8" s="38"/>
      <c r="AF8" s="63">
        <v>1355175</v>
      </c>
      <c r="AG8" s="63"/>
      <c r="AH8" s="63"/>
      <c r="AI8" s="63">
        <v>0</v>
      </c>
      <c r="AJ8" s="50">
        <f t="shared" si="4"/>
        <v>1355175</v>
      </c>
      <c r="AK8" s="63">
        <v>-13120</v>
      </c>
      <c r="AL8" s="50">
        <f t="shared" si="5"/>
        <v>1368295</v>
      </c>
      <c r="AM8" s="38"/>
    </row>
    <row r="9" spans="1:141" ht="17.25" customHeight="1" x14ac:dyDescent="0.3">
      <c r="A9" s="3">
        <f t="shared" si="6"/>
        <v>5</v>
      </c>
      <c r="B9" s="40" t="s">
        <v>275</v>
      </c>
      <c r="C9" s="40">
        <v>9369</v>
      </c>
      <c r="D9" s="62" t="s">
        <v>67</v>
      </c>
      <c r="E9" s="124">
        <f t="shared" si="0"/>
        <v>1</v>
      </c>
      <c r="F9" s="63" t="s">
        <v>334</v>
      </c>
      <c r="G9" s="71">
        <v>224502</v>
      </c>
      <c r="H9" s="63">
        <v>1177</v>
      </c>
      <c r="I9" s="63"/>
      <c r="J9" s="63">
        <v>136770</v>
      </c>
      <c r="K9" s="63">
        <v>28119</v>
      </c>
      <c r="L9" s="63"/>
      <c r="M9" s="63"/>
      <c r="N9" s="63">
        <v>18783</v>
      </c>
      <c r="O9" s="63">
        <v>3274</v>
      </c>
      <c r="P9" s="63">
        <v>4365</v>
      </c>
      <c r="Q9" s="63"/>
      <c r="R9" s="64">
        <f t="shared" si="1"/>
        <v>416990</v>
      </c>
      <c r="S9" s="9"/>
      <c r="T9" s="63">
        <v>108042</v>
      </c>
      <c r="U9" s="63">
        <v>43385</v>
      </c>
      <c r="V9" s="63">
        <v>1850</v>
      </c>
      <c r="W9" s="63">
        <v>78936</v>
      </c>
      <c r="X9" s="63">
        <v>24313</v>
      </c>
      <c r="Y9" s="63">
        <v>44972</v>
      </c>
      <c r="Z9" s="63">
        <v>3657</v>
      </c>
      <c r="AA9" s="63"/>
      <c r="AB9" s="63">
        <v>9085</v>
      </c>
      <c r="AC9" s="82">
        <f t="shared" si="2"/>
        <v>314240</v>
      </c>
      <c r="AD9" s="50">
        <f t="shared" si="3"/>
        <v>102750</v>
      </c>
      <c r="AE9" s="38"/>
      <c r="AF9" s="63">
        <v>4547700</v>
      </c>
      <c r="AG9" s="63">
        <v>1082087</v>
      </c>
      <c r="AH9" s="63">
        <v>1684804</v>
      </c>
      <c r="AI9" s="63">
        <v>13085</v>
      </c>
      <c r="AJ9" s="50">
        <f t="shared" si="4"/>
        <v>7327676</v>
      </c>
      <c r="AK9" s="63">
        <v>192769</v>
      </c>
      <c r="AL9" s="50">
        <f t="shared" si="5"/>
        <v>7134907</v>
      </c>
      <c r="AM9" s="38"/>
    </row>
    <row r="10" spans="1:141" ht="17.25" customHeight="1" x14ac:dyDescent="0.3">
      <c r="A10" s="3">
        <f t="shared" si="6"/>
        <v>6</v>
      </c>
      <c r="B10" s="40" t="s">
        <v>275</v>
      </c>
      <c r="C10" s="40">
        <v>9393</v>
      </c>
      <c r="D10" s="62" t="s">
        <v>68</v>
      </c>
      <c r="E10" s="124" t="str">
        <f t="shared" si="0"/>
        <v xml:space="preserve"> </v>
      </c>
      <c r="F10" s="63" t="s">
        <v>284</v>
      </c>
      <c r="G10" s="71">
        <v>27934</v>
      </c>
      <c r="H10" s="63">
        <v>35</v>
      </c>
      <c r="I10" s="63">
        <v>0</v>
      </c>
      <c r="J10" s="63"/>
      <c r="K10" s="63">
        <v>0</v>
      </c>
      <c r="L10" s="63">
        <v>0</v>
      </c>
      <c r="M10" s="63"/>
      <c r="N10" s="63">
        <v>9043</v>
      </c>
      <c r="O10" s="63">
        <v>3594</v>
      </c>
      <c r="P10" s="63">
        <v>1807</v>
      </c>
      <c r="Q10" s="63">
        <v>7068</v>
      </c>
      <c r="R10" s="64">
        <f t="shared" si="1"/>
        <v>49481</v>
      </c>
      <c r="S10" s="9"/>
      <c r="T10" s="63"/>
      <c r="U10" s="63">
        <v>0</v>
      </c>
      <c r="V10" s="63"/>
      <c r="W10" s="63"/>
      <c r="X10" s="63">
        <v>11507</v>
      </c>
      <c r="Y10" s="63">
        <v>19671</v>
      </c>
      <c r="Z10" s="63">
        <v>1100</v>
      </c>
      <c r="AA10" s="63"/>
      <c r="AB10" s="63">
        <v>11722</v>
      </c>
      <c r="AC10" s="82">
        <f t="shared" si="2"/>
        <v>44000</v>
      </c>
      <c r="AD10" s="50">
        <f t="shared" si="3"/>
        <v>5481</v>
      </c>
      <c r="AE10" s="38"/>
      <c r="AF10" s="63">
        <v>1045000</v>
      </c>
      <c r="AG10" s="63">
        <v>217600</v>
      </c>
      <c r="AH10" s="63">
        <v>11007726</v>
      </c>
      <c r="AI10" s="63">
        <v>0</v>
      </c>
      <c r="AJ10" s="50">
        <f t="shared" si="4"/>
        <v>12270326</v>
      </c>
      <c r="AK10" s="63">
        <v>0</v>
      </c>
      <c r="AL10" s="50">
        <f t="shared" si="5"/>
        <v>12270326</v>
      </c>
      <c r="AM10" s="38"/>
    </row>
    <row r="11" spans="1:141" ht="17.25" customHeight="1" x14ac:dyDescent="0.3">
      <c r="A11" s="3">
        <f t="shared" si="6"/>
        <v>7</v>
      </c>
      <c r="B11" s="40" t="s">
        <v>275</v>
      </c>
      <c r="C11" s="40">
        <v>9396</v>
      </c>
      <c r="D11" s="62" t="s">
        <v>79</v>
      </c>
      <c r="E11" s="124">
        <f t="shared" si="0"/>
        <v>1</v>
      </c>
      <c r="F11" s="63" t="s">
        <v>334</v>
      </c>
      <c r="G11" s="71">
        <v>185751</v>
      </c>
      <c r="H11" s="63">
        <v>13742</v>
      </c>
      <c r="I11" s="63"/>
      <c r="J11" s="63">
        <v>0</v>
      </c>
      <c r="K11" s="63">
        <v>14119</v>
      </c>
      <c r="L11" s="63">
        <v>0</v>
      </c>
      <c r="M11" s="63"/>
      <c r="N11" s="63">
        <v>5391</v>
      </c>
      <c r="O11" s="63">
        <v>1556</v>
      </c>
      <c r="P11" s="63"/>
      <c r="Q11" s="63"/>
      <c r="R11" s="64">
        <f t="shared" si="1"/>
        <v>220559</v>
      </c>
      <c r="S11" s="9"/>
      <c r="T11" s="63">
        <v>71760</v>
      </c>
      <c r="U11" s="63">
        <v>27060</v>
      </c>
      <c r="V11" s="63">
        <v>36</v>
      </c>
      <c r="W11" s="63">
        <v>34587</v>
      </c>
      <c r="X11" s="63">
        <v>15555</v>
      </c>
      <c r="Y11" s="63">
        <v>20227</v>
      </c>
      <c r="Z11" s="63">
        <v>20485</v>
      </c>
      <c r="AA11" s="63"/>
      <c r="AB11" s="63">
        <v>45031</v>
      </c>
      <c r="AC11" s="82">
        <f t="shared" si="2"/>
        <v>234741</v>
      </c>
      <c r="AD11" s="50">
        <f t="shared" si="3"/>
        <v>-14182</v>
      </c>
      <c r="AE11" s="38"/>
      <c r="AF11" s="63">
        <v>2054871</v>
      </c>
      <c r="AG11" s="63">
        <v>10576</v>
      </c>
      <c r="AH11" s="63">
        <v>59297</v>
      </c>
      <c r="AI11" s="63">
        <v>647</v>
      </c>
      <c r="AJ11" s="50">
        <f t="shared" si="4"/>
        <v>2125391</v>
      </c>
      <c r="AK11" s="63">
        <v>42647</v>
      </c>
      <c r="AL11" s="50">
        <f t="shared" si="5"/>
        <v>2082744</v>
      </c>
      <c r="AM11" s="38"/>
    </row>
    <row r="12" spans="1:141" ht="17.25" customHeight="1" x14ac:dyDescent="0.3">
      <c r="A12" s="3">
        <f t="shared" si="6"/>
        <v>8</v>
      </c>
      <c r="B12" s="40" t="s">
        <v>275</v>
      </c>
      <c r="C12" s="40">
        <v>9397</v>
      </c>
      <c r="D12" s="62" t="s">
        <v>77</v>
      </c>
      <c r="E12" s="124">
        <f t="shared" si="0"/>
        <v>1</v>
      </c>
      <c r="F12" s="63" t="s">
        <v>334</v>
      </c>
      <c r="G12" s="71">
        <v>26468</v>
      </c>
      <c r="H12" s="63"/>
      <c r="I12" s="63">
        <v>0</v>
      </c>
      <c r="J12" s="63">
        <v>51677</v>
      </c>
      <c r="K12" s="63">
        <v>0</v>
      </c>
      <c r="L12" s="63">
        <v>0</v>
      </c>
      <c r="M12" s="63"/>
      <c r="N12" s="63">
        <v>15004</v>
      </c>
      <c r="O12" s="63">
        <v>1776</v>
      </c>
      <c r="P12" s="63"/>
      <c r="Q12" s="63"/>
      <c r="R12" s="64">
        <f t="shared" si="1"/>
        <v>94925</v>
      </c>
      <c r="S12" s="9"/>
      <c r="T12" s="63">
        <v>2550</v>
      </c>
      <c r="U12" s="63">
        <v>150</v>
      </c>
      <c r="V12" s="63"/>
      <c r="W12" s="63"/>
      <c r="X12" s="63">
        <v>8328</v>
      </c>
      <c r="Y12" s="63">
        <v>6275</v>
      </c>
      <c r="Z12" s="63">
        <v>1630</v>
      </c>
      <c r="AA12" s="63"/>
      <c r="AB12" s="63">
        <v>54118</v>
      </c>
      <c r="AC12" s="82">
        <f t="shared" si="2"/>
        <v>73051</v>
      </c>
      <c r="AD12" s="50">
        <f t="shared" si="3"/>
        <v>21874</v>
      </c>
      <c r="AE12" s="38"/>
      <c r="AF12" s="63">
        <v>492000</v>
      </c>
      <c r="AG12" s="63">
        <v>0</v>
      </c>
      <c r="AH12" s="63">
        <v>128895</v>
      </c>
      <c r="AI12" s="63">
        <v>0</v>
      </c>
      <c r="AJ12" s="50">
        <f t="shared" si="4"/>
        <v>620895</v>
      </c>
      <c r="AK12" s="63"/>
      <c r="AL12" s="50">
        <f t="shared" si="5"/>
        <v>620895</v>
      </c>
      <c r="AM12" s="38"/>
    </row>
    <row r="13" spans="1:141" ht="17.25" customHeight="1" x14ac:dyDescent="0.3">
      <c r="A13" s="3">
        <f t="shared" si="6"/>
        <v>9</v>
      </c>
      <c r="B13" s="40" t="s">
        <v>275</v>
      </c>
      <c r="C13" s="40">
        <v>9373</v>
      </c>
      <c r="D13" s="62" t="s">
        <v>69</v>
      </c>
      <c r="E13" s="124">
        <f t="shared" si="0"/>
        <v>1</v>
      </c>
      <c r="F13" s="63" t="s">
        <v>334</v>
      </c>
      <c r="G13" s="71">
        <v>10497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/>
      <c r="N13" s="63">
        <v>14530</v>
      </c>
      <c r="O13" s="63">
        <v>1074</v>
      </c>
      <c r="P13" s="63">
        <v>0</v>
      </c>
      <c r="Q13" s="63">
        <v>0</v>
      </c>
      <c r="R13" s="64">
        <f t="shared" si="1"/>
        <v>26101</v>
      </c>
      <c r="S13" s="9"/>
      <c r="T13" s="63">
        <v>654</v>
      </c>
      <c r="U13" s="63">
        <v>0</v>
      </c>
      <c r="V13" s="63">
        <v>5025</v>
      </c>
      <c r="W13" s="63"/>
      <c r="X13" s="63">
        <v>9494</v>
      </c>
      <c r="Y13" s="63">
        <v>1819</v>
      </c>
      <c r="Z13" s="63">
        <v>890</v>
      </c>
      <c r="AA13" s="63">
        <v>0</v>
      </c>
      <c r="AB13" s="63"/>
      <c r="AC13" s="82">
        <f t="shared" si="2"/>
        <v>17882</v>
      </c>
      <c r="AD13" s="50">
        <f t="shared" si="3"/>
        <v>8219</v>
      </c>
      <c r="AE13" s="38"/>
      <c r="AF13" s="63">
        <v>555000</v>
      </c>
      <c r="AG13" s="63">
        <v>20000</v>
      </c>
      <c r="AH13" s="63">
        <v>62489</v>
      </c>
      <c r="AI13" s="63">
        <v>601</v>
      </c>
      <c r="AJ13" s="50">
        <f t="shared" si="4"/>
        <v>638090</v>
      </c>
      <c r="AK13" s="63">
        <v>384</v>
      </c>
      <c r="AL13" s="50">
        <f t="shared" si="5"/>
        <v>637706</v>
      </c>
      <c r="AM13" s="38"/>
    </row>
    <row r="14" spans="1:141" ht="17.25" customHeight="1" x14ac:dyDescent="0.3">
      <c r="A14" s="3">
        <f t="shared" si="6"/>
        <v>10</v>
      </c>
      <c r="B14" s="40" t="s">
        <v>275</v>
      </c>
      <c r="C14" s="40">
        <v>9375</v>
      </c>
      <c r="D14" s="62" t="s">
        <v>62</v>
      </c>
      <c r="E14" s="124">
        <f t="shared" si="0"/>
        <v>1</v>
      </c>
      <c r="F14" s="63" t="s">
        <v>334</v>
      </c>
      <c r="G14" s="71">
        <v>129076</v>
      </c>
      <c r="H14" s="63">
        <v>3376</v>
      </c>
      <c r="I14" s="63">
        <v>3380</v>
      </c>
      <c r="J14" s="63">
        <v>10068</v>
      </c>
      <c r="K14" s="63">
        <v>0</v>
      </c>
      <c r="L14" s="63"/>
      <c r="M14" s="63"/>
      <c r="N14" s="63">
        <v>18950</v>
      </c>
      <c r="O14" s="63">
        <v>9936</v>
      </c>
      <c r="P14" s="63">
        <v>14356</v>
      </c>
      <c r="Q14" s="63">
        <v>10140</v>
      </c>
      <c r="R14" s="64">
        <f t="shared" si="1"/>
        <v>199282</v>
      </c>
      <c r="S14" s="9"/>
      <c r="T14" s="63">
        <v>70286</v>
      </c>
      <c r="U14" s="63">
        <v>18200</v>
      </c>
      <c r="V14" s="63"/>
      <c r="W14" s="63">
        <v>10762</v>
      </c>
      <c r="X14" s="63">
        <v>34900</v>
      </c>
      <c r="Y14" s="63">
        <v>26019</v>
      </c>
      <c r="Z14" s="63">
        <v>10185</v>
      </c>
      <c r="AA14" s="63">
        <v>14041</v>
      </c>
      <c r="AB14" s="63"/>
      <c r="AC14" s="82">
        <f t="shared" si="2"/>
        <v>184393</v>
      </c>
      <c r="AD14" s="50">
        <f t="shared" si="3"/>
        <v>14889</v>
      </c>
      <c r="AE14" s="38"/>
      <c r="AF14" s="63">
        <v>1868710</v>
      </c>
      <c r="AG14" s="63">
        <v>54674</v>
      </c>
      <c r="AH14" s="63">
        <v>305981</v>
      </c>
      <c r="AI14" s="63">
        <v>4360</v>
      </c>
      <c r="AJ14" s="50">
        <f t="shared" si="4"/>
        <v>2233725</v>
      </c>
      <c r="AK14" s="63">
        <v>6414</v>
      </c>
      <c r="AL14" s="50">
        <f t="shared" si="5"/>
        <v>2227311</v>
      </c>
      <c r="AM14" s="38"/>
    </row>
    <row r="15" spans="1:141" ht="17.25" customHeight="1" x14ac:dyDescent="0.3">
      <c r="A15" s="3">
        <f t="shared" si="6"/>
        <v>11</v>
      </c>
      <c r="B15" s="40" t="s">
        <v>275</v>
      </c>
      <c r="C15" s="40">
        <v>9377</v>
      </c>
      <c r="D15" s="62" t="s">
        <v>241</v>
      </c>
      <c r="E15" s="124">
        <f t="shared" si="0"/>
        <v>1</v>
      </c>
      <c r="F15" s="63" t="s">
        <v>334</v>
      </c>
      <c r="G15" s="71">
        <v>90041</v>
      </c>
      <c r="H15" s="63">
        <v>0</v>
      </c>
      <c r="I15" s="63">
        <v>14223</v>
      </c>
      <c r="J15" s="63">
        <v>37237</v>
      </c>
      <c r="K15" s="63">
        <v>11230</v>
      </c>
      <c r="L15" s="63"/>
      <c r="M15" s="63"/>
      <c r="N15" s="63">
        <v>24752</v>
      </c>
      <c r="O15" s="63">
        <v>621</v>
      </c>
      <c r="P15" s="63">
        <v>10154</v>
      </c>
      <c r="Q15" s="63"/>
      <c r="R15" s="64">
        <f t="shared" si="1"/>
        <v>188258</v>
      </c>
      <c r="S15" s="9"/>
      <c r="T15" s="63">
        <v>70681</v>
      </c>
      <c r="U15" s="63">
        <v>22911</v>
      </c>
      <c r="V15" s="63">
        <v>0</v>
      </c>
      <c r="W15" s="63">
        <v>12107</v>
      </c>
      <c r="X15" s="63">
        <v>94305</v>
      </c>
      <c r="Y15" s="63">
        <v>14763</v>
      </c>
      <c r="Z15" s="63">
        <v>6135</v>
      </c>
      <c r="AA15" s="63">
        <v>2800</v>
      </c>
      <c r="AB15" s="63"/>
      <c r="AC15" s="82">
        <f t="shared" si="2"/>
        <v>223702</v>
      </c>
      <c r="AD15" s="50">
        <f t="shared" si="3"/>
        <v>-35444</v>
      </c>
      <c r="AE15" s="38"/>
      <c r="AF15" s="63">
        <v>1805000</v>
      </c>
      <c r="AG15" s="63">
        <v>0</v>
      </c>
      <c r="AH15" s="63">
        <v>56978</v>
      </c>
      <c r="AI15" s="63">
        <v>2529</v>
      </c>
      <c r="AJ15" s="50">
        <f t="shared" si="4"/>
        <v>1864507</v>
      </c>
      <c r="AK15" s="63">
        <v>838</v>
      </c>
      <c r="AL15" s="50">
        <f t="shared" si="5"/>
        <v>1863669</v>
      </c>
      <c r="AM15" s="38"/>
    </row>
    <row r="16" spans="1:141" ht="17.25" customHeight="1" x14ac:dyDescent="0.3">
      <c r="A16" s="3">
        <f t="shared" si="6"/>
        <v>12</v>
      </c>
      <c r="B16" s="40" t="s">
        <v>275</v>
      </c>
      <c r="C16" s="40">
        <v>9398</v>
      </c>
      <c r="D16" s="62" t="s">
        <v>80</v>
      </c>
      <c r="E16" s="124" t="str">
        <f t="shared" si="0"/>
        <v xml:space="preserve"> </v>
      </c>
      <c r="F16" s="63" t="s">
        <v>284</v>
      </c>
      <c r="G16" s="71">
        <v>482226</v>
      </c>
      <c r="H16" s="63"/>
      <c r="I16" s="63">
        <v>11674</v>
      </c>
      <c r="J16" s="63">
        <v>0</v>
      </c>
      <c r="K16" s="63"/>
      <c r="L16" s="63">
        <v>20641</v>
      </c>
      <c r="M16" s="63"/>
      <c r="N16" s="63">
        <v>47730</v>
      </c>
      <c r="O16" s="63">
        <v>16431</v>
      </c>
      <c r="P16" s="63">
        <v>91112</v>
      </c>
      <c r="Q16" s="63">
        <v>4969</v>
      </c>
      <c r="R16" s="64">
        <f t="shared" si="1"/>
        <v>674783</v>
      </c>
      <c r="S16" s="9"/>
      <c r="T16" s="63">
        <v>138699</v>
      </c>
      <c r="U16" s="63">
        <v>50980</v>
      </c>
      <c r="V16" s="63">
        <v>10828</v>
      </c>
      <c r="W16" s="63">
        <v>95226</v>
      </c>
      <c r="X16" s="63">
        <v>117444</v>
      </c>
      <c r="Y16" s="63">
        <v>79377</v>
      </c>
      <c r="Z16" s="63">
        <v>39671</v>
      </c>
      <c r="AA16" s="63">
        <v>6940</v>
      </c>
      <c r="AB16" s="63"/>
      <c r="AC16" s="82">
        <f t="shared" si="2"/>
        <v>539165</v>
      </c>
      <c r="AD16" s="50">
        <f t="shared" si="3"/>
        <v>135618</v>
      </c>
      <c r="AE16" s="38"/>
      <c r="AF16" s="63">
        <v>5870000</v>
      </c>
      <c r="AG16" s="63">
        <v>45822</v>
      </c>
      <c r="AH16" s="63">
        <v>677925</v>
      </c>
      <c r="AI16" s="63">
        <v>40139</v>
      </c>
      <c r="AJ16" s="50">
        <f t="shared" si="4"/>
        <v>6633886</v>
      </c>
      <c r="AK16" s="63">
        <v>482567</v>
      </c>
      <c r="AL16" s="50">
        <f t="shared" si="5"/>
        <v>6151319</v>
      </c>
      <c r="AM16" s="38"/>
    </row>
    <row r="17" spans="1:39" ht="17.25" customHeight="1" x14ac:dyDescent="0.3">
      <c r="A17" s="3">
        <f t="shared" si="6"/>
        <v>13</v>
      </c>
      <c r="B17" s="40" t="s">
        <v>275</v>
      </c>
      <c r="C17" s="40">
        <v>14308</v>
      </c>
      <c r="D17" s="62" t="s">
        <v>242</v>
      </c>
      <c r="E17" s="124">
        <f t="shared" si="0"/>
        <v>1</v>
      </c>
      <c r="F17" s="63" t="s">
        <v>334</v>
      </c>
      <c r="G17" s="71">
        <v>44205</v>
      </c>
      <c r="H17" s="63">
        <v>302</v>
      </c>
      <c r="I17" s="63"/>
      <c r="J17" s="63">
        <v>0</v>
      </c>
      <c r="K17" s="63"/>
      <c r="L17" s="63">
        <v>0</v>
      </c>
      <c r="M17" s="63"/>
      <c r="N17" s="63">
        <v>10579</v>
      </c>
      <c r="O17" s="63">
        <v>8000</v>
      </c>
      <c r="P17" s="63">
        <v>3</v>
      </c>
      <c r="Q17" s="63">
        <v>3419</v>
      </c>
      <c r="R17" s="64">
        <f t="shared" si="1"/>
        <v>66508</v>
      </c>
      <c r="S17" s="9"/>
      <c r="T17" s="63">
        <v>6136</v>
      </c>
      <c r="U17" s="63"/>
      <c r="V17" s="63"/>
      <c r="W17" s="63"/>
      <c r="X17" s="63">
        <v>21363</v>
      </c>
      <c r="Y17" s="63">
        <v>5163</v>
      </c>
      <c r="Z17" s="63">
        <v>8037</v>
      </c>
      <c r="AA17" s="63"/>
      <c r="AB17" s="63">
        <v>7919</v>
      </c>
      <c r="AC17" s="82">
        <f t="shared" si="2"/>
        <v>48618</v>
      </c>
      <c r="AD17" s="50">
        <f t="shared" si="3"/>
        <v>17890</v>
      </c>
      <c r="AE17" s="38"/>
      <c r="AF17" s="63">
        <v>1160000</v>
      </c>
      <c r="AG17" s="63">
        <v>8542</v>
      </c>
      <c r="AH17" s="63">
        <v>312092</v>
      </c>
      <c r="AI17" s="63">
        <v>540</v>
      </c>
      <c r="AJ17" s="50">
        <f t="shared" si="4"/>
        <v>1481174</v>
      </c>
      <c r="AK17" s="63">
        <v>4857</v>
      </c>
      <c r="AL17" s="50">
        <f t="shared" si="5"/>
        <v>1476317</v>
      </c>
      <c r="AM17" s="38"/>
    </row>
    <row r="18" spans="1:39" ht="17.25" customHeight="1" x14ac:dyDescent="0.3">
      <c r="A18" s="3">
        <f t="shared" si="6"/>
        <v>14</v>
      </c>
      <c r="B18" s="40" t="s">
        <v>275</v>
      </c>
      <c r="C18" s="40">
        <v>9379</v>
      </c>
      <c r="D18" s="62" t="s">
        <v>70</v>
      </c>
      <c r="E18" s="124">
        <f t="shared" si="0"/>
        <v>1</v>
      </c>
      <c r="F18" s="63" t="s">
        <v>334</v>
      </c>
      <c r="G18" s="71">
        <v>32836</v>
      </c>
      <c r="H18" s="63"/>
      <c r="I18" s="63"/>
      <c r="J18" s="63"/>
      <c r="K18" s="63">
        <v>7030</v>
      </c>
      <c r="L18" s="63"/>
      <c r="M18" s="63"/>
      <c r="N18" s="63"/>
      <c r="O18" s="63">
        <v>3597</v>
      </c>
      <c r="P18" s="63">
        <v>9093</v>
      </c>
      <c r="Q18" s="63">
        <v>70</v>
      </c>
      <c r="R18" s="64">
        <f t="shared" si="1"/>
        <v>52626</v>
      </c>
      <c r="S18" s="9"/>
      <c r="T18" s="63">
        <v>60402</v>
      </c>
      <c r="U18" s="63"/>
      <c r="V18" s="63">
        <v>1659</v>
      </c>
      <c r="W18" s="63"/>
      <c r="X18" s="63">
        <v>26269</v>
      </c>
      <c r="Y18" s="63">
        <v>8232</v>
      </c>
      <c r="Z18" s="63"/>
      <c r="AA18" s="63"/>
      <c r="AB18" s="63">
        <v>3007</v>
      </c>
      <c r="AC18" s="82">
        <f t="shared" si="2"/>
        <v>99569</v>
      </c>
      <c r="AD18" s="50">
        <f t="shared" si="3"/>
        <v>-46943</v>
      </c>
      <c r="AE18" s="38"/>
      <c r="AF18" s="63">
        <v>3099171</v>
      </c>
      <c r="AG18" s="63">
        <v>53203</v>
      </c>
      <c r="AH18" s="63">
        <v>131997</v>
      </c>
      <c r="AI18" s="63"/>
      <c r="AJ18" s="50">
        <f t="shared" si="4"/>
        <v>3284371</v>
      </c>
      <c r="AK18" s="63"/>
      <c r="AL18" s="50">
        <f t="shared" si="5"/>
        <v>3284371</v>
      </c>
      <c r="AM18" s="38"/>
    </row>
    <row r="19" spans="1:39" ht="17.25" customHeight="1" x14ac:dyDescent="0.3">
      <c r="A19" s="3">
        <f t="shared" si="6"/>
        <v>15</v>
      </c>
      <c r="B19" s="40" t="s">
        <v>275</v>
      </c>
      <c r="C19" s="40">
        <v>9382</v>
      </c>
      <c r="D19" s="62" t="s">
        <v>71</v>
      </c>
      <c r="E19" s="124">
        <f t="shared" si="0"/>
        <v>1</v>
      </c>
      <c r="F19" s="63" t="s">
        <v>334</v>
      </c>
      <c r="G19" s="71">
        <v>37109</v>
      </c>
      <c r="H19" s="63">
        <v>0</v>
      </c>
      <c r="I19" s="63">
        <v>0</v>
      </c>
      <c r="J19" s="63">
        <v>0</v>
      </c>
      <c r="K19" s="63"/>
      <c r="L19" s="63">
        <v>5340</v>
      </c>
      <c r="M19" s="63"/>
      <c r="N19" s="63"/>
      <c r="O19" s="63"/>
      <c r="P19" s="63">
        <v>835</v>
      </c>
      <c r="Q19" s="63">
        <v>2319</v>
      </c>
      <c r="R19" s="64">
        <f t="shared" si="1"/>
        <v>45603</v>
      </c>
      <c r="S19" s="9"/>
      <c r="T19" s="63">
        <v>718</v>
      </c>
      <c r="U19" s="63"/>
      <c r="V19" s="63"/>
      <c r="W19" s="63">
        <v>1346</v>
      </c>
      <c r="X19" s="63">
        <v>17185</v>
      </c>
      <c r="Y19" s="63">
        <v>16815</v>
      </c>
      <c r="Z19" s="63"/>
      <c r="AA19" s="63">
        <v>1176</v>
      </c>
      <c r="AB19" s="63">
        <v>14379</v>
      </c>
      <c r="AC19" s="82">
        <f t="shared" si="2"/>
        <v>51619</v>
      </c>
      <c r="AD19" s="50">
        <f t="shared" si="3"/>
        <v>-6016</v>
      </c>
      <c r="AE19" s="38"/>
      <c r="AF19" s="63">
        <v>1280000</v>
      </c>
      <c r="AG19" s="63">
        <v>22155</v>
      </c>
      <c r="AH19" s="63">
        <v>49087</v>
      </c>
      <c r="AI19" s="63"/>
      <c r="AJ19" s="50">
        <f t="shared" si="4"/>
        <v>1351242</v>
      </c>
      <c r="AK19" s="63">
        <v>808</v>
      </c>
      <c r="AL19" s="50">
        <f t="shared" si="5"/>
        <v>1350434</v>
      </c>
      <c r="AM19" s="38"/>
    </row>
    <row r="20" spans="1:39" ht="17.25" customHeight="1" x14ac:dyDescent="0.3">
      <c r="A20" s="3">
        <f t="shared" si="6"/>
        <v>16</v>
      </c>
      <c r="B20" s="40" t="s">
        <v>275</v>
      </c>
      <c r="C20" s="40">
        <v>18602</v>
      </c>
      <c r="D20" s="62" t="s">
        <v>271</v>
      </c>
      <c r="E20" s="124">
        <f t="shared" si="0"/>
        <v>1</v>
      </c>
      <c r="F20" s="63" t="s">
        <v>334</v>
      </c>
      <c r="G20" s="71">
        <v>386686</v>
      </c>
      <c r="H20" s="63"/>
      <c r="I20" s="63"/>
      <c r="J20" s="63">
        <v>1615138</v>
      </c>
      <c r="K20" s="63">
        <v>45000</v>
      </c>
      <c r="L20" s="63"/>
      <c r="M20" s="63">
        <v>193000</v>
      </c>
      <c r="N20" s="63">
        <v>243171</v>
      </c>
      <c r="O20" s="63">
        <v>63164</v>
      </c>
      <c r="P20" s="63">
        <v>39021</v>
      </c>
      <c r="Q20" s="63"/>
      <c r="R20" s="64">
        <f t="shared" si="1"/>
        <v>2585180</v>
      </c>
      <c r="S20" s="9"/>
      <c r="T20" s="63">
        <v>116843</v>
      </c>
      <c r="U20" s="63"/>
      <c r="V20" s="63">
        <v>73462</v>
      </c>
      <c r="W20" s="63">
        <v>151339</v>
      </c>
      <c r="X20" s="63">
        <v>204814</v>
      </c>
      <c r="Y20" s="63">
        <v>105972</v>
      </c>
      <c r="Z20" s="63"/>
      <c r="AA20" s="63"/>
      <c r="AB20" s="63"/>
      <c r="AC20" s="82">
        <f t="shared" si="2"/>
        <v>652430</v>
      </c>
      <c r="AD20" s="50">
        <f t="shared" si="3"/>
        <v>1932750</v>
      </c>
      <c r="AE20" s="38"/>
      <c r="AF20" s="63">
        <v>6390566</v>
      </c>
      <c r="AG20" s="63"/>
      <c r="AH20" s="63">
        <v>2895457</v>
      </c>
      <c r="AI20" s="63"/>
      <c r="AJ20" s="50">
        <f t="shared" si="4"/>
        <v>9286023</v>
      </c>
      <c r="AK20" s="63">
        <v>159965</v>
      </c>
      <c r="AL20" s="50">
        <f t="shared" si="5"/>
        <v>9126058</v>
      </c>
      <c r="AM20" s="38"/>
    </row>
    <row r="21" spans="1:39" ht="17.25" customHeight="1" x14ac:dyDescent="0.3">
      <c r="A21" s="3">
        <f t="shared" si="6"/>
        <v>17</v>
      </c>
      <c r="B21" s="40" t="s">
        <v>275</v>
      </c>
      <c r="C21" s="40">
        <v>15036</v>
      </c>
      <c r="D21" s="62" t="s">
        <v>311</v>
      </c>
      <c r="E21" s="124">
        <f t="shared" si="0"/>
        <v>1</v>
      </c>
      <c r="F21" s="63" t="s">
        <v>334</v>
      </c>
      <c r="G21" s="71">
        <v>140302</v>
      </c>
      <c r="H21" s="63">
        <v>6590</v>
      </c>
      <c r="I21" s="63">
        <v>2317</v>
      </c>
      <c r="J21" s="63">
        <v>33815</v>
      </c>
      <c r="K21" s="63"/>
      <c r="L21" s="63">
        <v>19630</v>
      </c>
      <c r="M21" s="63"/>
      <c r="N21" s="63">
        <v>96239</v>
      </c>
      <c r="O21" s="63">
        <v>1362</v>
      </c>
      <c r="P21" s="63"/>
      <c r="Q21" s="63"/>
      <c r="R21" s="64">
        <f t="shared" si="1"/>
        <v>300255</v>
      </c>
      <c r="S21" s="9"/>
      <c r="T21" s="63">
        <v>65833</v>
      </c>
      <c r="U21" s="63">
        <v>26000</v>
      </c>
      <c r="V21" s="63">
        <v>9005</v>
      </c>
      <c r="W21" s="63">
        <v>45475</v>
      </c>
      <c r="X21" s="63">
        <v>53993</v>
      </c>
      <c r="Y21" s="63">
        <v>47099</v>
      </c>
      <c r="Z21" s="63">
        <v>6764</v>
      </c>
      <c r="AA21" s="63">
        <v>500</v>
      </c>
      <c r="AB21" s="63">
        <v>15646</v>
      </c>
      <c r="AC21" s="82">
        <f t="shared" si="2"/>
        <v>270315</v>
      </c>
      <c r="AD21" s="50">
        <f t="shared" si="3"/>
        <v>29940</v>
      </c>
      <c r="AE21" s="38"/>
      <c r="AF21" s="63">
        <v>5909525</v>
      </c>
      <c r="AG21" s="63">
        <v>23644</v>
      </c>
      <c r="AH21" s="63">
        <v>64346</v>
      </c>
      <c r="AI21" s="63">
        <v>450</v>
      </c>
      <c r="AJ21" s="50">
        <f t="shared" si="4"/>
        <v>5997965</v>
      </c>
      <c r="AK21" s="63">
        <v>439225</v>
      </c>
      <c r="AL21" s="50">
        <f t="shared" si="5"/>
        <v>5558740</v>
      </c>
      <c r="AM21" s="38"/>
    </row>
    <row r="22" spans="1:39" ht="17.25" customHeight="1" x14ac:dyDescent="0.3">
      <c r="A22" s="3">
        <f t="shared" si="6"/>
        <v>18</v>
      </c>
      <c r="B22" s="40" t="s">
        <v>275</v>
      </c>
      <c r="C22" s="40">
        <v>9409</v>
      </c>
      <c r="D22" s="62" t="s">
        <v>243</v>
      </c>
      <c r="E22" s="124">
        <f t="shared" si="0"/>
        <v>1</v>
      </c>
      <c r="F22" s="63" t="s">
        <v>334</v>
      </c>
      <c r="G22" s="71">
        <v>94400</v>
      </c>
      <c r="H22" s="63">
        <v>76339</v>
      </c>
      <c r="I22" s="63">
        <v>0</v>
      </c>
      <c r="J22" s="63">
        <v>0</v>
      </c>
      <c r="K22" s="63">
        <v>11230</v>
      </c>
      <c r="L22" s="63">
        <v>10513</v>
      </c>
      <c r="M22" s="63"/>
      <c r="N22" s="63">
        <v>7110</v>
      </c>
      <c r="O22" s="63">
        <v>8118</v>
      </c>
      <c r="P22" s="63"/>
      <c r="Q22" s="63"/>
      <c r="R22" s="64">
        <f t="shared" si="1"/>
        <v>207710</v>
      </c>
      <c r="S22" s="9"/>
      <c r="T22" s="63">
        <v>69328</v>
      </c>
      <c r="U22" s="63">
        <v>15600</v>
      </c>
      <c r="V22" s="63">
        <v>16647</v>
      </c>
      <c r="W22" s="63">
        <v>17959</v>
      </c>
      <c r="X22" s="63">
        <v>37847</v>
      </c>
      <c r="Y22" s="63">
        <v>24433</v>
      </c>
      <c r="Z22" s="63">
        <v>7107</v>
      </c>
      <c r="AA22" s="63"/>
      <c r="AB22" s="63">
        <v>5376</v>
      </c>
      <c r="AC22" s="82">
        <f t="shared" si="2"/>
        <v>194297</v>
      </c>
      <c r="AD22" s="50">
        <f t="shared" si="3"/>
        <v>13413</v>
      </c>
      <c r="AE22" s="38"/>
      <c r="AF22" s="63">
        <v>1490000</v>
      </c>
      <c r="AG22" s="63">
        <v>1214211</v>
      </c>
      <c r="AH22" s="63">
        <v>357516</v>
      </c>
      <c r="AI22" s="63">
        <v>406</v>
      </c>
      <c r="AJ22" s="50">
        <f t="shared" si="4"/>
        <v>3062133</v>
      </c>
      <c r="AK22" s="63">
        <v>29585</v>
      </c>
      <c r="AL22" s="50">
        <f t="shared" si="5"/>
        <v>3032548</v>
      </c>
      <c r="AM22" s="38"/>
    </row>
    <row r="23" spans="1:39" ht="17.25" customHeight="1" x14ac:dyDescent="0.3">
      <c r="A23" s="3">
        <f t="shared" si="6"/>
        <v>19</v>
      </c>
      <c r="B23" s="40" t="s">
        <v>275</v>
      </c>
      <c r="C23" s="40">
        <v>9410</v>
      </c>
      <c r="D23" s="62" t="s">
        <v>244</v>
      </c>
      <c r="E23" s="124">
        <f t="shared" si="0"/>
        <v>1</v>
      </c>
      <c r="F23" s="63" t="s">
        <v>334</v>
      </c>
      <c r="G23" s="71">
        <v>121714</v>
      </c>
      <c r="H23" s="63"/>
      <c r="I23" s="63">
        <v>200</v>
      </c>
      <c r="J23" s="63">
        <v>0</v>
      </c>
      <c r="K23" s="63">
        <v>11230</v>
      </c>
      <c r="L23" s="63"/>
      <c r="M23" s="63"/>
      <c r="N23" s="63">
        <v>55302</v>
      </c>
      <c r="O23" s="63">
        <v>183</v>
      </c>
      <c r="P23" s="63">
        <v>1643</v>
      </c>
      <c r="Q23" s="63"/>
      <c r="R23" s="64">
        <f t="shared" si="1"/>
        <v>190272</v>
      </c>
      <c r="S23" s="6"/>
      <c r="T23" s="63">
        <v>69363</v>
      </c>
      <c r="U23" s="63">
        <v>22255</v>
      </c>
      <c r="V23" s="63">
        <v>4093</v>
      </c>
      <c r="W23" s="63">
        <v>24333</v>
      </c>
      <c r="X23" s="63">
        <v>38904</v>
      </c>
      <c r="Y23" s="63">
        <v>12483</v>
      </c>
      <c r="Z23" s="63">
        <v>4312</v>
      </c>
      <c r="AA23" s="63">
        <v>3622</v>
      </c>
      <c r="AB23" s="63"/>
      <c r="AC23" s="82">
        <f t="shared" si="2"/>
        <v>179365</v>
      </c>
      <c r="AD23" s="50">
        <f t="shared" si="3"/>
        <v>10907</v>
      </c>
      <c r="AE23" s="38"/>
      <c r="AF23" s="63">
        <v>2012005</v>
      </c>
      <c r="AG23" s="63">
        <v>197768</v>
      </c>
      <c r="AH23" s="63">
        <v>49576</v>
      </c>
      <c r="AI23" s="63">
        <v>1598</v>
      </c>
      <c r="AJ23" s="50">
        <f t="shared" si="4"/>
        <v>2260947</v>
      </c>
      <c r="AK23" s="63">
        <v>19219</v>
      </c>
      <c r="AL23" s="50">
        <f t="shared" si="5"/>
        <v>2241728</v>
      </c>
      <c r="AM23" s="38"/>
    </row>
    <row r="24" spans="1:39" ht="17.25" customHeight="1" x14ac:dyDescent="0.3">
      <c r="A24" s="3">
        <f t="shared" si="6"/>
        <v>20</v>
      </c>
      <c r="B24" s="40" t="s">
        <v>275</v>
      </c>
      <c r="C24" s="40">
        <v>9412</v>
      </c>
      <c r="D24" s="62" t="s">
        <v>82</v>
      </c>
      <c r="E24" s="124">
        <f t="shared" si="0"/>
        <v>1</v>
      </c>
      <c r="F24" s="63" t="s">
        <v>334</v>
      </c>
      <c r="G24" s="71">
        <v>441821</v>
      </c>
      <c r="H24" s="63">
        <v>13642</v>
      </c>
      <c r="I24" s="63"/>
      <c r="J24" s="63"/>
      <c r="K24" s="63">
        <v>59438</v>
      </c>
      <c r="L24" s="63">
        <v>3679</v>
      </c>
      <c r="M24" s="63"/>
      <c r="N24" s="63">
        <v>20180</v>
      </c>
      <c r="O24" s="63">
        <v>1337</v>
      </c>
      <c r="P24" s="63"/>
      <c r="Q24" s="63">
        <v>8480</v>
      </c>
      <c r="R24" s="64">
        <f t="shared" si="1"/>
        <v>548577</v>
      </c>
      <c r="S24" s="9"/>
      <c r="T24" s="63">
        <v>67651</v>
      </c>
      <c r="U24" s="63">
        <v>33930</v>
      </c>
      <c r="V24" s="63">
        <v>5758</v>
      </c>
      <c r="W24" s="63">
        <v>129573</v>
      </c>
      <c r="X24" s="63">
        <v>57578</v>
      </c>
      <c r="Y24" s="63">
        <v>66023</v>
      </c>
      <c r="Z24" s="63">
        <v>92132</v>
      </c>
      <c r="AA24" s="63">
        <v>28009</v>
      </c>
      <c r="AB24" s="63">
        <v>24132</v>
      </c>
      <c r="AC24" s="82">
        <f t="shared" si="2"/>
        <v>504786</v>
      </c>
      <c r="AD24" s="50">
        <f t="shared" si="3"/>
        <v>43791</v>
      </c>
      <c r="AE24" s="38"/>
      <c r="AF24" s="63">
        <v>13070000</v>
      </c>
      <c r="AG24" s="63">
        <v>141807</v>
      </c>
      <c r="AH24" s="63">
        <v>54150</v>
      </c>
      <c r="AI24" s="63">
        <v>19173</v>
      </c>
      <c r="AJ24" s="50">
        <f t="shared" si="4"/>
        <v>13285130</v>
      </c>
      <c r="AK24" s="63">
        <v>125061</v>
      </c>
      <c r="AL24" s="50">
        <f t="shared" si="5"/>
        <v>13160069</v>
      </c>
      <c r="AM24" s="38"/>
    </row>
    <row r="25" spans="1:39" ht="17.25" customHeight="1" x14ac:dyDescent="0.3">
      <c r="A25" s="3">
        <f t="shared" si="6"/>
        <v>21</v>
      </c>
      <c r="B25" s="40" t="s">
        <v>275</v>
      </c>
      <c r="C25" s="40">
        <v>9386</v>
      </c>
      <c r="D25" s="62" t="s">
        <v>75</v>
      </c>
      <c r="E25" s="124">
        <f t="shared" si="0"/>
        <v>1</v>
      </c>
      <c r="F25" s="63" t="s">
        <v>334</v>
      </c>
      <c r="G25" s="71">
        <v>116565</v>
      </c>
      <c r="H25" s="63">
        <v>401</v>
      </c>
      <c r="I25" s="63">
        <v>7541</v>
      </c>
      <c r="J25" s="63">
        <v>149731</v>
      </c>
      <c r="K25" s="63">
        <v>54816</v>
      </c>
      <c r="L25" s="63">
        <v>0</v>
      </c>
      <c r="M25" s="63"/>
      <c r="N25" s="63">
        <v>34306</v>
      </c>
      <c r="O25" s="63">
        <v>13263</v>
      </c>
      <c r="P25" s="63">
        <v>650</v>
      </c>
      <c r="Q25" s="63">
        <v>597</v>
      </c>
      <c r="R25" s="64">
        <f t="shared" si="1"/>
        <v>377870</v>
      </c>
      <c r="S25" s="9"/>
      <c r="T25" s="63">
        <v>71964</v>
      </c>
      <c r="U25" s="63">
        <v>19552</v>
      </c>
      <c r="V25" s="63">
        <v>11490</v>
      </c>
      <c r="W25" s="63">
        <v>29389</v>
      </c>
      <c r="X25" s="63">
        <v>26599</v>
      </c>
      <c r="Y25" s="63">
        <v>64450</v>
      </c>
      <c r="Z25" s="63">
        <v>8220</v>
      </c>
      <c r="AA25" s="63"/>
      <c r="AB25" s="63"/>
      <c r="AC25" s="82">
        <f t="shared" si="2"/>
        <v>231664</v>
      </c>
      <c r="AD25" s="50">
        <f t="shared" si="3"/>
        <v>146206</v>
      </c>
      <c r="AE25" s="38"/>
      <c r="AF25" s="63">
        <v>1790000</v>
      </c>
      <c r="AG25" s="63">
        <v>36579</v>
      </c>
      <c r="AH25" s="63">
        <v>705312</v>
      </c>
      <c r="AI25" s="63">
        <v>732</v>
      </c>
      <c r="AJ25" s="50">
        <f t="shared" si="4"/>
        <v>2532623</v>
      </c>
      <c r="AK25" s="63">
        <v>7486</v>
      </c>
      <c r="AL25" s="50">
        <f t="shared" si="5"/>
        <v>2525137</v>
      </c>
      <c r="AM25" s="38"/>
    </row>
    <row r="26" spans="1:39" ht="17.25" customHeight="1" x14ac:dyDescent="0.3">
      <c r="A26" s="3">
        <f t="shared" si="6"/>
        <v>22</v>
      </c>
      <c r="B26" s="40" t="s">
        <v>275</v>
      </c>
      <c r="C26" s="40">
        <v>9387</v>
      </c>
      <c r="D26" s="62" t="s">
        <v>72</v>
      </c>
      <c r="E26" s="124" t="str">
        <f t="shared" si="0"/>
        <v xml:space="preserve"> </v>
      </c>
      <c r="F26" s="63" t="s">
        <v>284</v>
      </c>
      <c r="G26" s="71">
        <v>4963</v>
      </c>
      <c r="H26" s="63"/>
      <c r="I26" s="63">
        <v>0</v>
      </c>
      <c r="J26" s="63">
        <v>0</v>
      </c>
      <c r="K26" s="63"/>
      <c r="L26" s="63">
        <v>0</v>
      </c>
      <c r="M26" s="63"/>
      <c r="N26" s="63">
        <v>8790</v>
      </c>
      <c r="O26" s="63">
        <v>3540</v>
      </c>
      <c r="P26" s="63"/>
      <c r="Q26" s="63"/>
      <c r="R26" s="64">
        <f t="shared" si="1"/>
        <v>17293</v>
      </c>
      <c r="S26" s="27"/>
      <c r="T26" s="63"/>
      <c r="U26" s="63"/>
      <c r="V26" s="63">
        <v>100</v>
      </c>
      <c r="W26" s="63">
        <v>1767</v>
      </c>
      <c r="X26" s="63">
        <v>40702</v>
      </c>
      <c r="Y26" s="63">
        <v>2061</v>
      </c>
      <c r="Z26" s="63">
        <v>600</v>
      </c>
      <c r="AA26" s="63"/>
      <c r="AB26" s="63">
        <v>385</v>
      </c>
      <c r="AC26" s="82">
        <f t="shared" si="2"/>
        <v>45615</v>
      </c>
      <c r="AD26" s="50">
        <f t="shared" si="3"/>
        <v>-28322</v>
      </c>
      <c r="AE26" s="38"/>
      <c r="AF26" s="63">
        <v>704899</v>
      </c>
      <c r="AG26" s="63"/>
      <c r="AH26" s="63">
        <v>43035</v>
      </c>
      <c r="AI26" s="63"/>
      <c r="AJ26" s="50">
        <f t="shared" si="4"/>
        <v>747934</v>
      </c>
      <c r="AK26" s="63">
        <v>446</v>
      </c>
      <c r="AL26" s="50">
        <f t="shared" si="5"/>
        <v>747488</v>
      </c>
      <c r="AM26" s="38"/>
    </row>
    <row r="27" spans="1:39" ht="17.25" customHeight="1" x14ac:dyDescent="0.3">
      <c r="A27" s="3">
        <f t="shared" si="6"/>
        <v>23</v>
      </c>
      <c r="B27" s="40" t="s">
        <v>275</v>
      </c>
      <c r="C27" s="40">
        <v>9413</v>
      </c>
      <c r="D27" s="62" t="s">
        <v>83</v>
      </c>
      <c r="E27" s="124">
        <f t="shared" si="0"/>
        <v>1</v>
      </c>
      <c r="F27" s="63" t="s">
        <v>334</v>
      </c>
      <c r="G27" s="71">
        <v>38625</v>
      </c>
      <c r="H27" s="63"/>
      <c r="I27" s="63"/>
      <c r="J27" s="63">
        <v>0</v>
      </c>
      <c r="K27" s="63"/>
      <c r="L27" s="63"/>
      <c r="M27" s="63"/>
      <c r="N27" s="63">
        <v>58198</v>
      </c>
      <c r="O27" s="63">
        <v>6255</v>
      </c>
      <c r="P27" s="63"/>
      <c r="Q27" s="63">
        <v>518</v>
      </c>
      <c r="R27" s="64">
        <f t="shared" si="1"/>
        <v>103596</v>
      </c>
      <c r="S27" s="9"/>
      <c r="T27" s="63"/>
      <c r="U27" s="63"/>
      <c r="V27" s="63">
        <v>7860</v>
      </c>
      <c r="W27" s="63">
        <v>20653</v>
      </c>
      <c r="X27" s="63">
        <v>16283</v>
      </c>
      <c r="Y27" s="63">
        <v>17345</v>
      </c>
      <c r="Z27" s="63">
        <v>8698</v>
      </c>
      <c r="AA27" s="63">
        <v>9800</v>
      </c>
      <c r="AB27" s="63">
        <v>1316</v>
      </c>
      <c r="AC27" s="82">
        <f t="shared" si="2"/>
        <v>81955</v>
      </c>
      <c r="AD27" s="50">
        <f t="shared" si="3"/>
        <v>21641</v>
      </c>
      <c r="AE27" s="38"/>
      <c r="AF27" s="63">
        <v>2613000</v>
      </c>
      <c r="AG27" s="63">
        <v>146868</v>
      </c>
      <c r="AH27" s="63">
        <v>309071</v>
      </c>
      <c r="AI27" s="63"/>
      <c r="AJ27" s="50">
        <f t="shared" si="4"/>
        <v>3068939</v>
      </c>
      <c r="AK27" s="63">
        <v>1432</v>
      </c>
      <c r="AL27" s="50">
        <f t="shared" si="5"/>
        <v>3067507</v>
      </c>
      <c r="AM27" s="38"/>
    </row>
    <row r="28" spans="1:39" ht="17.25" customHeight="1" x14ac:dyDescent="0.3">
      <c r="A28" s="3">
        <f t="shared" si="6"/>
        <v>24</v>
      </c>
      <c r="B28" s="40" t="s">
        <v>275</v>
      </c>
      <c r="C28" s="40">
        <v>9390</v>
      </c>
      <c r="D28" s="62" t="s">
        <v>76</v>
      </c>
      <c r="E28" s="124">
        <f t="shared" si="0"/>
        <v>1</v>
      </c>
      <c r="F28" s="63" t="s">
        <v>334</v>
      </c>
      <c r="G28" s="71">
        <v>30524</v>
      </c>
      <c r="H28" s="63"/>
      <c r="I28" s="63"/>
      <c r="J28" s="63">
        <v>0</v>
      </c>
      <c r="K28" s="63">
        <v>0</v>
      </c>
      <c r="L28" s="63"/>
      <c r="M28" s="63"/>
      <c r="N28" s="63">
        <v>23341</v>
      </c>
      <c r="O28" s="63">
        <v>314</v>
      </c>
      <c r="P28" s="63">
        <v>460</v>
      </c>
      <c r="Q28" s="63"/>
      <c r="R28" s="64">
        <f t="shared" si="1"/>
        <v>54639</v>
      </c>
      <c r="S28" s="9"/>
      <c r="T28" s="63"/>
      <c r="U28" s="63"/>
      <c r="V28" s="63">
        <v>8908</v>
      </c>
      <c r="W28" s="63"/>
      <c r="X28" s="63">
        <v>17246</v>
      </c>
      <c r="Y28" s="63">
        <v>6830</v>
      </c>
      <c r="Z28" s="63">
        <v>8050</v>
      </c>
      <c r="AA28" s="63">
        <v>5600</v>
      </c>
      <c r="AB28" s="63"/>
      <c r="AC28" s="82">
        <f t="shared" si="2"/>
        <v>46634</v>
      </c>
      <c r="AD28" s="50">
        <f t="shared" si="3"/>
        <v>8005</v>
      </c>
      <c r="AE28" s="38"/>
      <c r="AF28" s="63">
        <v>1253910</v>
      </c>
      <c r="AG28" s="63">
        <v>133554</v>
      </c>
      <c r="AH28" s="63">
        <v>23900</v>
      </c>
      <c r="AI28" s="63"/>
      <c r="AJ28" s="50">
        <f t="shared" si="4"/>
        <v>1411364</v>
      </c>
      <c r="AK28" s="63">
        <v>136</v>
      </c>
      <c r="AL28" s="50">
        <f t="shared" si="5"/>
        <v>1411228</v>
      </c>
      <c r="AM28" s="38"/>
    </row>
    <row r="29" spans="1:39" ht="17.25" customHeight="1" x14ac:dyDescent="0.3">
      <c r="A29" s="3">
        <f t="shared" si="6"/>
        <v>25</v>
      </c>
      <c r="B29" s="40" t="s">
        <v>275</v>
      </c>
      <c r="C29" s="40">
        <v>9391</v>
      </c>
      <c r="D29" s="62" t="s">
        <v>73</v>
      </c>
      <c r="E29" s="124" t="str">
        <f t="shared" si="0"/>
        <v xml:space="preserve"> </v>
      </c>
      <c r="F29" s="63" t="s">
        <v>284</v>
      </c>
      <c r="G29" s="71">
        <v>35879</v>
      </c>
      <c r="H29" s="63">
        <v>0</v>
      </c>
      <c r="I29" s="63"/>
      <c r="J29" s="63">
        <v>0</v>
      </c>
      <c r="K29" s="63">
        <v>0</v>
      </c>
      <c r="L29" s="63"/>
      <c r="M29" s="63"/>
      <c r="N29" s="63">
        <v>22798</v>
      </c>
      <c r="O29" s="63">
        <v>352</v>
      </c>
      <c r="P29" s="63">
        <v>310</v>
      </c>
      <c r="Q29" s="63">
        <v>1065</v>
      </c>
      <c r="R29" s="64">
        <f t="shared" si="1"/>
        <v>60404</v>
      </c>
      <c r="S29" s="6"/>
      <c r="T29" s="63">
        <v>0</v>
      </c>
      <c r="U29" s="63">
        <v>0</v>
      </c>
      <c r="V29" s="63">
        <v>8434</v>
      </c>
      <c r="W29" s="63"/>
      <c r="X29" s="63">
        <v>17217</v>
      </c>
      <c r="Y29" s="63">
        <v>8326</v>
      </c>
      <c r="Z29" s="63">
        <v>13158</v>
      </c>
      <c r="AA29" s="63">
        <v>8400</v>
      </c>
      <c r="AB29" s="63"/>
      <c r="AC29" s="82">
        <f t="shared" si="2"/>
        <v>55535</v>
      </c>
      <c r="AD29" s="50">
        <f t="shared" si="3"/>
        <v>4869</v>
      </c>
      <c r="AE29" s="38"/>
      <c r="AF29" s="63">
        <v>1253910</v>
      </c>
      <c r="AG29" s="63">
        <v>1381357</v>
      </c>
      <c r="AH29" s="63">
        <v>22016</v>
      </c>
      <c r="AI29" s="63">
        <v>122</v>
      </c>
      <c r="AJ29" s="50">
        <f t="shared" si="4"/>
        <v>2657405</v>
      </c>
      <c r="AK29" s="63"/>
      <c r="AL29" s="50">
        <f t="shared" si="5"/>
        <v>2657405</v>
      </c>
      <c r="AM29" s="38"/>
    </row>
    <row r="30" spans="1:39" ht="17.25" customHeight="1" x14ac:dyDescent="0.3">
      <c r="A30" s="3">
        <f t="shared" si="6"/>
        <v>26</v>
      </c>
      <c r="B30" s="40" t="s">
        <v>275</v>
      </c>
      <c r="C30" s="40">
        <v>9392</v>
      </c>
      <c r="D30" s="62" t="s">
        <v>74</v>
      </c>
      <c r="E30" s="124" t="str">
        <f t="shared" si="0"/>
        <v xml:space="preserve"> </v>
      </c>
      <c r="F30" s="63" t="s">
        <v>284</v>
      </c>
      <c r="G30" s="71">
        <v>102445</v>
      </c>
      <c r="H30" s="63">
        <v>3585</v>
      </c>
      <c r="I30" s="63"/>
      <c r="J30" s="63">
        <v>0</v>
      </c>
      <c r="K30" s="63">
        <v>9302</v>
      </c>
      <c r="L30" s="63">
        <v>0</v>
      </c>
      <c r="M30" s="63"/>
      <c r="N30" s="63">
        <v>11946</v>
      </c>
      <c r="O30" s="63">
        <v>61</v>
      </c>
      <c r="P30" s="63">
        <v>174</v>
      </c>
      <c r="Q30" s="63"/>
      <c r="R30" s="64">
        <f t="shared" si="1"/>
        <v>127513</v>
      </c>
      <c r="S30" s="6"/>
      <c r="T30" s="63"/>
      <c r="U30" s="63"/>
      <c r="V30" s="63">
        <v>13025</v>
      </c>
      <c r="W30" s="63"/>
      <c r="X30" s="63">
        <v>49904</v>
      </c>
      <c r="Y30" s="63">
        <v>13737</v>
      </c>
      <c r="Z30" s="63">
        <v>2402</v>
      </c>
      <c r="AA30" s="63"/>
      <c r="AB30" s="63"/>
      <c r="AC30" s="82">
        <f t="shared" si="2"/>
        <v>79068</v>
      </c>
      <c r="AD30" s="50">
        <f t="shared" si="3"/>
        <v>48445</v>
      </c>
      <c r="AE30" s="38"/>
      <c r="AF30" s="63">
        <v>2167000</v>
      </c>
      <c r="AG30" s="63"/>
      <c r="AH30" s="63">
        <v>191490</v>
      </c>
      <c r="AI30" s="63">
        <v>0</v>
      </c>
      <c r="AJ30" s="50">
        <f t="shared" si="4"/>
        <v>2358490</v>
      </c>
      <c r="AK30" s="63">
        <v>0</v>
      </c>
      <c r="AL30" s="50">
        <f t="shared" si="5"/>
        <v>2358490</v>
      </c>
      <c r="AM30" s="38"/>
    </row>
    <row r="31" spans="1:39" ht="17.25" customHeight="1" x14ac:dyDescent="0.3">
      <c r="A31" s="3">
        <f t="shared" si="6"/>
        <v>27</v>
      </c>
      <c r="B31" s="40" t="s">
        <v>275</v>
      </c>
      <c r="C31" s="40">
        <v>9415</v>
      </c>
      <c r="D31" s="62" t="s">
        <v>78</v>
      </c>
      <c r="E31" s="124">
        <f t="shared" si="0"/>
        <v>1</v>
      </c>
      <c r="F31" s="63" t="s">
        <v>334</v>
      </c>
      <c r="G31" s="71">
        <v>150920</v>
      </c>
      <c r="H31" s="63">
        <v>500</v>
      </c>
      <c r="I31" s="63">
        <v>0</v>
      </c>
      <c r="J31" s="63"/>
      <c r="K31" s="63"/>
      <c r="L31" s="63"/>
      <c r="M31" s="63"/>
      <c r="N31" s="63">
        <v>72224</v>
      </c>
      <c r="O31" s="63">
        <v>3166</v>
      </c>
      <c r="P31" s="63">
        <v>37243</v>
      </c>
      <c r="Q31" s="63"/>
      <c r="R31" s="64">
        <f t="shared" si="1"/>
        <v>264053</v>
      </c>
      <c r="S31" s="6"/>
      <c r="T31" s="63">
        <v>44083</v>
      </c>
      <c r="U31" s="63">
        <v>17575</v>
      </c>
      <c r="V31" s="63">
        <v>15537</v>
      </c>
      <c r="W31" s="63">
        <v>46259</v>
      </c>
      <c r="X31" s="63">
        <v>62097</v>
      </c>
      <c r="Y31" s="63">
        <v>139012</v>
      </c>
      <c r="Z31" s="63">
        <v>2551</v>
      </c>
      <c r="AA31" s="63">
        <v>500</v>
      </c>
      <c r="AB31" s="63"/>
      <c r="AC31" s="82">
        <f t="shared" si="2"/>
        <v>327614</v>
      </c>
      <c r="AD31" s="50">
        <f t="shared" si="3"/>
        <v>-63561</v>
      </c>
      <c r="AE31" s="38"/>
      <c r="AF31" s="63">
        <v>4729</v>
      </c>
      <c r="AG31" s="63">
        <v>52266</v>
      </c>
      <c r="AH31" s="63">
        <v>115209</v>
      </c>
      <c r="AI31" s="63"/>
      <c r="AJ31" s="50">
        <f t="shared" si="4"/>
        <v>172204</v>
      </c>
      <c r="AK31" s="63">
        <v>17689</v>
      </c>
      <c r="AL31" s="50">
        <f t="shared" si="5"/>
        <v>154515</v>
      </c>
      <c r="AM31" s="38"/>
    </row>
    <row r="32" spans="1:39" ht="17.25" customHeight="1" x14ac:dyDescent="0.3">
      <c r="A32" s="3">
        <v>28</v>
      </c>
      <c r="B32" s="40"/>
      <c r="C32" s="115">
        <v>19732</v>
      </c>
      <c r="D32" s="124" t="s">
        <v>312</v>
      </c>
      <c r="E32" s="124">
        <f t="shared" si="0"/>
        <v>1</v>
      </c>
      <c r="F32" s="63" t="s">
        <v>334</v>
      </c>
      <c r="G32" s="67">
        <v>33139</v>
      </c>
      <c r="H32" s="67">
        <v>1862</v>
      </c>
      <c r="I32" s="67"/>
      <c r="J32" s="67"/>
      <c r="K32" s="67">
        <v>4200</v>
      </c>
      <c r="L32" s="67"/>
      <c r="M32" s="67"/>
      <c r="N32" s="67">
        <v>8370</v>
      </c>
      <c r="O32" s="67">
        <v>409</v>
      </c>
      <c r="P32" s="67">
        <v>15864</v>
      </c>
      <c r="Q32" s="67">
        <v>986</v>
      </c>
      <c r="R32" s="64">
        <f t="shared" si="1"/>
        <v>64830</v>
      </c>
      <c r="S32" s="6"/>
      <c r="T32" s="63"/>
      <c r="U32" s="63"/>
      <c r="V32" s="63">
        <v>995</v>
      </c>
      <c r="W32" s="63">
        <v>36513</v>
      </c>
      <c r="X32" s="63">
        <v>9235</v>
      </c>
      <c r="Y32" s="63">
        <v>6369</v>
      </c>
      <c r="Z32" s="63">
        <v>1026</v>
      </c>
      <c r="AA32" s="63"/>
      <c r="AB32" s="63">
        <v>4130</v>
      </c>
      <c r="AC32" s="82">
        <f t="shared" ref="AC32" si="7">SUM(T32:AB32)</f>
        <v>58268</v>
      </c>
      <c r="AD32" s="50">
        <f t="shared" ref="AD32:AD33" si="8">+R32-AC32</f>
        <v>6562</v>
      </c>
      <c r="AE32" s="38"/>
      <c r="AF32" s="63">
        <v>1864225</v>
      </c>
      <c r="AG32" s="63"/>
      <c r="AH32" s="63">
        <v>56152</v>
      </c>
      <c r="AI32" s="63"/>
      <c r="AJ32" s="50">
        <f t="shared" si="4"/>
        <v>1920377</v>
      </c>
      <c r="AK32" s="63">
        <v>483</v>
      </c>
      <c r="AL32" s="50">
        <f t="shared" si="5"/>
        <v>1919894</v>
      </c>
      <c r="AM32" s="38"/>
    </row>
    <row r="33" spans="1:41" s="7" customFormat="1" ht="17.25" customHeight="1" x14ac:dyDescent="0.3">
      <c r="A33" s="222" t="s">
        <v>324</v>
      </c>
      <c r="B33" s="222"/>
      <c r="C33" s="222"/>
      <c r="D33" s="222"/>
      <c r="E33" s="124" t="str">
        <f t="shared" si="0"/>
        <v xml:space="preserve"> </v>
      </c>
      <c r="F33" s="113"/>
      <c r="G33" s="97">
        <f>SUM(G5:G32)</f>
        <v>3300549</v>
      </c>
      <c r="H33" s="97">
        <f t="shared" ref="H33:Q33" si="9">SUM(H5:H32)</f>
        <v>139335</v>
      </c>
      <c r="I33" s="97">
        <f t="shared" si="9"/>
        <v>46502</v>
      </c>
      <c r="J33" s="97">
        <f t="shared" si="9"/>
        <v>2038634</v>
      </c>
      <c r="K33" s="97">
        <f t="shared" si="9"/>
        <v>282344</v>
      </c>
      <c r="L33" s="97">
        <f t="shared" si="9"/>
        <v>59803</v>
      </c>
      <c r="M33" s="97">
        <f t="shared" si="9"/>
        <v>193000</v>
      </c>
      <c r="N33" s="97">
        <f t="shared" si="9"/>
        <v>895911</v>
      </c>
      <c r="O33" s="97">
        <f t="shared" si="9"/>
        <v>162115</v>
      </c>
      <c r="P33" s="97">
        <f t="shared" si="9"/>
        <v>248480</v>
      </c>
      <c r="Q33" s="97">
        <f t="shared" si="9"/>
        <v>41536</v>
      </c>
      <c r="R33" s="141">
        <f>SUM(R5:R32)</f>
        <v>7408209</v>
      </c>
      <c r="S33" s="30"/>
      <c r="T33" s="29">
        <f>SUM(T5:T32)</f>
        <v>1186285</v>
      </c>
      <c r="U33" s="29">
        <f t="shared" ref="U33:AB33" si="10">SUM(U5:U32)</f>
        <v>332554</v>
      </c>
      <c r="V33" s="29">
        <f t="shared" si="10"/>
        <v>216319</v>
      </c>
      <c r="W33" s="29">
        <f t="shared" si="10"/>
        <v>804072</v>
      </c>
      <c r="X33" s="29">
        <f t="shared" si="10"/>
        <v>1108908</v>
      </c>
      <c r="Y33" s="29">
        <f t="shared" si="10"/>
        <v>805499</v>
      </c>
      <c r="Z33" s="29">
        <f t="shared" si="10"/>
        <v>304139</v>
      </c>
      <c r="AA33" s="29">
        <f t="shared" si="10"/>
        <v>85914</v>
      </c>
      <c r="AB33" s="29">
        <f t="shared" si="10"/>
        <v>201993</v>
      </c>
      <c r="AC33" s="82">
        <f>SUM(AC5:AC32)</f>
        <v>5045683</v>
      </c>
      <c r="AD33" s="82">
        <f t="shared" si="8"/>
        <v>2362526</v>
      </c>
      <c r="AE33" s="34"/>
      <c r="AF33" s="29">
        <f>SUM(AF5:AF32)</f>
        <v>70833579</v>
      </c>
      <c r="AG33" s="29">
        <f t="shared" ref="AG33:AI33" si="11">SUM(AG5:AG32)</f>
        <v>4862871</v>
      </c>
      <c r="AH33" s="29">
        <f t="shared" si="11"/>
        <v>19817905</v>
      </c>
      <c r="AI33" s="29">
        <f t="shared" si="11"/>
        <v>86174</v>
      </c>
      <c r="AJ33" s="139">
        <f>SUM(AJ5:AJ32)</f>
        <v>95600529</v>
      </c>
      <c r="AK33" s="29">
        <f>SUM(AK5:AK32)</f>
        <v>1635607</v>
      </c>
      <c r="AL33" s="139">
        <f>SUM(AL5:AL32)</f>
        <v>93964922</v>
      </c>
      <c r="AM33" s="76"/>
    </row>
    <row r="34" spans="1:41" s="7" customFormat="1" ht="17.25" customHeight="1" x14ac:dyDescent="0.3">
      <c r="A34" s="216" t="s">
        <v>309</v>
      </c>
      <c r="B34" s="217"/>
      <c r="C34" s="217"/>
      <c r="D34" s="217"/>
      <c r="E34" s="124" t="str">
        <f t="shared" si="0"/>
        <v xml:space="preserve"> </v>
      </c>
      <c r="F34" s="113"/>
      <c r="G34" s="97">
        <v>3596417</v>
      </c>
      <c r="H34" s="97">
        <v>164001</v>
      </c>
      <c r="I34" s="97">
        <v>56572</v>
      </c>
      <c r="J34" s="97">
        <v>884363</v>
      </c>
      <c r="K34" s="97">
        <v>227773</v>
      </c>
      <c r="L34" s="97">
        <v>97167</v>
      </c>
      <c r="M34" s="97">
        <v>3620000</v>
      </c>
      <c r="N34" s="97">
        <v>878868</v>
      </c>
      <c r="O34" s="97">
        <v>144116</v>
      </c>
      <c r="P34" s="97">
        <v>300272</v>
      </c>
      <c r="Q34" s="97">
        <v>67559</v>
      </c>
      <c r="R34" s="141">
        <v>10037108</v>
      </c>
      <c r="S34" s="30"/>
      <c r="T34" s="29">
        <v>1205366</v>
      </c>
      <c r="U34" s="29">
        <v>315966</v>
      </c>
      <c r="V34" s="29">
        <v>391219</v>
      </c>
      <c r="W34" s="29">
        <v>760356</v>
      </c>
      <c r="X34" s="29">
        <v>1400271</v>
      </c>
      <c r="Y34" s="29">
        <v>601723</v>
      </c>
      <c r="Z34" s="29">
        <v>280691</v>
      </c>
      <c r="AA34" s="29">
        <v>98789</v>
      </c>
      <c r="AB34" s="29">
        <v>126894</v>
      </c>
      <c r="AC34" s="82">
        <v>5181275</v>
      </c>
      <c r="AD34" s="82">
        <v>4855833</v>
      </c>
      <c r="AE34" s="34"/>
      <c r="AF34" s="29">
        <v>71211600</v>
      </c>
      <c r="AG34" s="29">
        <v>5702230</v>
      </c>
      <c r="AH34" s="29">
        <v>18124328</v>
      </c>
      <c r="AI34" s="29">
        <v>195882</v>
      </c>
      <c r="AJ34" s="139">
        <v>95234040</v>
      </c>
      <c r="AK34" s="29">
        <v>1936204</v>
      </c>
      <c r="AL34" s="139">
        <v>93297836</v>
      </c>
      <c r="AM34" s="76"/>
      <c r="AN34" s="96"/>
      <c r="AO34" s="96"/>
    </row>
    <row r="35" spans="1:41" s="7" customFormat="1" ht="17.25" customHeight="1" x14ac:dyDescent="0.3">
      <c r="A35" s="218" t="s">
        <v>327</v>
      </c>
      <c r="B35" s="219"/>
      <c r="C35" s="219"/>
      <c r="D35" s="219"/>
      <c r="E35" s="124" t="str">
        <f t="shared" si="0"/>
        <v xml:space="preserve"> </v>
      </c>
      <c r="F35" s="114"/>
      <c r="G35" s="65">
        <f t="shared" ref="G35:AK35" si="12">+G33/G34</f>
        <v>0.91773256549504689</v>
      </c>
      <c r="H35" s="39">
        <f t="shared" si="12"/>
        <v>0.84959847805806066</v>
      </c>
      <c r="I35" s="39">
        <f t="shared" si="12"/>
        <v>0.82199674750760088</v>
      </c>
      <c r="J35" s="39">
        <f t="shared" si="12"/>
        <v>2.3052004663243486</v>
      </c>
      <c r="K35" s="39">
        <f t="shared" si="12"/>
        <v>1.2395850254419971</v>
      </c>
      <c r="L35" s="39">
        <f t="shared" si="12"/>
        <v>0.61546615620529599</v>
      </c>
      <c r="M35" s="39"/>
      <c r="N35" s="39">
        <f t="shared" si="12"/>
        <v>1.0193919906060978</v>
      </c>
      <c r="O35" s="39">
        <f t="shared" si="12"/>
        <v>1.1248924477504232</v>
      </c>
      <c r="P35" s="39">
        <f t="shared" si="12"/>
        <v>0.82751638514413595</v>
      </c>
      <c r="Q35" s="39">
        <f t="shared" si="12"/>
        <v>0.61481075800411489</v>
      </c>
      <c r="R35" s="51">
        <f t="shared" si="12"/>
        <v>0.73808202522081057</v>
      </c>
      <c r="S35" s="78"/>
      <c r="T35" s="39">
        <f t="shared" si="12"/>
        <v>0.98416995335856494</v>
      </c>
      <c r="U35" s="39">
        <f t="shared" si="12"/>
        <v>1.0524993195470398</v>
      </c>
      <c r="V35" s="39">
        <v>0</v>
      </c>
      <c r="W35" s="39">
        <f t="shared" si="12"/>
        <v>1.0574941211748181</v>
      </c>
      <c r="X35" s="39">
        <f t="shared" si="12"/>
        <v>0.79192384902636703</v>
      </c>
      <c r="Y35" s="39">
        <f t="shared" si="12"/>
        <v>1.3386541647901111</v>
      </c>
      <c r="Z35" s="39">
        <f t="shared" si="12"/>
        <v>1.083536700499838</v>
      </c>
      <c r="AA35" s="39">
        <v>0</v>
      </c>
      <c r="AB35" s="39">
        <f t="shared" si="12"/>
        <v>1.5918246725613505</v>
      </c>
      <c r="AC35" s="140">
        <f>+AC33/AC34</f>
        <v>0.97383037958803575</v>
      </c>
      <c r="AD35" s="140">
        <f>+AD33/AD34*-1</f>
        <v>-0.48653361843374759</v>
      </c>
      <c r="AE35" s="36"/>
      <c r="AF35" s="39">
        <f t="shared" si="12"/>
        <v>0.99469158114689182</v>
      </c>
      <c r="AG35" s="65">
        <f t="shared" si="12"/>
        <v>0.85280162322459807</v>
      </c>
      <c r="AH35" s="39">
        <f t="shared" si="12"/>
        <v>1.093442195484434</v>
      </c>
      <c r="AI35" s="39">
        <f t="shared" si="12"/>
        <v>0.4399281199906066</v>
      </c>
      <c r="AJ35" s="51">
        <f>+AJ33/AJ34</f>
        <v>1.0038482983605441</v>
      </c>
      <c r="AK35" s="39">
        <f t="shared" si="12"/>
        <v>0.84474931360538452</v>
      </c>
      <c r="AL35" s="51">
        <f>+AL33/AL34</f>
        <v>1.0071500693756712</v>
      </c>
      <c r="AM35" s="76"/>
    </row>
    <row r="36" spans="1:41" x14ac:dyDescent="0.25">
      <c r="V36"/>
      <c r="W36"/>
      <c r="X36"/>
      <c r="Y36"/>
      <c r="Z36"/>
      <c r="AA36"/>
      <c r="AB36"/>
    </row>
    <row r="37" spans="1:41" ht="13" x14ac:dyDescent="0.3">
      <c r="D37" s="142" t="s">
        <v>325</v>
      </c>
      <c r="E37" s="142"/>
      <c r="F37" s="34">
        <f>SUM(E5:E32)</f>
        <v>22</v>
      </c>
      <c r="V37"/>
      <c r="W37"/>
      <c r="X37"/>
      <c r="Y37"/>
      <c r="Z37"/>
      <c r="AA37"/>
      <c r="AB37"/>
    </row>
    <row r="38" spans="1:41" ht="13" x14ac:dyDescent="0.3">
      <c r="D38" s="142" t="s">
        <v>299</v>
      </c>
      <c r="E38" s="142"/>
      <c r="F38" s="143">
        <f>+F37/A31</f>
        <v>0.81481481481481477</v>
      </c>
      <c r="V38"/>
      <c r="W38"/>
      <c r="X38"/>
      <c r="Y38"/>
      <c r="Z38"/>
      <c r="AA38"/>
      <c r="AB38"/>
    </row>
    <row r="39" spans="1:41" x14ac:dyDescent="0.25">
      <c r="D39"/>
      <c r="E39"/>
      <c r="V39"/>
      <c r="W39"/>
      <c r="X39"/>
      <c r="Y39"/>
      <c r="Z39"/>
      <c r="AA39"/>
      <c r="AB39"/>
    </row>
    <row r="40" spans="1:41" x14ac:dyDescent="0.25">
      <c r="D40"/>
      <c r="E40"/>
      <c r="V40"/>
      <c r="W40"/>
      <c r="X40"/>
      <c r="Y40"/>
      <c r="Z40"/>
      <c r="AA40"/>
      <c r="AB40"/>
    </row>
    <row r="41" spans="1:41" x14ac:dyDescent="0.25">
      <c r="D41"/>
      <c r="E41"/>
      <c r="V41"/>
      <c r="W41"/>
      <c r="X41"/>
      <c r="Y41"/>
      <c r="Z41"/>
      <c r="AA41"/>
      <c r="AB41"/>
    </row>
    <row r="42" spans="1:41" x14ac:dyDescent="0.25">
      <c r="D42"/>
      <c r="E42"/>
      <c r="V42"/>
      <c r="W42"/>
      <c r="X42"/>
      <c r="Y42"/>
      <c r="Z42"/>
      <c r="AA42"/>
      <c r="AB42"/>
    </row>
    <row r="43" spans="1:41" x14ac:dyDescent="0.25">
      <c r="D43"/>
      <c r="E43"/>
      <c r="V43"/>
      <c r="W43"/>
      <c r="X43"/>
      <c r="Y43"/>
      <c r="Z43"/>
      <c r="AA43"/>
      <c r="AB43"/>
    </row>
    <row r="44" spans="1:41" x14ac:dyDescent="0.25">
      <c r="D44"/>
      <c r="E44"/>
      <c r="V44"/>
      <c r="W44"/>
      <c r="X44"/>
      <c r="Y44"/>
      <c r="Z44"/>
      <c r="AA44"/>
      <c r="AB44"/>
    </row>
    <row r="45" spans="1:41" x14ac:dyDescent="0.25">
      <c r="D45"/>
      <c r="E45"/>
      <c r="V45"/>
      <c r="W45"/>
      <c r="X45"/>
      <c r="Y45"/>
      <c r="Z45"/>
      <c r="AA45"/>
      <c r="AB45"/>
    </row>
    <row r="46" spans="1:41" x14ac:dyDescent="0.25">
      <c r="D46"/>
      <c r="E46"/>
      <c r="V46"/>
      <c r="W46"/>
      <c r="X46"/>
      <c r="Y46"/>
      <c r="Z46"/>
      <c r="AA46"/>
      <c r="AB46"/>
    </row>
    <row r="47" spans="1:41" x14ac:dyDescent="0.25">
      <c r="D47"/>
      <c r="E47"/>
      <c r="V47"/>
      <c r="W47"/>
      <c r="X47"/>
      <c r="Y47"/>
      <c r="Z47"/>
      <c r="AA47"/>
      <c r="AB47"/>
    </row>
    <row r="48" spans="1:41" x14ac:dyDescent="0.25">
      <c r="D48"/>
      <c r="E48"/>
      <c r="V48"/>
      <c r="W48"/>
      <c r="X48"/>
      <c r="Y48"/>
      <c r="Z48"/>
      <c r="AA48"/>
      <c r="AB48"/>
    </row>
    <row r="49" spans="6:19" customFormat="1" x14ac:dyDescent="0.25">
      <c r="F49" s="37"/>
      <c r="S49" s="49"/>
    </row>
    <row r="50" spans="6:19" customFormat="1" x14ac:dyDescent="0.25">
      <c r="F50" s="37"/>
      <c r="S50" s="49"/>
    </row>
    <row r="51" spans="6:19" customFormat="1" x14ac:dyDescent="0.25">
      <c r="F51" s="37"/>
      <c r="S51" s="49"/>
    </row>
    <row r="52" spans="6:19" customFormat="1" x14ac:dyDescent="0.25">
      <c r="F52" s="37"/>
      <c r="S52" s="49"/>
    </row>
    <row r="53" spans="6:19" customFormat="1" x14ac:dyDescent="0.25">
      <c r="F53" s="37"/>
      <c r="S53" s="49"/>
    </row>
    <row r="54" spans="6:19" customFormat="1" x14ac:dyDescent="0.25">
      <c r="F54" s="37"/>
      <c r="S54" s="49"/>
    </row>
    <row r="55" spans="6:19" customFormat="1" x14ac:dyDescent="0.25">
      <c r="F55" s="37"/>
      <c r="S55" s="49"/>
    </row>
    <row r="56" spans="6:19" customFormat="1" x14ac:dyDescent="0.25">
      <c r="F56" s="37"/>
      <c r="S56" s="49"/>
    </row>
    <row r="57" spans="6:19" customFormat="1" x14ac:dyDescent="0.25">
      <c r="F57" s="37"/>
      <c r="S57" s="49"/>
    </row>
    <row r="58" spans="6:19" customFormat="1" x14ac:dyDescent="0.25">
      <c r="F58" s="37"/>
      <c r="S58" s="49"/>
    </row>
    <row r="59" spans="6:19" customFormat="1" x14ac:dyDescent="0.25">
      <c r="F59" s="37"/>
      <c r="S59" s="49"/>
    </row>
    <row r="60" spans="6:19" customFormat="1" x14ac:dyDescent="0.25">
      <c r="F60" s="37"/>
      <c r="S60" s="49"/>
    </row>
    <row r="61" spans="6:19" customFormat="1" x14ac:dyDescent="0.25">
      <c r="F61" s="37"/>
      <c r="S61" s="49"/>
    </row>
    <row r="62" spans="6:19" customFormat="1" x14ac:dyDescent="0.25">
      <c r="F62" s="37"/>
      <c r="S62" s="49"/>
    </row>
    <row r="63" spans="6:19" customFormat="1" x14ac:dyDescent="0.25">
      <c r="F63" s="37"/>
      <c r="S63" s="49"/>
    </row>
    <row r="64" spans="6:19" customFormat="1" x14ac:dyDescent="0.25">
      <c r="F64" s="37"/>
      <c r="S64" s="49"/>
    </row>
    <row r="65" spans="6:19" customFormat="1" x14ac:dyDescent="0.25">
      <c r="F65" s="37"/>
      <c r="S65" s="49"/>
    </row>
    <row r="66" spans="6:19" customFormat="1" x14ac:dyDescent="0.25">
      <c r="F66" s="37"/>
      <c r="S66" s="49"/>
    </row>
    <row r="67" spans="6:19" customFormat="1" x14ac:dyDescent="0.25">
      <c r="F67" s="37"/>
      <c r="S67" s="49"/>
    </row>
    <row r="68" spans="6:19" customFormat="1" x14ac:dyDescent="0.25">
      <c r="F68" s="37"/>
      <c r="S68" s="49"/>
    </row>
    <row r="69" spans="6:19" customFormat="1" x14ac:dyDescent="0.25">
      <c r="F69" s="37"/>
      <c r="S69" s="49"/>
    </row>
    <row r="70" spans="6:19" customFormat="1" x14ac:dyDescent="0.25">
      <c r="F70" s="37"/>
      <c r="S70" s="49"/>
    </row>
    <row r="71" spans="6:19" customFormat="1" x14ac:dyDescent="0.25">
      <c r="F71" s="37"/>
      <c r="S71" s="49"/>
    </row>
    <row r="72" spans="6:19" customFormat="1" x14ac:dyDescent="0.25">
      <c r="F72" s="37"/>
      <c r="S72" s="49"/>
    </row>
    <row r="73" spans="6:19" customFormat="1" x14ac:dyDescent="0.25">
      <c r="F73" s="37"/>
      <c r="S73" s="49"/>
    </row>
    <row r="74" spans="6:19" customFormat="1" x14ac:dyDescent="0.25">
      <c r="F74" s="37"/>
      <c r="S74" s="49"/>
    </row>
    <row r="75" spans="6:19" customFormat="1" x14ac:dyDescent="0.25">
      <c r="F75" s="37"/>
      <c r="S75" s="49"/>
    </row>
    <row r="76" spans="6:19" customFormat="1" x14ac:dyDescent="0.25">
      <c r="F76" s="37"/>
      <c r="S76" s="49"/>
    </row>
    <row r="77" spans="6:19" customFormat="1" x14ac:dyDescent="0.25">
      <c r="F77" s="37"/>
      <c r="S77" s="49"/>
    </row>
    <row r="78" spans="6:19" customFormat="1" x14ac:dyDescent="0.25">
      <c r="F78" s="37"/>
      <c r="S78" s="49"/>
    </row>
    <row r="79" spans="6:19" customFormat="1" x14ac:dyDescent="0.25">
      <c r="F79" s="37"/>
      <c r="S79" s="49"/>
    </row>
    <row r="80" spans="6:19" customFormat="1" x14ac:dyDescent="0.25">
      <c r="F80" s="37"/>
      <c r="S80" s="49"/>
    </row>
    <row r="81" spans="6:19" customFormat="1" x14ac:dyDescent="0.25">
      <c r="F81" s="37"/>
      <c r="S81" s="49"/>
    </row>
    <row r="82" spans="6:19" customFormat="1" x14ac:dyDescent="0.25">
      <c r="F82" s="37"/>
      <c r="S82" s="49"/>
    </row>
    <row r="83" spans="6:19" customFormat="1" x14ac:dyDescent="0.25">
      <c r="F83" s="37"/>
      <c r="S83" s="49"/>
    </row>
    <row r="84" spans="6:19" customFormat="1" x14ac:dyDescent="0.25">
      <c r="F84" s="37"/>
      <c r="S84" s="49"/>
    </row>
    <row r="85" spans="6:19" customFormat="1" x14ac:dyDescent="0.25">
      <c r="F85" s="37"/>
      <c r="S85" s="49"/>
    </row>
    <row r="86" spans="6:19" customFormat="1" x14ac:dyDescent="0.25">
      <c r="F86" s="37"/>
      <c r="S86" s="49"/>
    </row>
    <row r="87" spans="6:19" customFormat="1" x14ac:dyDescent="0.25">
      <c r="F87" s="37"/>
      <c r="S87" s="49"/>
    </row>
    <row r="88" spans="6:19" customFormat="1" x14ac:dyDescent="0.25">
      <c r="F88" s="37"/>
      <c r="S88" s="49"/>
    </row>
    <row r="89" spans="6:19" customFormat="1" x14ac:dyDescent="0.25">
      <c r="F89" s="37"/>
      <c r="S89" s="49"/>
    </row>
    <row r="90" spans="6:19" customFormat="1" x14ac:dyDescent="0.25">
      <c r="F90" s="37"/>
      <c r="S90" s="49"/>
    </row>
    <row r="91" spans="6:19" customFormat="1" x14ac:dyDescent="0.25">
      <c r="F91" s="37"/>
      <c r="S91" s="49"/>
    </row>
    <row r="92" spans="6:19" customFormat="1" x14ac:dyDescent="0.25">
      <c r="F92" s="37"/>
      <c r="S92" s="49"/>
    </row>
    <row r="93" spans="6:19" customFormat="1" x14ac:dyDescent="0.25">
      <c r="F93" s="37"/>
      <c r="S93" s="49"/>
    </row>
    <row r="94" spans="6:19" customFormat="1" x14ac:dyDescent="0.25">
      <c r="F94" s="37"/>
      <c r="S94" s="49"/>
    </row>
    <row r="95" spans="6:19" customFormat="1" x14ac:dyDescent="0.25">
      <c r="F95" s="37"/>
      <c r="S95" s="49"/>
    </row>
    <row r="96" spans="6:19" customFormat="1" x14ac:dyDescent="0.25">
      <c r="F96" s="37"/>
      <c r="S96" s="49"/>
    </row>
    <row r="97" spans="6:19" customFormat="1" x14ac:dyDescent="0.25">
      <c r="F97" s="37"/>
      <c r="S97" s="49"/>
    </row>
    <row r="98" spans="6:19" customFormat="1" x14ac:dyDescent="0.25">
      <c r="F98" s="37"/>
      <c r="S98" s="49"/>
    </row>
    <row r="99" spans="6:19" customFormat="1" x14ac:dyDescent="0.25">
      <c r="F99" s="37"/>
      <c r="S99" s="49"/>
    </row>
    <row r="100" spans="6:19" customFormat="1" x14ac:dyDescent="0.25">
      <c r="F100" s="37"/>
      <c r="S100" s="49"/>
    </row>
    <row r="101" spans="6:19" customFormat="1" x14ac:dyDescent="0.25">
      <c r="F101" s="37"/>
      <c r="S101" s="49"/>
    </row>
    <row r="102" spans="6:19" customFormat="1" x14ac:dyDescent="0.25">
      <c r="F102" s="37"/>
      <c r="S102" s="49"/>
    </row>
    <row r="103" spans="6:19" customFormat="1" x14ac:dyDescent="0.25">
      <c r="F103" s="37"/>
      <c r="S103" s="49"/>
    </row>
    <row r="104" spans="6:19" customFormat="1" x14ac:dyDescent="0.25">
      <c r="F104" s="37"/>
      <c r="S104" s="49"/>
    </row>
    <row r="105" spans="6:19" customFormat="1" x14ac:dyDescent="0.25">
      <c r="F105" s="37"/>
      <c r="S105" s="49"/>
    </row>
    <row r="106" spans="6:19" customFormat="1" x14ac:dyDescent="0.25">
      <c r="F106" s="37"/>
      <c r="S106" s="49"/>
    </row>
    <row r="107" spans="6:19" customFormat="1" x14ac:dyDescent="0.25">
      <c r="F107" s="37"/>
      <c r="S107" s="49"/>
    </row>
    <row r="108" spans="6:19" customFormat="1" x14ac:dyDescent="0.25">
      <c r="F108" s="37"/>
      <c r="S108" s="49"/>
    </row>
    <row r="109" spans="6:19" customFormat="1" x14ac:dyDescent="0.25">
      <c r="F109" s="37"/>
      <c r="S109" s="49"/>
    </row>
    <row r="110" spans="6:19" customFormat="1" x14ac:dyDescent="0.25">
      <c r="F110" s="37"/>
      <c r="S110" s="49"/>
    </row>
    <row r="111" spans="6:19" customFormat="1" x14ac:dyDescent="0.25">
      <c r="F111" s="37"/>
      <c r="S111" s="49"/>
    </row>
    <row r="112" spans="6:19" customFormat="1" x14ac:dyDescent="0.25">
      <c r="F112" s="37"/>
      <c r="S112" s="49"/>
    </row>
    <row r="113" spans="6:19" customFormat="1" x14ac:dyDescent="0.25">
      <c r="F113" s="37"/>
      <c r="S113" s="49"/>
    </row>
    <row r="114" spans="6:19" customFormat="1" x14ac:dyDescent="0.25">
      <c r="F114" s="37"/>
      <c r="S114" s="49"/>
    </row>
    <row r="115" spans="6:19" customFormat="1" x14ac:dyDescent="0.25">
      <c r="F115" s="37"/>
      <c r="S115" s="49"/>
    </row>
    <row r="116" spans="6:19" customFormat="1" x14ac:dyDescent="0.25">
      <c r="F116" s="37"/>
      <c r="S116" s="49"/>
    </row>
    <row r="117" spans="6:19" customFormat="1" x14ac:dyDescent="0.25">
      <c r="F117" s="37"/>
      <c r="S117" s="49"/>
    </row>
    <row r="118" spans="6:19" customFormat="1" x14ac:dyDescent="0.25">
      <c r="F118" s="37"/>
      <c r="S118" s="49"/>
    </row>
    <row r="119" spans="6:19" customFormat="1" x14ac:dyDescent="0.25">
      <c r="F119" s="37"/>
      <c r="S119" s="49"/>
    </row>
    <row r="120" spans="6:19" customFormat="1" x14ac:dyDescent="0.25">
      <c r="F120" s="37"/>
      <c r="S120" s="49"/>
    </row>
    <row r="121" spans="6:19" customFormat="1" x14ac:dyDescent="0.25">
      <c r="F121" s="37"/>
      <c r="S121" s="49"/>
    </row>
    <row r="122" spans="6:19" customFormat="1" x14ac:dyDescent="0.25">
      <c r="F122" s="37"/>
      <c r="S122" s="49"/>
    </row>
    <row r="123" spans="6:19" customFormat="1" x14ac:dyDescent="0.25">
      <c r="F123" s="37"/>
      <c r="S123" s="49"/>
    </row>
    <row r="124" spans="6:19" customFormat="1" x14ac:dyDescent="0.25">
      <c r="F124" s="37"/>
      <c r="S124" s="49"/>
    </row>
    <row r="125" spans="6:19" customFormat="1" x14ac:dyDescent="0.25">
      <c r="F125" s="37"/>
      <c r="S125" s="49"/>
    </row>
    <row r="126" spans="6:19" customFormat="1" x14ac:dyDescent="0.25">
      <c r="F126" s="37"/>
      <c r="S126" s="49"/>
    </row>
    <row r="127" spans="6:19" customFormat="1" x14ac:dyDescent="0.25">
      <c r="F127" s="37"/>
      <c r="S127" s="49"/>
    </row>
    <row r="128" spans="6:19" customFormat="1" x14ac:dyDescent="0.25">
      <c r="F128" s="37"/>
      <c r="S128" s="49"/>
    </row>
    <row r="129" spans="6:19" customFormat="1" x14ac:dyDescent="0.25">
      <c r="F129" s="37"/>
      <c r="S129" s="49"/>
    </row>
    <row r="130" spans="6:19" customFormat="1" x14ac:dyDescent="0.25">
      <c r="F130" s="37"/>
      <c r="S130" s="49"/>
    </row>
    <row r="131" spans="6:19" customFormat="1" x14ac:dyDescent="0.25">
      <c r="F131" s="37"/>
      <c r="S131" s="49"/>
    </row>
    <row r="132" spans="6:19" customFormat="1" x14ac:dyDescent="0.25">
      <c r="F132" s="37"/>
      <c r="S132" s="49"/>
    </row>
    <row r="133" spans="6:19" customFormat="1" x14ac:dyDescent="0.25">
      <c r="F133" s="37"/>
      <c r="S133" s="49"/>
    </row>
    <row r="134" spans="6:19" customFormat="1" x14ac:dyDescent="0.25">
      <c r="F134" s="37"/>
      <c r="S134" s="49"/>
    </row>
    <row r="135" spans="6:19" customFormat="1" x14ac:dyDescent="0.25">
      <c r="F135" s="37"/>
      <c r="S135" s="49"/>
    </row>
    <row r="136" spans="6:19" customFormat="1" x14ac:dyDescent="0.25">
      <c r="F136" s="37"/>
      <c r="S136" s="49"/>
    </row>
    <row r="137" spans="6:19" customFormat="1" x14ac:dyDescent="0.25">
      <c r="F137" s="37"/>
      <c r="S137" s="49"/>
    </row>
    <row r="138" spans="6:19" customFormat="1" x14ac:dyDescent="0.25">
      <c r="F138" s="37"/>
      <c r="S138" s="49"/>
    </row>
    <row r="139" spans="6:19" customFormat="1" x14ac:dyDescent="0.25">
      <c r="F139" s="37"/>
      <c r="S139" s="49"/>
    </row>
    <row r="140" spans="6:19" customFormat="1" x14ac:dyDescent="0.25">
      <c r="F140" s="37"/>
      <c r="S140" s="49"/>
    </row>
    <row r="141" spans="6:19" customFormat="1" x14ac:dyDescent="0.25">
      <c r="F141" s="37"/>
      <c r="S141" s="49"/>
    </row>
    <row r="142" spans="6:19" customFormat="1" x14ac:dyDescent="0.25">
      <c r="F142" s="37"/>
      <c r="S142" s="49"/>
    </row>
    <row r="143" spans="6:19" customFormat="1" x14ac:dyDescent="0.25">
      <c r="F143" s="37"/>
      <c r="S143" s="49"/>
    </row>
    <row r="144" spans="6:19" customFormat="1" x14ac:dyDescent="0.25">
      <c r="F144" s="37"/>
      <c r="S144" s="49"/>
    </row>
    <row r="145" spans="6:19" customFormat="1" x14ac:dyDescent="0.25">
      <c r="F145" s="37"/>
      <c r="S145" s="49"/>
    </row>
    <row r="146" spans="6:19" customFormat="1" x14ac:dyDescent="0.25">
      <c r="F146" s="37"/>
      <c r="S146" s="49"/>
    </row>
    <row r="147" spans="6:19" customFormat="1" x14ac:dyDescent="0.25">
      <c r="F147" s="37"/>
      <c r="S147" s="49"/>
    </row>
    <row r="148" spans="6:19" customFormat="1" x14ac:dyDescent="0.25">
      <c r="F148" s="37"/>
      <c r="S148" s="49"/>
    </row>
    <row r="149" spans="6:19" customFormat="1" x14ac:dyDescent="0.25">
      <c r="F149" s="37"/>
      <c r="S149" s="49"/>
    </row>
    <row r="150" spans="6:19" customFormat="1" x14ac:dyDescent="0.25">
      <c r="F150" s="37"/>
      <c r="S150" s="49"/>
    </row>
    <row r="151" spans="6:19" customFormat="1" x14ac:dyDescent="0.25">
      <c r="F151" s="37"/>
      <c r="S151" s="49"/>
    </row>
    <row r="152" spans="6:19" customFormat="1" x14ac:dyDescent="0.25">
      <c r="F152" s="37"/>
      <c r="S152" s="49"/>
    </row>
    <row r="153" spans="6:19" customFormat="1" x14ac:dyDescent="0.25">
      <c r="F153" s="37"/>
      <c r="S153" s="49"/>
    </row>
    <row r="154" spans="6:19" customFormat="1" x14ac:dyDescent="0.25">
      <c r="F154" s="37"/>
      <c r="S154" s="49"/>
    </row>
    <row r="155" spans="6:19" customFormat="1" x14ac:dyDescent="0.25">
      <c r="F155" s="37"/>
      <c r="S155" s="49"/>
    </row>
    <row r="156" spans="6:19" customFormat="1" x14ac:dyDescent="0.25">
      <c r="F156" s="37"/>
      <c r="S156" s="49"/>
    </row>
    <row r="157" spans="6:19" customFormat="1" x14ac:dyDescent="0.25">
      <c r="F157" s="37"/>
      <c r="S157" s="49"/>
    </row>
    <row r="158" spans="6:19" customFormat="1" x14ac:dyDescent="0.25">
      <c r="F158" s="37"/>
      <c r="S158" s="49"/>
    </row>
    <row r="159" spans="6:19" customFormat="1" x14ac:dyDescent="0.25">
      <c r="F159" s="37"/>
      <c r="S159" s="49"/>
    </row>
    <row r="160" spans="6:19" customFormat="1" x14ac:dyDescent="0.25">
      <c r="F160" s="37"/>
      <c r="S160" s="49"/>
    </row>
    <row r="161" spans="4:28" x14ac:dyDescent="0.25">
      <c r="D161"/>
      <c r="E161"/>
    </row>
    <row r="162" spans="4:28" x14ac:dyDescent="0.25">
      <c r="D162"/>
      <c r="E162"/>
    </row>
    <row r="163" spans="4:28" x14ac:dyDescent="0.25">
      <c r="D163"/>
      <c r="E163"/>
    </row>
    <row r="164" spans="4:28" x14ac:dyDescent="0.25">
      <c r="D164"/>
      <c r="E164"/>
    </row>
    <row r="165" spans="4:28" x14ac:dyDescent="0.25">
      <c r="D165"/>
      <c r="E165"/>
    </row>
    <row r="166" spans="4:28" x14ac:dyDescent="0.25">
      <c r="D166"/>
      <c r="E166"/>
      <c r="V166"/>
      <c r="W166"/>
      <c r="X166"/>
      <c r="Y166"/>
      <c r="Z166"/>
      <c r="AA166"/>
      <c r="AB166"/>
    </row>
    <row r="167" spans="4:28" x14ac:dyDescent="0.25">
      <c r="D167"/>
      <c r="E167"/>
      <c r="V167"/>
      <c r="W167"/>
      <c r="X167"/>
      <c r="Y167"/>
      <c r="Z167"/>
      <c r="AA167"/>
      <c r="AB167"/>
    </row>
    <row r="168" spans="4:28" x14ac:dyDescent="0.25">
      <c r="D168"/>
      <c r="E168"/>
      <c r="V168"/>
      <c r="W168"/>
      <c r="X168"/>
      <c r="Y168"/>
      <c r="Z168"/>
      <c r="AA168"/>
      <c r="AB168"/>
    </row>
    <row r="169" spans="4:28" x14ac:dyDescent="0.25">
      <c r="D169"/>
      <c r="E169"/>
      <c r="V169"/>
      <c r="W169"/>
      <c r="X169"/>
      <c r="Y169"/>
      <c r="Z169"/>
      <c r="AA169"/>
      <c r="AB169"/>
    </row>
    <row r="170" spans="4:28" x14ac:dyDescent="0.25">
      <c r="D170"/>
      <c r="E170"/>
      <c r="V170"/>
      <c r="W170"/>
      <c r="X170"/>
      <c r="Y170"/>
      <c r="Z170"/>
      <c r="AA170"/>
      <c r="AB170"/>
    </row>
    <row r="171" spans="4:28" x14ac:dyDescent="0.25">
      <c r="D171"/>
      <c r="E171"/>
      <c r="V171"/>
      <c r="W171"/>
      <c r="X171"/>
      <c r="Y171"/>
      <c r="Z171"/>
      <c r="AA171"/>
      <c r="AB171"/>
    </row>
    <row r="172" spans="4:28" x14ac:dyDescent="0.25">
      <c r="D172"/>
      <c r="E172"/>
      <c r="V172"/>
      <c r="W172"/>
      <c r="X172"/>
      <c r="Y172"/>
      <c r="Z172"/>
      <c r="AA172"/>
      <c r="AB172"/>
    </row>
    <row r="173" spans="4:28" x14ac:dyDescent="0.25">
      <c r="D173"/>
      <c r="E173"/>
      <c r="V173"/>
      <c r="W173"/>
      <c r="X173"/>
      <c r="Y173"/>
      <c r="Z173"/>
      <c r="AA173"/>
      <c r="AB173"/>
    </row>
    <row r="174" spans="4:28" x14ac:dyDescent="0.25">
      <c r="D174"/>
      <c r="E174"/>
      <c r="V174"/>
      <c r="W174"/>
      <c r="X174"/>
      <c r="Y174"/>
      <c r="Z174"/>
      <c r="AA174"/>
      <c r="AB174"/>
    </row>
    <row r="175" spans="4:28" x14ac:dyDescent="0.25">
      <c r="D175"/>
      <c r="E175"/>
      <c r="V175"/>
      <c r="W175"/>
      <c r="X175"/>
      <c r="Y175"/>
      <c r="Z175"/>
      <c r="AA175"/>
      <c r="AB175"/>
    </row>
    <row r="176" spans="4:28" x14ac:dyDescent="0.25">
      <c r="D176"/>
      <c r="E176"/>
      <c r="V176"/>
      <c r="W176"/>
      <c r="X176"/>
      <c r="Y176"/>
      <c r="Z176"/>
      <c r="AA176"/>
      <c r="AB176"/>
    </row>
    <row r="177" spans="6:19" customFormat="1" x14ac:dyDescent="0.25">
      <c r="F177" s="37"/>
      <c r="S177" s="49"/>
    </row>
    <row r="178" spans="6:19" customFormat="1" x14ac:dyDescent="0.25">
      <c r="F178" s="37"/>
      <c r="S178" s="49"/>
    </row>
    <row r="179" spans="6:19" customFormat="1" x14ac:dyDescent="0.25">
      <c r="F179" s="37"/>
      <c r="S179" s="49"/>
    </row>
    <row r="180" spans="6:19" customFormat="1" x14ac:dyDescent="0.25">
      <c r="F180" s="37"/>
      <c r="S180" s="49"/>
    </row>
    <row r="181" spans="6:19" customFormat="1" x14ac:dyDescent="0.25">
      <c r="F181" s="37"/>
      <c r="S181" s="49"/>
    </row>
    <row r="182" spans="6:19" customFormat="1" x14ac:dyDescent="0.25">
      <c r="F182" s="37"/>
      <c r="S182" s="49"/>
    </row>
    <row r="183" spans="6:19" customFormat="1" x14ac:dyDescent="0.25">
      <c r="F183" s="37"/>
      <c r="S183" s="49"/>
    </row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</sheetData>
  <mergeCells count="9">
    <mergeCell ref="AF3:AL3"/>
    <mergeCell ref="A34:D34"/>
    <mergeCell ref="A35:D35"/>
    <mergeCell ref="A2:D2"/>
    <mergeCell ref="F3:F4"/>
    <mergeCell ref="G3:R3"/>
    <mergeCell ref="A3:D4"/>
    <mergeCell ref="T3:AC3"/>
    <mergeCell ref="A33:D33"/>
  </mergeCells>
  <phoneticPr fontId="0" type="noConversion"/>
  <printOptions horizontalCentered="1"/>
  <pageMargins left="0.24" right="0.18" top="0.56000000000000005" bottom="0.49" header="0.51181102362204722" footer="0.51181102362204722"/>
  <pageSetup paperSize="9" scale="43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EN206"/>
  <sheetViews>
    <sheetView zoomScaleNormal="100" workbookViewId="0">
      <selection activeCell="AL42" sqref="AL42"/>
    </sheetView>
  </sheetViews>
  <sheetFormatPr defaultRowHeight="12.5" x14ac:dyDescent="0.25"/>
  <cols>
    <col min="1" max="1" width="5.81640625" style="44" bestFit="1" customWidth="1"/>
    <col min="2" max="2" width="6.54296875" style="44" bestFit="1" customWidth="1"/>
    <col min="3" max="3" width="5.81640625" style="44" bestFit="1" customWidth="1"/>
    <col min="4" max="4" width="47.1796875" style="61" bestFit="1" customWidth="1"/>
    <col min="5" max="5" width="5.81640625" style="61" customWidth="1"/>
    <col min="6" max="6" width="13.54296875" style="70" bestFit="1" customWidth="1"/>
    <col min="7" max="7" width="10.7265625" style="44" bestFit="1" customWidth="1"/>
    <col min="8" max="9" width="9.1796875" style="44" bestFit="1" customWidth="1"/>
    <col min="10" max="10" width="10.1796875" style="44" bestFit="1" customWidth="1"/>
    <col min="11" max="11" width="9.1796875" style="44" bestFit="1" customWidth="1"/>
    <col min="12" max="12" width="10.7265625" style="44" bestFit="1" customWidth="1"/>
    <col min="13" max="13" width="10.7265625" style="44" customWidth="1"/>
    <col min="14" max="15" width="10.7265625" style="44" bestFit="1" customWidth="1"/>
    <col min="16" max="17" width="9.1796875" style="44" bestFit="1" customWidth="1"/>
    <col min="18" max="18" width="11.7265625" bestFit="1" customWidth="1"/>
    <col min="19" max="19" width="4.1796875" style="49" customWidth="1"/>
    <col min="20" max="20" width="10.7265625" bestFit="1" customWidth="1"/>
    <col min="21" max="21" width="9.1796875" bestFit="1" customWidth="1"/>
    <col min="22" max="22" width="9.1796875" style="44" bestFit="1" customWidth="1"/>
    <col min="23" max="25" width="10.7265625" style="44" bestFit="1" customWidth="1"/>
    <col min="26" max="28" width="9.1796875" style="44" bestFit="1" customWidth="1"/>
    <col min="29" max="29" width="11.1796875" bestFit="1" customWidth="1"/>
    <col min="30" max="30" width="10.7265625" bestFit="1" customWidth="1"/>
    <col min="31" max="31" width="3.453125" customWidth="1"/>
    <col min="32" max="32" width="11.7265625" bestFit="1" customWidth="1"/>
    <col min="33" max="33" width="10.7265625" bestFit="1" customWidth="1"/>
    <col min="34" max="34" width="11.7265625" bestFit="1" customWidth="1"/>
    <col min="35" max="35" width="10.1796875" bestFit="1" customWidth="1"/>
    <col min="36" max="36" width="12.81640625" bestFit="1" customWidth="1"/>
    <col min="37" max="37" width="10.1796875" bestFit="1" customWidth="1"/>
    <col min="38" max="38" width="12.81640625" bestFit="1" customWidth="1"/>
    <col min="39" max="39" width="15.54296875" customWidth="1"/>
    <col min="40" max="40" width="17.1796875" customWidth="1"/>
    <col min="41" max="41" width="12" customWidth="1"/>
  </cols>
  <sheetData>
    <row r="1" spans="1:144" s="44" customFormat="1" ht="15.75" customHeight="1" x14ac:dyDescent="0.25">
      <c r="D1" s="61"/>
      <c r="E1" s="61"/>
      <c r="F1" s="70"/>
      <c r="S1" s="49"/>
    </row>
    <row r="2" spans="1:144" s="31" customFormat="1" ht="15.75" customHeight="1" x14ac:dyDescent="0.25">
      <c r="A2" s="204"/>
      <c r="B2" s="204"/>
      <c r="C2" s="204"/>
      <c r="D2" s="204"/>
      <c r="E2" s="89"/>
      <c r="F2" s="89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</row>
    <row r="3" spans="1:144" s="4" customFormat="1" ht="28.5" customHeight="1" x14ac:dyDescent="0.3">
      <c r="A3" s="211" t="s">
        <v>328</v>
      </c>
      <c r="B3" s="212"/>
      <c r="C3" s="212"/>
      <c r="D3" s="212"/>
      <c r="E3" s="90"/>
      <c r="F3" s="220" t="s">
        <v>287</v>
      </c>
      <c r="G3" s="206" t="s">
        <v>221</v>
      </c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8"/>
      <c r="S3" s="22"/>
      <c r="T3" s="206" t="s">
        <v>226</v>
      </c>
      <c r="U3" s="209"/>
      <c r="V3" s="209"/>
      <c r="W3" s="209"/>
      <c r="X3" s="209"/>
      <c r="Y3" s="209"/>
      <c r="Z3" s="209"/>
      <c r="AA3" s="209"/>
      <c r="AB3" s="209"/>
      <c r="AC3" s="210"/>
      <c r="AD3" s="57"/>
      <c r="AE3" s="2"/>
      <c r="AF3" s="223" t="s">
        <v>236</v>
      </c>
      <c r="AG3" s="224"/>
      <c r="AH3" s="224"/>
      <c r="AI3" s="224"/>
      <c r="AJ3" s="202"/>
      <c r="AK3" s="224"/>
      <c r="AL3" s="203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</row>
    <row r="4" spans="1:144" s="4" customFormat="1" ht="85.5" customHeight="1" x14ac:dyDescent="0.25">
      <c r="A4" s="213"/>
      <c r="B4" s="214"/>
      <c r="C4" s="214"/>
      <c r="D4" s="214"/>
      <c r="E4" s="124" t="str">
        <f t="shared" ref="E4:E32" si="0">IF(F4="Y",1," ")</f>
        <v xml:space="preserve"> </v>
      </c>
      <c r="F4" s="221"/>
      <c r="G4" s="103" t="s">
        <v>214</v>
      </c>
      <c r="H4" s="16" t="s">
        <v>215</v>
      </c>
      <c r="I4" s="16" t="s">
        <v>216</v>
      </c>
      <c r="J4" s="16" t="s">
        <v>217</v>
      </c>
      <c r="K4" s="54" t="s">
        <v>229</v>
      </c>
      <c r="L4" s="16" t="s">
        <v>218</v>
      </c>
      <c r="M4" s="41" t="s">
        <v>315</v>
      </c>
      <c r="N4" s="16" t="s">
        <v>0</v>
      </c>
      <c r="O4" s="16" t="s">
        <v>219</v>
      </c>
      <c r="P4" s="16" t="s">
        <v>220</v>
      </c>
      <c r="Q4" s="104" t="s">
        <v>250</v>
      </c>
      <c r="R4" s="55" t="s">
        <v>1</v>
      </c>
      <c r="S4" s="23"/>
      <c r="T4" s="15" t="s">
        <v>222</v>
      </c>
      <c r="U4" s="32" t="s">
        <v>223</v>
      </c>
      <c r="V4" s="54" t="s">
        <v>266</v>
      </c>
      <c r="W4" s="54" t="s">
        <v>267</v>
      </c>
      <c r="X4" s="16" t="s">
        <v>2</v>
      </c>
      <c r="Y4" s="16" t="s">
        <v>224</v>
      </c>
      <c r="Z4" s="16" t="s">
        <v>268</v>
      </c>
      <c r="AA4" s="54" t="s">
        <v>269</v>
      </c>
      <c r="AB4" s="16" t="s">
        <v>225</v>
      </c>
      <c r="AC4" s="55" t="s">
        <v>228</v>
      </c>
      <c r="AD4" s="56" t="s">
        <v>227</v>
      </c>
      <c r="AE4" s="2"/>
      <c r="AF4" s="15" t="s">
        <v>230</v>
      </c>
      <c r="AG4" s="15" t="s">
        <v>231</v>
      </c>
      <c r="AH4" s="15" t="s">
        <v>232</v>
      </c>
      <c r="AI4" s="41" t="s">
        <v>341</v>
      </c>
      <c r="AJ4" s="56" t="s">
        <v>235</v>
      </c>
      <c r="AK4" s="32" t="s">
        <v>233</v>
      </c>
      <c r="AL4" s="56" t="s">
        <v>234</v>
      </c>
      <c r="AM4" s="2"/>
      <c r="AN4" s="47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</row>
    <row r="5" spans="1:144" ht="17.25" customHeight="1" x14ac:dyDescent="0.3">
      <c r="A5" s="8">
        <v>1</v>
      </c>
      <c r="B5" s="85" t="s">
        <v>272</v>
      </c>
      <c r="C5" s="85">
        <v>9521</v>
      </c>
      <c r="D5" s="86" t="s">
        <v>98</v>
      </c>
      <c r="E5" s="124" t="str">
        <f t="shared" si="0"/>
        <v xml:space="preserve"> </v>
      </c>
      <c r="F5" s="116" t="s">
        <v>284</v>
      </c>
      <c r="G5" s="92">
        <v>66186</v>
      </c>
      <c r="H5" s="93"/>
      <c r="I5" s="93"/>
      <c r="J5" s="93">
        <v>0</v>
      </c>
      <c r="K5" s="93">
        <v>10550</v>
      </c>
      <c r="L5" s="93">
        <v>0</v>
      </c>
      <c r="M5" s="93"/>
      <c r="N5" s="93">
        <v>497</v>
      </c>
      <c r="O5" s="93">
        <v>28</v>
      </c>
      <c r="P5" s="93">
        <v>35000</v>
      </c>
      <c r="Q5" s="93"/>
      <c r="R5" s="50">
        <f t="shared" ref="R5:R25" si="1">SUM(G5:Q5)</f>
        <v>112261</v>
      </c>
      <c r="S5" s="9"/>
      <c r="T5" s="63">
        <v>58420</v>
      </c>
      <c r="U5" s="63"/>
      <c r="V5" s="63">
        <v>607</v>
      </c>
      <c r="W5" s="63">
        <v>5186</v>
      </c>
      <c r="X5" s="63">
        <v>42932</v>
      </c>
      <c r="Y5" s="63">
        <v>5212</v>
      </c>
      <c r="Z5" s="63">
        <v>4723</v>
      </c>
      <c r="AA5" s="63">
        <v>5723</v>
      </c>
      <c r="AB5" s="63">
        <v>7056</v>
      </c>
      <c r="AC5" s="82">
        <f t="shared" ref="AC5:AC25" si="2">SUM(T5:AB5)</f>
        <v>129859</v>
      </c>
      <c r="AD5" s="50">
        <f t="shared" ref="AD5:AD25" si="3">+R5-AC5</f>
        <v>-17598</v>
      </c>
      <c r="AE5" s="38"/>
      <c r="AF5" s="63">
        <v>1770000</v>
      </c>
      <c r="AG5" s="63">
        <v>1321</v>
      </c>
      <c r="AH5" s="63">
        <v>131141</v>
      </c>
      <c r="AI5" s="63"/>
      <c r="AJ5" s="50">
        <f t="shared" ref="AJ5:AJ25" si="4">SUM(AF5:AI5)</f>
        <v>1902462</v>
      </c>
      <c r="AK5" s="63">
        <v>14829</v>
      </c>
      <c r="AL5" s="50">
        <f t="shared" ref="AL5:AL25" si="5">+AJ5-AK5</f>
        <v>1887633</v>
      </c>
      <c r="AM5" s="38"/>
      <c r="AN5" s="83"/>
      <c r="AO5" s="38"/>
    </row>
    <row r="6" spans="1:144" ht="17.25" customHeight="1" x14ac:dyDescent="0.3">
      <c r="A6" s="8">
        <v>2</v>
      </c>
      <c r="B6" s="85" t="s">
        <v>272</v>
      </c>
      <c r="C6" s="85">
        <v>9561</v>
      </c>
      <c r="D6" s="86" t="s">
        <v>113</v>
      </c>
      <c r="E6" s="124" t="str">
        <f t="shared" si="0"/>
        <v xml:space="preserve"> </v>
      </c>
      <c r="F6" s="116" t="s">
        <v>284</v>
      </c>
      <c r="G6" s="92">
        <v>4077</v>
      </c>
      <c r="H6" s="93">
        <v>0</v>
      </c>
      <c r="I6" s="93">
        <v>0</v>
      </c>
      <c r="J6" s="93">
        <v>0</v>
      </c>
      <c r="K6" s="93"/>
      <c r="L6" s="93">
        <v>0</v>
      </c>
      <c r="M6" s="93"/>
      <c r="N6" s="93">
        <v>44760</v>
      </c>
      <c r="O6" s="93">
        <v>12346</v>
      </c>
      <c r="P6" s="93"/>
      <c r="Q6" s="93">
        <v>4338</v>
      </c>
      <c r="R6" s="50">
        <f t="shared" si="1"/>
        <v>65521</v>
      </c>
      <c r="S6" s="9"/>
      <c r="T6" s="63"/>
      <c r="U6" s="63">
        <v>0</v>
      </c>
      <c r="V6" s="63">
        <v>5500</v>
      </c>
      <c r="W6" s="63">
        <v>0</v>
      </c>
      <c r="X6" s="63">
        <v>24253</v>
      </c>
      <c r="Y6" s="63">
        <v>5894</v>
      </c>
      <c r="Z6" s="63">
        <v>1410</v>
      </c>
      <c r="AA6" s="63">
        <v>0</v>
      </c>
      <c r="AB6" s="63">
        <v>5428</v>
      </c>
      <c r="AC6" s="82">
        <f t="shared" si="2"/>
        <v>42485</v>
      </c>
      <c r="AD6" s="50">
        <f t="shared" si="3"/>
        <v>23036</v>
      </c>
      <c r="AE6" s="38"/>
      <c r="AF6" s="63">
        <v>1288000</v>
      </c>
      <c r="AG6" s="63">
        <v>0</v>
      </c>
      <c r="AH6" s="63">
        <v>377997</v>
      </c>
      <c r="AI6" s="63">
        <v>0</v>
      </c>
      <c r="AJ6" s="50">
        <f t="shared" si="4"/>
        <v>1665997</v>
      </c>
      <c r="AK6" s="63">
        <v>0</v>
      </c>
      <c r="AL6" s="50">
        <f t="shared" si="5"/>
        <v>1665997</v>
      </c>
      <c r="AM6" s="38"/>
      <c r="AN6" s="83"/>
      <c r="AO6" s="38"/>
    </row>
    <row r="7" spans="1:144" s="179" customFormat="1" ht="17.25" customHeight="1" x14ac:dyDescent="0.3">
      <c r="A7" s="116">
        <v>3</v>
      </c>
      <c r="B7" s="172" t="s">
        <v>272</v>
      </c>
      <c r="C7" s="172">
        <v>19772</v>
      </c>
      <c r="D7" s="173" t="s">
        <v>338</v>
      </c>
      <c r="E7" s="173">
        <f t="shared" si="0"/>
        <v>1</v>
      </c>
      <c r="F7" s="172" t="s">
        <v>334</v>
      </c>
      <c r="G7" s="174">
        <v>97151</v>
      </c>
      <c r="H7" s="175">
        <v>421</v>
      </c>
      <c r="I7" s="175"/>
      <c r="J7" s="175"/>
      <c r="K7" s="175"/>
      <c r="L7" s="175"/>
      <c r="M7" s="175"/>
      <c r="N7" s="175">
        <v>7176</v>
      </c>
      <c r="O7" s="175">
        <v>270</v>
      </c>
      <c r="P7" s="175"/>
      <c r="Q7" s="175"/>
      <c r="R7" s="50">
        <f t="shared" si="1"/>
        <v>105018</v>
      </c>
      <c r="S7" s="176"/>
      <c r="T7" s="175">
        <v>58217</v>
      </c>
      <c r="U7" s="175">
        <v>15600</v>
      </c>
      <c r="V7" s="175">
        <v>5400</v>
      </c>
      <c r="W7" s="175">
        <v>1444</v>
      </c>
      <c r="X7" s="175">
        <v>26392</v>
      </c>
      <c r="Y7" s="175">
        <v>2209</v>
      </c>
      <c r="Z7" s="175">
        <v>4984</v>
      </c>
      <c r="AA7" s="175">
        <v>776</v>
      </c>
      <c r="AB7" s="175">
        <v>319</v>
      </c>
      <c r="AC7" s="82">
        <f t="shared" ref="AC7" si="6">SUM(T7:AB7)</f>
        <v>115341</v>
      </c>
      <c r="AD7" s="50">
        <f t="shared" ref="AD7" si="7">+R7-AC7</f>
        <v>-10323</v>
      </c>
      <c r="AE7" s="177"/>
      <c r="AF7" s="175">
        <v>1070000</v>
      </c>
      <c r="AG7" s="175">
        <v>164000</v>
      </c>
      <c r="AH7" s="175">
        <v>122340</v>
      </c>
      <c r="AI7" s="175"/>
      <c r="AJ7" s="50">
        <f t="shared" si="4"/>
        <v>1356340</v>
      </c>
      <c r="AK7" s="175"/>
      <c r="AL7" s="50">
        <f t="shared" si="5"/>
        <v>1356340</v>
      </c>
      <c r="AM7" s="180" t="s">
        <v>337</v>
      </c>
      <c r="AN7" s="178"/>
      <c r="AO7" s="177"/>
    </row>
    <row r="8" spans="1:144" ht="17.25" customHeight="1" x14ac:dyDescent="0.3">
      <c r="A8" s="8">
        <v>4</v>
      </c>
      <c r="B8" s="85" t="s">
        <v>272</v>
      </c>
      <c r="C8" s="85">
        <v>9523</v>
      </c>
      <c r="D8" s="86" t="s">
        <v>115</v>
      </c>
      <c r="E8" s="124">
        <f t="shared" si="0"/>
        <v>1</v>
      </c>
      <c r="F8" s="116" t="s">
        <v>334</v>
      </c>
      <c r="G8" s="92">
        <v>99185</v>
      </c>
      <c r="H8" s="93">
        <v>9169</v>
      </c>
      <c r="I8" s="93">
        <v>641</v>
      </c>
      <c r="J8" s="93">
        <v>7460</v>
      </c>
      <c r="K8" s="93">
        <v>2440</v>
      </c>
      <c r="L8" s="93">
        <v>44990</v>
      </c>
      <c r="M8" s="93"/>
      <c r="N8" s="93">
        <v>2813</v>
      </c>
      <c r="O8" s="93">
        <v>18</v>
      </c>
      <c r="P8" s="93">
        <v>9595</v>
      </c>
      <c r="Q8" s="93">
        <v>708</v>
      </c>
      <c r="R8" s="50">
        <f t="shared" si="1"/>
        <v>177019</v>
      </c>
      <c r="S8" s="9"/>
      <c r="T8" s="63">
        <v>65479</v>
      </c>
      <c r="U8" s="63">
        <v>16640</v>
      </c>
      <c r="V8" s="63"/>
      <c r="W8" s="63">
        <v>9513</v>
      </c>
      <c r="X8" s="63">
        <v>9734</v>
      </c>
      <c r="Y8" s="63">
        <v>22925</v>
      </c>
      <c r="Z8" s="63">
        <v>5956</v>
      </c>
      <c r="AA8" s="63">
        <v>800</v>
      </c>
      <c r="AB8" s="63">
        <v>1275</v>
      </c>
      <c r="AC8" s="82">
        <f t="shared" si="2"/>
        <v>132322</v>
      </c>
      <c r="AD8" s="50">
        <f t="shared" si="3"/>
        <v>44697</v>
      </c>
      <c r="AE8" s="38"/>
      <c r="AF8" s="63">
        <v>1419572</v>
      </c>
      <c r="AG8" s="63">
        <v>949</v>
      </c>
      <c r="AH8" s="63">
        <v>20794</v>
      </c>
      <c r="AI8" s="63"/>
      <c r="AJ8" s="50">
        <f t="shared" si="4"/>
        <v>1441315</v>
      </c>
      <c r="AK8" s="63"/>
      <c r="AL8" s="50">
        <f t="shared" si="5"/>
        <v>1441315</v>
      </c>
      <c r="AM8" s="38"/>
      <c r="AN8" s="83"/>
      <c r="AO8" s="38"/>
    </row>
    <row r="9" spans="1:144" ht="17.25" customHeight="1" x14ac:dyDescent="0.3">
      <c r="A9" s="8">
        <v>5</v>
      </c>
      <c r="B9" s="85" t="s">
        <v>272</v>
      </c>
      <c r="C9" s="85">
        <v>9598</v>
      </c>
      <c r="D9" s="86" t="s">
        <v>122</v>
      </c>
      <c r="E9" s="124" t="str">
        <f t="shared" si="0"/>
        <v xml:space="preserve"> </v>
      </c>
      <c r="F9" s="116" t="s">
        <v>284</v>
      </c>
      <c r="G9" s="92">
        <v>31376</v>
      </c>
      <c r="H9" s="93">
        <v>2711</v>
      </c>
      <c r="I9" s="93">
        <v>643</v>
      </c>
      <c r="J9" s="93">
        <v>0</v>
      </c>
      <c r="K9" s="93">
        <v>6317</v>
      </c>
      <c r="L9" s="93">
        <v>0</v>
      </c>
      <c r="M9" s="93"/>
      <c r="N9" s="93">
        <v>4940</v>
      </c>
      <c r="O9" s="93">
        <v>25800</v>
      </c>
      <c r="P9" s="93">
        <v>2965</v>
      </c>
      <c r="Q9" s="93"/>
      <c r="R9" s="50">
        <f t="shared" si="1"/>
        <v>74752</v>
      </c>
      <c r="S9" s="9"/>
      <c r="T9" s="63">
        <v>14669</v>
      </c>
      <c r="U9" s="63"/>
      <c r="V9" s="63"/>
      <c r="W9" s="63">
        <v>6471</v>
      </c>
      <c r="X9" s="63">
        <v>33806</v>
      </c>
      <c r="Y9" s="63">
        <v>18357</v>
      </c>
      <c r="Z9" s="63">
        <v>1228</v>
      </c>
      <c r="AA9" s="63"/>
      <c r="AB9" s="63"/>
      <c r="AC9" s="82">
        <f t="shared" si="2"/>
        <v>74531</v>
      </c>
      <c r="AD9" s="50">
        <f t="shared" si="3"/>
        <v>221</v>
      </c>
      <c r="AE9" s="38"/>
      <c r="AF9" s="63">
        <v>1310000</v>
      </c>
      <c r="AG9" s="63">
        <v>83277</v>
      </c>
      <c r="AH9" s="63">
        <v>777204</v>
      </c>
      <c r="AI9" s="63">
        <v>3124</v>
      </c>
      <c r="AJ9" s="50">
        <f t="shared" si="4"/>
        <v>2173605</v>
      </c>
      <c r="AK9" s="63">
        <v>1579</v>
      </c>
      <c r="AL9" s="50">
        <f t="shared" si="5"/>
        <v>2172026</v>
      </c>
      <c r="AM9" s="38"/>
      <c r="AN9" s="83"/>
      <c r="AO9" s="38"/>
    </row>
    <row r="10" spans="1:144" ht="17.25" customHeight="1" x14ac:dyDescent="0.3">
      <c r="A10" s="8">
        <v>6</v>
      </c>
      <c r="B10" s="85" t="s">
        <v>272</v>
      </c>
      <c r="C10" s="85">
        <v>16010</v>
      </c>
      <c r="D10" s="86" t="s">
        <v>251</v>
      </c>
      <c r="E10" s="124">
        <f t="shared" si="0"/>
        <v>1</v>
      </c>
      <c r="F10" s="116" t="s">
        <v>334</v>
      </c>
      <c r="G10" s="92">
        <v>67331</v>
      </c>
      <c r="H10" s="93"/>
      <c r="I10" s="93"/>
      <c r="J10" s="93">
        <v>0</v>
      </c>
      <c r="K10" s="93"/>
      <c r="L10" s="93">
        <v>0</v>
      </c>
      <c r="M10" s="93"/>
      <c r="N10" s="93"/>
      <c r="O10" s="93">
        <v>15833</v>
      </c>
      <c r="P10" s="93"/>
      <c r="Q10" s="93">
        <v>9033</v>
      </c>
      <c r="R10" s="50">
        <f t="shared" si="1"/>
        <v>92197</v>
      </c>
      <c r="S10" s="9"/>
      <c r="T10" s="63">
        <v>29618</v>
      </c>
      <c r="U10" s="63"/>
      <c r="V10" s="63"/>
      <c r="W10" s="63"/>
      <c r="X10" s="63"/>
      <c r="Y10" s="63"/>
      <c r="Z10" s="63">
        <v>1700</v>
      </c>
      <c r="AA10" s="63"/>
      <c r="AB10" s="63">
        <v>58133</v>
      </c>
      <c r="AC10" s="82">
        <f t="shared" si="2"/>
        <v>89451</v>
      </c>
      <c r="AD10" s="50">
        <f t="shared" si="3"/>
        <v>2746</v>
      </c>
      <c r="AE10" s="38"/>
      <c r="AF10" s="63">
        <v>771412</v>
      </c>
      <c r="AG10" s="63"/>
      <c r="AH10" s="63"/>
      <c r="AI10" s="63"/>
      <c r="AJ10" s="50">
        <f t="shared" si="4"/>
        <v>771412</v>
      </c>
      <c r="AK10" s="63">
        <v>1135</v>
      </c>
      <c r="AL10" s="50">
        <f t="shared" si="5"/>
        <v>770277</v>
      </c>
      <c r="AM10" s="38"/>
      <c r="AN10" s="83"/>
      <c r="AO10" s="38"/>
    </row>
    <row r="11" spans="1:144" ht="17.25" customHeight="1" x14ac:dyDescent="0.3">
      <c r="A11" s="116">
        <v>7</v>
      </c>
      <c r="B11" s="85" t="s">
        <v>272</v>
      </c>
      <c r="C11" s="85">
        <v>9576</v>
      </c>
      <c r="D11" s="86" t="s">
        <v>116</v>
      </c>
      <c r="E11" s="124">
        <f t="shared" si="0"/>
        <v>1</v>
      </c>
      <c r="F11" s="116" t="s">
        <v>334</v>
      </c>
      <c r="G11" s="92">
        <v>81547</v>
      </c>
      <c r="H11" s="93">
        <v>0</v>
      </c>
      <c r="I11" s="93">
        <v>5088</v>
      </c>
      <c r="J11" s="93">
        <v>0</v>
      </c>
      <c r="K11" s="93"/>
      <c r="L11" s="93"/>
      <c r="M11" s="93"/>
      <c r="N11" s="93">
        <v>5786</v>
      </c>
      <c r="O11" s="93">
        <v>10987</v>
      </c>
      <c r="P11" s="93"/>
      <c r="Q11" s="93"/>
      <c r="R11" s="50">
        <f t="shared" si="1"/>
        <v>103408</v>
      </c>
      <c r="S11" s="9"/>
      <c r="T11" s="63">
        <v>57553</v>
      </c>
      <c r="U11" s="63"/>
      <c r="V11" s="63">
        <v>1253</v>
      </c>
      <c r="W11" s="63">
        <v>10347</v>
      </c>
      <c r="X11" s="63">
        <v>47363</v>
      </c>
      <c r="Y11" s="63">
        <v>10767</v>
      </c>
      <c r="Z11" s="63">
        <v>10624</v>
      </c>
      <c r="AA11" s="63"/>
      <c r="AB11" s="63">
        <v>8690</v>
      </c>
      <c r="AC11" s="82">
        <f t="shared" si="2"/>
        <v>146597</v>
      </c>
      <c r="AD11" s="50">
        <f t="shared" si="3"/>
        <v>-43189</v>
      </c>
      <c r="AE11" s="38"/>
      <c r="AF11" s="63">
        <v>1600000</v>
      </c>
      <c r="AG11" s="63">
        <v>171482</v>
      </c>
      <c r="AH11" s="63">
        <v>416801</v>
      </c>
      <c r="AI11" s="63"/>
      <c r="AJ11" s="50">
        <f t="shared" si="4"/>
        <v>2188283</v>
      </c>
      <c r="AK11" s="63">
        <v>4756</v>
      </c>
      <c r="AL11" s="50">
        <f t="shared" si="5"/>
        <v>2183527</v>
      </c>
      <c r="AM11" s="38"/>
      <c r="AN11" s="83"/>
      <c r="AO11" s="38"/>
    </row>
    <row r="12" spans="1:144" ht="17.25" customHeight="1" x14ac:dyDescent="0.3">
      <c r="A12" s="8">
        <v>8</v>
      </c>
      <c r="B12" s="85" t="s">
        <v>272</v>
      </c>
      <c r="C12" s="85">
        <v>9510</v>
      </c>
      <c r="D12" s="86" t="s">
        <v>96</v>
      </c>
      <c r="E12" s="124" t="str">
        <f t="shared" si="0"/>
        <v xml:space="preserve"> </v>
      </c>
      <c r="F12" s="116" t="s">
        <v>284</v>
      </c>
      <c r="G12" s="92">
        <v>30388</v>
      </c>
      <c r="H12" s="93"/>
      <c r="I12" s="93">
        <v>0</v>
      </c>
      <c r="J12" s="93"/>
      <c r="K12" s="93">
        <v>0</v>
      </c>
      <c r="L12" s="93">
        <v>0</v>
      </c>
      <c r="M12" s="93"/>
      <c r="N12" s="93">
        <v>17296</v>
      </c>
      <c r="O12" s="93">
        <v>467</v>
      </c>
      <c r="P12" s="93">
        <v>100</v>
      </c>
      <c r="Q12" s="93"/>
      <c r="R12" s="50">
        <f t="shared" si="1"/>
        <v>48251</v>
      </c>
      <c r="S12" s="9"/>
      <c r="T12" s="63"/>
      <c r="U12" s="63"/>
      <c r="V12" s="63">
        <v>7073</v>
      </c>
      <c r="W12" s="63">
        <v>1910</v>
      </c>
      <c r="X12" s="63">
        <v>20101</v>
      </c>
      <c r="Y12" s="63">
        <v>10747</v>
      </c>
      <c r="Z12" s="63">
        <v>921</v>
      </c>
      <c r="AA12" s="63">
        <v>828</v>
      </c>
      <c r="AB12" s="63">
        <v>428</v>
      </c>
      <c r="AC12" s="82">
        <f t="shared" si="2"/>
        <v>42008</v>
      </c>
      <c r="AD12" s="50">
        <f t="shared" si="3"/>
        <v>6243</v>
      </c>
      <c r="AE12" s="38"/>
      <c r="AF12" s="63">
        <v>619000</v>
      </c>
      <c r="AG12" s="63">
        <v>4358</v>
      </c>
      <c r="AH12" s="63">
        <v>64103</v>
      </c>
      <c r="AI12" s="63">
        <v>4420</v>
      </c>
      <c r="AJ12" s="50">
        <f t="shared" si="4"/>
        <v>691881</v>
      </c>
      <c r="AK12" s="63">
        <v>659</v>
      </c>
      <c r="AL12" s="50">
        <f t="shared" si="5"/>
        <v>691222</v>
      </c>
      <c r="AM12" s="38"/>
      <c r="AN12" s="83"/>
      <c r="AO12" s="38"/>
    </row>
    <row r="13" spans="1:144" ht="17.25" customHeight="1" x14ac:dyDescent="0.3">
      <c r="A13" s="8">
        <v>9</v>
      </c>
      <c r="B13" s="85" t="s">
        <v>272</v>
      </c>
      <c r="C13" s="85">
        <v>13590</v>
      </c>
      <c r="D13" s="86" t="s">
        <v>97</v>
      </c>
      <c r="E13" s="124">
        <f t="shared" si="0"/>
        <v>1</v>
      </c>
      <c r="F13" s="116" t="s">
        <v>334</v>
      </c>
      <c r="G13" s="92">
        <v>64519</v>
      </c>
      <c r="H13" s="93"/>
      <c r="I13" s="93">
        <v>6430</v>
      </c>
      <c r="J13" s="93">
        <v>0</v>
      </c>
      <c r="K13" s="93">
        <v>797</v>
      </c>
      <c r="L13" s="93">
        <v>325</v>
      </c>
      <c r="M13" s="93"/>
      <c r="N13" s="93">
        <v>17618</v>
      </c>
      <c r="O13" s="93">
        <v>10648</v>
      </c>
      <c r="P13" s="93">
        <v>11629</v>
      </c>
      <c r="Q13" s="93">
        <v>18259</v>
      </c>
      <c r="R13" s="50">
        <f t="shared" si="1"/>
        <v>130225</v>
      </c>
      <c r="S13" s="9"/>
      <c r="T13" s="63">
        <v>63855</v>
      </c>
      <c r="U13" s="63">
        <v>7000</v>
      </c>
      <c r="V13" s="63">
        <v>16727</v>
      </c>
      <c r="W13" s="63">
        <v>4284</v>
      </c>
      <c r="X13" s="63">
        <v>35175</v>
      </c>
      <c r="Y13" s="63">
        <v>36368</v>
      </c>
      <c r="Z13" s="63"/>
      <c r="AA13" s="63"/>
      <c r="AB13" s="63">
        <v>1697</v>
      </c>
      <c r="AC13" s="82">
        <f t="shared" si="2"/>
        <v>165106</v>
      </c>
      <c r="AD13" s="50">
        <f t="shared" si="3"/>
        <v>-34881</v>
      </c>
      <c r="AE13" s="38"/>
      <c r="AF13" s="63">
        <v>1738000</v>
      </c>
      <c r="AG13" s="63">
        <v>4106</v>
      </c>
      <c r="AH13" s="63">
        <v>478034</v>
      </c>
      <c r="AI13" s="63"/>
      <c r="AJ13" s="50">
        <f t="shared" si="4"/>
        <v>2220140</v>
      </c>
      <c r="AK13" s="63">
        <v>5604</v>
      </c>
      <c r="AL13" s="50">
        <f t="shared" si="5"/>
        <v>2214536</v>
      </c>
      <c r="AM13" s="38"/>
      <c r="AN13" s="83"/>
      <c r="AO13" s="38"/>
    </row>
    <row r="14" spans="1:144" ht="17.25" customHeight="1" x14ac:dyDescent="0.3">
      <c r="A14" s="8">
        <v>10</v>
      </c>
      <c r="B14" s="85" t="s">
        <v>272</v>
      </c>
      <c r="C14" s="85">
        <v>9524</v>
      </c>
      <c r="D14" s="86" t="s">
        <v>99</v>
      </c>
      <c r="E14" s="124">
        <f t="shared" si="0"/>
        <v>1</v>
      </c>
      <c r="F14" s="116" t="s">
        <v>334</v>
      </c>
      <c r="G14" s="92">
        <v>61879</v>
      </c>
      <c r="H14" s="93"/>
      <c r="I14" s="93">
        <v>0</v>
      </c>
      <c r="J14" s="93"/>
      <c r="K14" s="93">
        <v>18259</v>
      </c>
      <c r="L14" s="93"/>
      <c r="M14" s="93"/>
      <c r="N14" s="93">
        <v>53560</v>
      </c>
      <c r="O14" s="93">
        <v>17521</v>
      </c>
      <c r="P14" s="93">
        <v>739</v>
      </c>
      <c r="Q14" s="93"/>
      <c r="R14" s="50">
        <f t="shared" si="1"/>
        <v>151958</v>
      </c>
      <c r="S14" s="9"/>
      <c r="T14" s="63">
        <v>60696</v>
      </c>
      <c r="U14" s="63">
        <v>18200</v>
      </c>
      <c r="V14" s="63">
        <v>6608</v>
      </c>
      <c r="W14" s="63">
        <v>34928</v>
      </c>
      <c r="X14" s="63">
        <v>54470</v>
      </c>
      <c r="Y14" s="63">
        <v>17256</v>
      </c>
      <c r="Z14" s="63"/>
      <c r="AA14" s="63"/>
      <c r="AB14" s="63">
        <v>16639</v>
      </c>
      <c r="AC14" s="82">
        <f t="shared" si="2"/>
        <v>208797</v>
      </c>
      <c r="AD14" s="50">
        <f t="shared" si="3"/>
        <v>-56839</v>
      </c>
      <c r="AE14" s="38"/>
      <c r="AF14" s="63">
        <v>9396</v>
      </c>
      <c r="AG14" s="63"/>
      <c r="AH14" s="63">
        <v>642180</v>
      </c>
      <c r="AI14" s="63">
        <v>2450</v>
      </c>
      <c r="AJ14" s="50">
        <f t="shared" si="4"/>
        <v>654026</v>
      </c>
      <c r="AK14" s="63">
        <v>17180</v>
      </c>
      <c r="AL14" s="50">
        <f t="shared" si="5"/>
        <v>636846</v>
      </c>
      <c r="AM14" s="38"/>
      <c r="AN14" s="83"/>
      <c r="AO14" s="38"/>
    </row>
    <row r="15" spans="1:144" ht="17.25" customHeight="1" x14ac:dyDescent="0.3">
      <c r="A15" s="116">
        <v>11</v>
      </c>
      <c r="B15" s="85" t="s">
        <v>272</v>
      </c>
      <c r="C15" s="85">
        <v>9525</v>
      </c>
      <c r="D15" s="86" t="s">
        <v>100</v>
      </c>
      <c r="E15" s="124">
        <f t="shared" si="0"/>
        <v>1</v>
      </c>
      <c r="F15" s="116" t="s">
        <v>334</v>
      </c>
      <c r="G15" s="92">
        <v>149591</v>
      </c>
      <c r="H15" s="93"/>
      <c r="I15" s="93">
        <v>535</v>
      </c>
      <c r="J15" s="93"/>
      <c r="K15" s="93">
        <v>64485</v>
      </c>
      <c r="L15" s="93"/>
      <c r="M15" s="93"/>
      <c r="N15" s="93">
        <v>23868</v>
      </c>
      <c r="O15" s="93">
        <v>2104</v>
      </c>
      <c r="P15" s="93">
        <v>19012</v>
      </c>
      <c r="Q15" s="93"/>
      <c r="R15" s="50">
        <f t="shared" si="1"/>
        <v>259595</v>
      </c>
      <c r="S15" s="9"/>
      <c r="T15" s="63">
        <v>58132</v>
      </c>
      <c r="U15" s="63">
        <v>19080</v>
      </c>
      <c r="V15" s="63">
        <v>18738</v>
      </c>
      <c r="W15" s="63">
        <v>113830</v>
      </c>
      <c r="X15" s="63">
        <v>19474</v>
      </c>
      <c r="Y15" s="63">
        <v>29614</v>
      </c>
      <c r="Z15" s="63">
        <v>9252</v>
      </c>
      <c r="AA15" s="63">
        <v>4813</v>
      </c>
      <c r="AB15" s="63">
        <v>250</v>
      </c>
      <c r="AC15" s="82">
        <f t="shared" si="2"/>
        <v>273183</v>
      </c>
      <c r="AD15" s="50">
        <f t="shared" si="3"/>
        <v>-13588</v>
      </c>
      <c r="AE15" s="38"/>
      <c r="AF15" s="63"/>
      <c r="AG15" s="63">
        <v>1552378</v>
      </c>
      <c r="AH15" s="63">
        <v>103210</v>
      </c>
      <c r="AI15" s="63">
        <v>1023</v>
      </c>
      <c r="AJ15" s="50">
        <f t="shared" si="4"/>
        <v>1656611</v>
      </c>
      <c r="AK15" s="63">
        <v>20137</v>
      </c>
      <c r="AL15" s="50">
        <f t="shared" si="5"/>
        <v>1636474</v>
      </c>
      <c r="AM15" s="38"/>
      <c r="AN15" s="83"/>
      <c r="AO15" s="38"/>
    </row>
    <row r="16" spans="1:144" ht="17.25" customHeight="1" x14ac:dyDescent="0.3">
      <c r="A16" s="8">
        <v>12</v>
      </c>
      <c r="B16" s="85" t="s">
        <v>272</v>
      </c>
      <c r="C16" s="85">
        <v>9526</v>
      </c>
      <c r="D16" s="86" t="s">
        <v>101</v>
      </c>
      <c r="E16" s="124">
        <f t="shared" si="0"/>
        <v>1</v>
      </c>
      <c r="F16" s="116" t="s">
        <v>334</v>
      </c>
      <c r="G16" s="92">
        <v>7609</v>
      </c>
      <c r="H16" s="93"/>
      <c r="I16" s="93"/>
      <c r="J16" s="93">
        <v>0</v>
      </c>
      <c r="K16" s="93">
        <v>0</v>
      </c>
      <c r="L16" s="93"/>
      <c r="M16" s="93"/>
      <c r="N16" s="93">
        <v>12800</v>
      </c>
      <c r="O16" s="93">
        <v>7249</v>
      </c>
      <c r="P16" s="93">
        <v>2999</v>
      </c>
      <c r="Q16" s="93">
        <v>7426</v>
      </c>
      <c r="R16" s="50">
        <f t="shared" si="1"/>
        <v>38083</v>
      </c>
      <c r="S16" s="9"/>
      <c r="T16" s="63"/>
      <c r="U16" s="63">
        <v>0</v>
      </c>
      <c r="V16" s="63"/>
      <c r="W16" s="63">
        <v>1870</v>
      </c>
      <c r="X16" s="63">
        <v>23214</v>
      </c>
      <c r="Y16" s="63">
        <v>9309</v>
      </c>
      <c r="Z16" s="63">
        <v>0</v>
      </c>
      <c r="AA16" s="63">
        <v>0</v>
      </c>
      <c r="AB16" s="63">
        <v>657</v>
      </c>
      <c r="AC16" s="82">
        <f t="shared" si="2"/>
        <v>35050</v>
      </c>
      <c r="AD16" s="50">
        <f t="shared" si="3"/>
        <v>3033</v>
      </c>
      <c r="AE16" s="38"/>
      <c r="AF16" s="63">
        <v>1310000</v>
      </c>
      <c r="AG16" s="63">
        <v>5000</v>
      </c>
      <c r="AH16" s="63">
        <v>3300</v>
      </c>
      <c r="AI16" s="63">
        <v>0</v>
      </c>
      <c r="AJ16" s="50">
        <f t="shared" si="4"/>
        <v>1318300</v>
      </c>
      <c r="AK16" s="63"/>
      <c r="AL16" s="50">
        <f t="shared" si="5"/>
        <v>1318300</v>
      </c>
      <c r="AM16" s="38"/>
      <c r="AN16" s="83"/>
      <c r="AO16" s="38"/>
    </row>
    <row r="17" spans="1:41" ht="17.25" customHeight="1" x14ac:dyDescent="0.3">
      <c r="A17" s="8">
        <v>13</v>
      </c>
      <c r="B17" s="85" t="s">
        <v>272</v>
      </c>
      <c r="C17" s="85">
        <v>9527</v>
      </c>
      <c r="D17" s="86" t="s">
        <v>103</v>
      </c>
      <c r="E17" s="124">
        <f t="shared" si="0"/>
        <v>1</v>
      </c>
      <c r="F17" s="116" t="s">
        <v>334</v>
      </c>
      <c r="G17" s="92">
        <v>75126</v>
      </c>
      <c r="H17" s="93">
        <v>0</v>
      </c>
      <c r="I17" s="93">
        <v>0</v>
      </c>
      <c r="J17" s="93">
        <v>0</v>
      </c>
      <c r="K17" s="93">
        <v>12758</v>
      </c>
      <c r="L17" s="93"/>
      <c r="M17" s="93"/>
      <c r="N17" s="93">
        <v>945</v>
      </c>
      <c r="O17" s="93">
        <v>29726</v>
      </c>
      <c r="P17" s="93">
        <v>35933</v>
      </c>
      <c r="Q17" s="93">
        <v>215</v>
      </c>
      <c r="R17" s="50">
        <f t="shared" si="1"/>
        <v>154703</v>
      </c>
      <c r="S17" s="9"/>
      <c r="T17" s="63">
        <v>68450</v>
      </c>
      <c r="U17" s="63"/>
      <c r="V17" s="63">
        <v>3890</v>
      </c>
      <c r="W17" s="63">
        <v>25152</v>
      </c>
      <c r="X17" s="63">
        <v>142863</v>
      </c>
      <c r="Y17" s="63">
        <v>25985</v>
      </c>
      <c r="Z17" s="63">
        <v>14433</v>
      </c>
      <c r="AA17" s="63"/>
      <c r="AB17" s="63"/>
      <c r="AC17" s="82">
        <f t="shared" si="2"/>
        <v>280773</v>
      </c>
      <c r="AD17" s="50">
        <f t="shared" si="3"/>
        <v>-126070</v>
      </c>
      <c r="AE17" s="38"/>
      <c r="AF17" s="63">
        <v>2400000</v>
      </c>
      <c r="AG17" s="63">
        <v>80808</v>
      </c>
      <c r="AH17" s="63">
        <v>1062384</v>
      </c>
      <c r="AI17" s="63">
        <v>1826</v>
      </c>
      <c r="AJ17" s="50">
        <f t="shared" si="4"/>
        <v>3545018</v>
      </c>
      <c r="AK17" s="63">
        <v>14591</v>
      </c>
      <c r="AL17" s="50">
        <f t="shared" si="5"/>
        <v>3530427</v>
      </c>
      <c r="AM17" s="38"/>
      <c r="AN17" s="83"/>
      <c r="AO17" s="38"/>
    </row>
    <row r="18" spans="1:41" ht="17.25" customHeight="1" x14ac:dyDescent="0.3">
      <c r="A18" s="8">
        <v>14</v>
      </c>
      <c r="B18" s="85" t="s">
        <v>272</v>
      </c>
      <c r="C18" s="85">
        <v>9545</v>
      </c>
      <c r="D18" s="86" t="s">
        <v>252</v>
      </c>
      <c r="E18" s="124">
        <f t="shared" si="0"/>
        <v>1</v>
      </c>
      <c r="F18" s="116" t="s">
        <v>334</v>
      </c>
      <c r="G18" s="92">
        <v>169403</v>
      </c>
      <c r="H18" s="93"/>
      <c r="I18" s="93">
        <v>6112</v>
      </c>
      <c r="J18" s="93">
        <v>0</v>
      </c>
      <c r="K18" s="93">
        <v>82582</v>
      </c>
      <c r="L18" s="93"/>
      <c r="M18" s="93"/>
      <c r="N18" s="93"/>
      <c r="O18" s="93">
        <v>8507</v>
      </c>
      <c r="P18" s="93">
        <v>16604</v>
      </c>
      <c r="Q18" s="93">
        <v>112</v>
      </c>
      <c r="R18" s="50">
        <f t="shared" si="1"/>
        <v>283320</v>
      </c>
      <c r="S18" s="9"/>
      <c r="T18" s="63">
        <v>72844</v>
      </c>
      <c r="U18" s="63">
        <v>11660</v>
      </c>
      <c r="V18" s="63">
        <v>2635</v>
      </c>
      <c r="W18" s="63">
        <v>129535</v>
      </c>
      <c r="X18" s="63">
        <v>26239</v>
      </c>
      <c r="Y18" s="63">
        <v>34823</v>
      </c>
      <c r="Z18" s="63">
        <v>4380</v>
      </c>
      <c r="AA18" s="63"/>
      <c r="AB18" s="63">
        <v>112</v>
      </c>
      <c r="AC18" s="82">
        <f t="shared" si="2"/>
        <v>282228</v>
      </c>
      <c r="AD18" s="50">
        <f t="shared" si="3"/>
        <v>1092</v>
      </c>
      <c r="AE18" s="38"/>
      <c r="AF18" s="63">
        <v>1390000</v>
      </c>
      <c r="AG18" s="63">
        <v>928118</v>
      </c>
      <c r="AH18" s="63">
        <v>44641</v>
      </c>
      <c r="AI18" s="63">
        <v>6544</v>
      </c>
      <c r="AJ18" s="50">
        <f t="shared" si="4"/>
        <v>2369303</v>
      </c>
      <c r="AK18" s="63">
        <v>115812</v>
      </c>
      <c r="AL18" s="50">
        <f t="shared" si="5"/>
        <v>2253491</v>
      </c>
      <c r="AM18" s="38"/>
      <c r="AN18" s="83"/>
      <c r="AO18" s="38"/>
    </row>
    <row r="19" spans="1:41" ht="17.25" customHeight="1" x14ac:dyDescent="0.3">
      <c r="A19" s="116">
        <v>15</v>
      </c>
      <c r="B19" s="85" t="s">
        <v>272</v>
      </c>
      <c r="C19" s="85">
        <v>9562</v>
      </c>
      <c r="D19" s="86" t="s">
        <v>114</v>
      </c>
      <c r="E19" s="124">
        <f t="shared" si="0"/>
        <v>1</v>
      </c>
      <c r="F19" s="116" t="s">
        <v>334</v>
      </c>
      <c r="G19" s="92">
        <v>6898</v>
      </c>
      <c r="H19" s="93"/>
      <c r="I19" s="93">
        <v>303</v>
      </c>
      <c r="J19" s="93">
        <v>8000</v>
      </c>
      <c r="K19" s="93"/>
      <c r="L19" s="93">
        <v>0</v>
      </c>
      <c r="M19" s="93"/>
      <c r="N19" s="93">
        <v>7117</v>
      </c>
      <c r="O19" s="93">
        <v>4683</v>
      </c>
      <c r="P19" s="93"/>
      <c r="Q19" s="93"/>
      <c r="R19" s="50">
        <f t="shared" si="1"/>
        <v>27001</v>
      </c>
      <c r="S19" s="9"/>
      <c r="T19" s="63">
        <v>2010</v>
      </c>
      <c r="U19" s="63">
        <v>0</v>
      </c>
      <c r="V19" s="63">
        <v>2007</v>
      </c>
      <c r="W19" s="63"/>
      <c r="X19" s="63">
        <v>20730</v>
      </c>
      <c r="Y19" s="63">
        <v>244</v>
      </c>
      <c r="Z19" s="63">
        <v>480</v>
      </c>
      <c r="AA19" s="63"/>
      <c r="AB19" s="63"/>
      <c r="AC19" s="82">
        <f t="shared" si="2"/>
        <v>25471</v>
      </c>
      <c r="AD19" s="50">
        <f t="shared" si="3"/>
        <v>1530</v>
      </c>
      <c r="AE19" s="38"/>
      <c r="AF19" s="63">
        <v>371000</v>
      </c>
      <c r="AG19" s="63"/>
      <c r="AH19" s="63">
        <v>191617</v>
      </c>
      <c r="AI19" s="63"/>
      <c r="AJ19" s="50">
        <f t="shared" si="4"/>
        <v>562617</v>
      </c>
      <c r="AK19" s="63">
        <v>985</v>
      </c>
      <c r="AL19" s="50">
        <f t="shared" si="5"/>
        <v>561632</v>
      </c>
      <c r="AM19" s="38"/>
      <c r="AN19" s="83"/>
      <c r="AO19" s="38"/>
    </row>
    <row r="20" spans="1:41" ht="17.25" customHeight="1" x14ac:dyDescent="0.3">
      <c r="A20" s="8">
        <v>16</v>
      </c>
      <c r="B20" s="85" t="s">
        <v>272</v>
      </c>
      <c r="C20" s="85">
        <v>9599</v>
      </c>
      <c r="D20" s="86" t="s">
        <v>119</v>
      </c>
      <c r="E20" s="124">
        <f t="shared" si="0"/>
        <v>1</v>
      </c>
      <c r="F20" s="116" t="s">
        <v>334</v>
      </c>
      <c r="G20" s="92">
        <v>98928</v>
      </c>
      <c r="H20" s="93">
        <v>0</v>
      </c>
      <c r="I20" s="93">
        <v>300</v>
      </c>
      <c r="J20" s="93">
        <v>0</v>
      </c>
      <c r="K20" s="93">
        <v>73929</v>
      </c>
      <c r="L20" s="93"/>
      <c r="M20" s="93"/>
      <c r="N20" s="93">
        <v>31458</v>
      </c>
      <c r="O20" s="93">
        <v>2425</v>
      </c>
      <c r="P20" s="93">
        <v>7399</v>
      </c>
      <c r="Q20" s="93"/>
      <c r="R20" s="50">
        <f t="shared" si="1"/>
        <v>214439</v>
      </c>
      <c r="S20" s="9"/>
      <c r="T20" s="63">
        <v>97269</v>
      </c>
      <c r="U20" s="63">
        <v>18673</v>
      </c>
      <c r="V20" s="63">
        <v>9938</v>
      </c>
      <c r="W20" s="63">
        <v>28363</v>
      </c>
      <c r="X20" s="63">
        <v>43695</v>
      </c>
      <c r="Y20" s="63">
        <v>11741</v>
      </c>
      <c r="Z20" s="63">
        <v>4829</v>
      </c>
      <c r="AA20" s="63">
        <v>1721</v>
      </c>
      <c r="AB20" s="63">
        <v>8089</v>
      </c>
      <c r="AC20" s="82">
        <f t="shared" si="2"/>
        <v>224318</v>
      </c>
      <c r="AD20" s="50">
        <f t="shared" si="3"/>
        <v>-9879</v>
      </c>
      <c r="AE20" s="38"/>
      <c r="AF20" s="63">
        <v>3760000</v>
      </c>
      <c r="AG20" s="63">
        <v>86178</v>
      </c>
      <c r="AH20" s="63">
        <v>110425</v>
      </c>
      <c r="AI20" s="63">
        <v>4106</v>
      </c>
      <c r="AJ20" s="50">
        <f t="shared" si="4"/>
        <v>3960709</v>
      </c>
      <c r="AK20" s="63">
        <v>32884</v>
      </c>
      <c r="AL20" s="50">
        <f t="shared" si="5"/>
        <v>3927825</v>
      </c>
      <c r="AM20" s="38"/>
      <c r="AN20" s="83"/>
      <c r="AO20" s="38"/>
    </row>
    <row r="21" spans="1:41" ht="17.25" customHeight="1" x14ac:dyDescent="0.3">
      <c r="A21" s="8">
        <v>17</v>
      </c>
      <c r="B21" s="85" t="s">
        <v>272</v>
      </c>
      <c r="C21" s="85">
        <v>9604</v>
      </c>
      <c r="D21" s="86" t="s">
        <v>120</v>
      </c>
      <c r="E21" s="124">
        <f t="shared" si="0"/>
        <v>1</v>
      </c>
      <c r="F21" s="116" t="s">
        <v>334</v>
      </c>
      <c r="G21" s="92">
        <v>88873</v>
      </c>
      <c r="H21" s="93"/>
      <c r="I21" s="93">
        <v>622</v>
      </c>
      <c r="J21" s="93">
        <v>0</v>
      </c>
      <c r="K21" s="93">
        <v>22107</v>
      </c>
      <c r="L21" s="93">
        <v>3000</v>
      </c>
      <c r="M21" s="93"/>
      <c r="N21" s="93">
        <v>53464</v>
      </c>
      <c r="O21" s="93">
        <v>45297</v>
      </c>
      <c r="P21" s="93">
        <v>4405</v>
      </c>
      <c r="Q21" s="93"/>
      <c r="R21" s="50">
        <f t="shared" si="1"/>
        <v>217768</v>
      </c>
      <c r="S21" s="9"/>
      <c r="T21" s="63">
        <v>64978</v>
      </c>
      <c r="U21" s="63">
        <v>39000</v>
      </c>
      <c r="V21" s="63">
        <v>409</v>
      </c>
      <c r="W21" s="63">
        <v>61339</v>
      </c>
      <c r="X21" s="63">
        <v>36727</v>
      </c>
      <c r="Y21" s="63">
        <v>24744</v>
      </c>
      <c r="Z21" s="63">
        <v>622</v>
      </c>
      <c r="AA21" s="63"/>
      <c r="AB21" s="63"/>
      <c r="AC21" s="82">
        <f t="shared" si="2"/>
        <v>227819</v>
      </c>
      <c r="AD21" s="50">
        <f t="shared" si="3"/>
        <v>-10051</v>
      </c>
      <c r="AE21" s="38"/>
      <c r="AF21" s="63">
        <v>4565024</v>
      </c>
      <c r="AG21" s="63"/>
      <c r="AH21" s="63">
        <v>1908556</v>
      </c>
      <c r="AI21" s="63">
        <v>18861</v>
      </c>
      <c r="AJ21" s="50">
        <f t="shared" si="4"/>
        <v>6492441</v>
      </c>
      <c r="AK21" s="63">
        <v>15608</v>
      </c>
      <c r="AL21" s="50">
        <f t="shared" si="5"/>
        <v>6476833</v>
      </c>
      <c r="AM21" s="38"/>
      <c r="AN21" s="83"/>
      <c r="AO21" s="38"/>
    </row>
    <row r="22" spans="1:41" ht="17.25" customHeight="1" x14ac:dyDescent="0.3">
      <c r="A22" s="8">
        <v>18</v>
      </c>
      <c r="B22" s="85" t="s">
        <v>272</v>
      </c>
      <c r="C22" s="85">
        <v>9606</v>
      </c>
      <c r="D22" s="86" t="s">
        <v>285</v>
      </c>
      <c r="E22" s="124">
        <f t="shared" si="0"/>
        <v>1</v>
      </c>
      <c r="F22" s="116" t="s">
        <v>334</v>
      </c>
      <c r="G22" s="92">
        <v>429371</v>
      </c>
      <c r="H22" s="93">
        <v>0</v>
      </c>
      <c r="I22" s="93">
        <v>18446</v>
      </c>
      <c r="J22" s="93"/>
      <c r="K22" s="93">
        <v>622</v>
      </c>
      <c r="L22" s="93"/>
      <c r="M22" s="93"/>
      <c r="N22" s="93">
        <v>44480</v>
      </c>
      <c r="O22" s="93">
        <v>29028</v>
      </c>
      <c r="P22" s="93"/>
      <c r="Q22" s="93"/>
      <c r="R22" s="50">
        <f t="shared" si="1"/>
        <v>521947</v>
      </c>
      <c r="S22" s="9"/>
      <c r="T22" s="63">
        <v>68100</v>
      </c>
      <c r="U22" s="63">
        <v>31200</v>
      </c>
      <c r="V22" s="63">
        <v>48133</v>
      </c>
      <c r="W22" s="63">
        <v>66062</v>
      </c>
      <c r="X22" s="63">
        <v>84495</v>
      </c>
      <c r="Y22" s="63">
        <v>101068</v>
      </c>
      <c r="Z22" s="63">
        <v>25351</v>
      </c>
      <c r="AA22" s="63">
        <v>40185</v>
      </c>
      <c r="AB22" s="63">
        <v>0</v>
      </c>
      <c r="AC22" s="82">
        <f t="shared" si="2"/>
        <v>464594</v>
      </c>
      <c r="AD22" s="50">
        <f t="shared" si="3"/>
        <v>57353</v>
      </c>
      <c r="AE22" s="38"/>
      <c r="AF22" s="63">
        <v>4190000</v>
      </c>
      <c r="AG22" s="63">
        <v>0</v>
      </c>
      <c r="AH22" s="63">
        <v>1249017</v>
      </c>
      <c r="AI22" s="63">
        <v>6648</v>
      </c>
      <c r="AJ22" s="50">
        <f t="shared" si="4"/>
        <v>5445665</v>
      </c>
      <c r="AK22" s="63">
        <v>41323</v>
      </c>
      <c r="AL22" s="50">
        <f t="shared" si="5"/>
        <v>5404342</v>
      </c>
      <c r="AM22" s="38"/>
      <c r="AN22" s="83"/>
      <c r="AO22" s="38"/>
    </row>
    <row r="23" spans="1:41" ht="17.25" customHeight="1" x14ac:dyDescent="0.3">
      <c r="A23" s="116">
        <v>19</v>
      </c>
      <c r="B23" s="85" t="s">
        <v>272</v>
      </c>
      <c r="C23" s="85">
        <v>9594</v>
      </c>
      <c r="D23" s="86" t="s">
        <v>118</v>
      </c>
      <c r="E23" s="124">
        <f t="shared" si="0"/>
        <v>1</v>
      </c>
      <c r="F23" s="116" t="s">
        <v>334</v>
      </c>
      <c r="G23" s="92">
        <v>25034</v>
      </c>
      <c r="H23" s="93"/>
      <c r="I23" s="93">
        <v>384</v>
      </c>
      <c r="J23" s="93">
        <v>0</v>
      </c>
      <c r="K23" s="93">
        <v>22744</v>
      </c>
      <c r="L23" s="93"/>
      <c r="M23" s="93"/>
      <c r="N23" s="93">
        <v>17970</v>
      </c>
      <c r="O23" s="93">
        <v>4508</v>
      </c>
      <c r="P23" s="93">
        <v>2980</v>
      </c>
      <c r="Q23" s="93"/>
      <c r="R23" s="50">
        <f t="shared" si="1"/>
        <v>73620</v>
      </c>
      <c r="S23" s="9"/>
      <c r="T23" s="63">
        <v>46611</v>
      </c>
      <c r="U23" s="63">
        <v>0</v>
      </c>
      <c r="V23" s="63"/>
      <c r="W23" s="63"/>
      <c r="X23" s="63">
        <v>37457</v>
      </c>
      <c r="Y23" s="63">
        <v>1934</v>
      </c>
      <c r="Z23" s="63">
        <v>650</v>
      </c>
      <c r="AA23" s="63"/>
      <c r="AB23" s="63">
        <v>5498</v>
      </c>
      <c r="AC23" s="82">
        <f t="shared" si="2"/>
        <v>92150</v>
      </c>
      <c r="AD23" s="50">
        <f t="shared" si="3"/>
        <v>-18530</v>
      </c>
      <c r="AE23" s="38"/>
      <c r="AF23" s="63">
        <v>1086000</v>
      </c>
      <c r="AG23" s="63">
        <v>2375</v>
      </c>
      <c r="AH23" s="63">
        <v>116132</v>
      </c>
      <c r="AI23" s="63"/>
      <c r="AJ23" s="50">
        <f t="shared" si="4"/>
        <v>1204507</v>
      </c>
      <c r="AK23" s="63">
        <v>0</v>
      </c>
      <c r="AL23" s="50">
        <f t="shared" si="5"/>
        <v>1204507</v>
      </c>
      <c r="AM23" s="38"/>
      <c r="AN23" s="83"/>
      <c r="AO23" s="38"/>
    </row>
    <row r="24" spans="1:41" ht="17.25" customHeight="1" x14ac:dyDescent="0.3">
      <c r="A24" s="8">
        <v>20</v>
      </c>
      <c r="B24" s="85" t="s">
        <v>272</v>
      </c>
      <c r="C24" s="85">
        <v>9563</v>
      </c>
      <c r="D24" s="86" t="s">
        <v>111</v>
      </c>
      <c r="E24" s="124" t="str">
        <f t="shared" si="0"/>
        <v xml:space="preserve"> </v>
      </c>
      <c r="F24" s="116" t="s">
        <v>284</v>
      </c>
      <c r="G24" s="92">
        <v>90100</v>
      </c>
      <c r="H24" s="93">
        <v>486</v>
      </c>
      <c r="I24" s="93">
        <v>1484</v>
      </c>
      <c r="J24" s="93">
        <v>8531</v>
      </c>
      <c r="K24" s="93">
        <v>4707</v>
      </c>
      <c r="L24" s="93">
        <v>0</v>
      </c>
      <c r="M24" s="93"/>
      <c r="N24" s="93">
        <v>3518</v>
      </c>
      <c r="O24" s="93">
        <v>2944</v>
      </c>
      <c r="P24" s="93"/>
      <c r="Q24" s="93">
        <v>2017</v>
      </c>
      <c r="R24" s="50">
        <f t="shared" si="1"/>
        <v>113787</v>
      </c>
      <c r="S24" s="9"/>
      <c r="T24" s="63">
        <v>54182</v>
      </c>
      <c r="U24" s="63"/>
      <c r="V24" s="63"/>
      <c r="W24" s="63">
        <v>4709</v>
      </c>
      <c r="X24" s="63">
        <v>21451</v>
      </c>
      <c r="Y24" s="63">
        <v>10621</v>
      </c>
      <c r="Z24" s="63">
        <v>600</v>
      </c>
      <c r="AA24" s="63">
        <v>1744</v>
      </c>
      <c r="AB24" s="63">
        <v>2072</v>
      </c>
      <c r="AC24" s="82">
        <f t="shared" si="2"/>
        <v>95379</v>
      </c>
      <c r="AD24" s="50">
        <f t="shared" si="3"/>
        <v>18408</v>
      </c>
      <c r="AE24" s="38"/>
      <c r="AF24" s="63">
        <v>810000</v>
      </c>
      <c r="AG24" s="63">
        <v>150000</v>
      </c>
      <c r="AH24" s="63">
        <v>129305</v>
      </c>
      <c r="AI24" s="63">
        <v>0</v>
      </c>
      <c r="AJ24" s="50">
        <f t="shared" si="4"/>
        <v>1089305</v>
      </c>
      <c r="AK24" s="63"/>
      <c r="AL24" s="50">
        <f t="shared" si="5"/>
        <v>1089305</v>
      </c>
      <c r="AM24" s="38"/>
      <c r="AN24" s="83"/>
      <c r="AO24" s="38"/>
    </row>
    <row r="25" spans="1:41" ht="17.25" customHeight="1" x14ac:dyDescent="0.3">
      <c r="A25" s="8">
        <v>21</v>
      </c>
      <c r="B25" s="85" t="s">
        <v>272</v>
      </c>
      <c r="C25" s="85">
        <v>9529</v>
      </c>
      <c r="D25" s="86" t="s">
        <v>208</v>
      </c>
      <c r="E25" s="124">
        <f t="shared" si="0"/>
        <v>1</v>
      </c>
      <c r="F25" s="116" t="s">
        <v>334</v>
      </c>
      <c r="G25" s="92">
        <v>75638</v>
      </c>
      <c r="H25" s="93">
        <v>2415</v>
      </c>
      <c r="I25" s="93"/>
      <c r="J25" s="93"/>
      <c r="K25" s="93">
        <v>19629</v>
      </c>
      <c r="L25" s="93">
        <v>11367</v>
      </c>
      <c r="M25" s="93"/>
      <c r="N25" s="93">
        <v>88766</v>
      </c>
      <c r="O25" s="93">
        <v>25616</v>
      </c>
      <c r="P25" s="93">
        <v>9578</v>
      </c>
      <c r="Q25" s="93">
        <v>225</v>
      </c>
      <c r="R25" s="50">
        <f t="shared" si="1"/>
        <v>233234</v>
      </c>
      <c r="S25" s="9"/>
      <c r="T25" s="63">
        <v>66152</v>
      </c>
      <c r="U25" s="63">
        <v>15600</v>
      </c>
      <c r="V25" s="63">
        <v>2225</v>
      </c>
      <c r="W25" s="63">
        <v>19872</v>
      </c>
      <c r="X25" s="63">
        <v>57834</v>
      </c>
      <c r="Y25" s="63">
        <v>15279</v>
      </c>
      <c r="Z25" s="63">
        <v>4883</v>
      </c>
      <c r="AA25" s="63">
        <v>2735</v>
      </c>
      <c r="AB25" s="63">
        <v>10981</v>
      </c>
      <c r="AC25" s="82">
        <f t="shared" si="2"/>
        <v>195561</v>
      </c>
      <c r="AD25" s="50">
        <f t="shared" si="3"/>
        <v>37673</v>
      </c>
      <c r="AE25" s="38"/>
      <c r="AF25" s="63">
        <v>2394574</v>
      </c>
      <c r="AG25" s="63"/>
      <c r="AH25" s="63">
        <v>948232</v>
      </c>
      <c r="AI25" s="63">
        <v>2603</v>
      </c>
      <c r="AJ25" s="50">
        <f t="shared" si="4"/>
        <v>3345409</v>
      </c>
      <c r="AK25" s="63">
        <v>15695</v>
      </c>
      <c r="AL25" s="50">
        <f t="shared" si="5"/>
        <v>3329714</v>
      </c>
      <c r="AM25" s="38"/>
      <c r="AN25" s="83"/>
      <c r="AO25" s="38"/>
    </row>
    <row r="26" spans="1:41" ht="17.25" customHeight="1" x14ac:dyDescent="0.3">
      <c r="A26" s="8">
        <v>22</v>
      </c>
      <c r="B26" s="85" t="s">
        <v>272</v>
      </c>
      <c r="C26" s="85">
        <v>9555</v>
      </c>
      <c r="D26" s="86" t="s">
        <v>109</v>
      </c>
      <c r="E26" s="124">
        <f t="shared" si="0"/>
        <v>1</v>
      </c>
      <c r="F26" s="116" t="s">
        <v>334</v>
      </c>
      <c r="G26" s="92">
        <v>117981</v>
      </c>
      <c r="H26" s="93">
        <v>1091</v>
      </c>
      <c r="I26" s="93">
        <v>7040</v>
      </c>
      <c r="J26" s="93"/>
      <c r="K26" s="93"/>
      <c r="L26" s="93">
        <v>78220</v>
      </c>
      <c r="M26" s="93"/>
      <c r="N26" s="93">
        <v>36019</v>
      </c>
      <c r="O26" s="93">
        <v>5902</v>
      </c>
      <c r="P26" s="93"/>
      <c r="Q26" s="93"/>
      <c r="R26" s="50">
        <f t="shared" ref="R26:R52" si="8">SUM(G26:Q26)</f>
        <v>246253</v>
      </c>
      <c r="S26" s="9"/>
      <c r="T26" s="63">
        <v>69599</v>
      </c>
      <c r="U26" s="63">
        <v>23920</v>
      </c>
      <c r="V26" s="63">
        <v>94</v>
      </c>
      <c r="W26" s="63"/>
      <c r="X26" s="63">
        <v>82242</v>
      </c>
      <c r="Y26" s="63">
        <v>11888</v>
      </c>
      <c r="Z26" s="63">
        <v>11178</v>
      </c>
      <c r="AA26" s="63">
        <v>10001</v>
      </c>
      <c r="AB26" s="63"/>
      <c r="AC26" s="82">
        <f t="shared" ref="AC26:AC52" si="9">SUM(T26:AB26)</f>
        <v>208922</v>
      </c>
      <c r="AD26" s="50">
        <f t="shared" ref="AD26:AD53" si="10">+R26-AC26</f>
        <v>37331</v>
      </c>
      <c r="AE26" s="38"/>
      <c r="AF26" s="63">
        <v>3585000</v>
      </c>
      <c r="AG26" s="63">
        <v>393750</v>
      </c>
      <c r="AH26" s="63">
        <v>243894</v>
      </c>
      <c r="AI26" s="63">
        <v>0</v>
      </c>
      <c r="AJ26" s="50">
        <f t="shared" ref="AJ26:AJ52" si="11">SUM(AF26:AI26)</f>
        <v>4222644</v>
      </c>
      <c r="AK26" s="63">
        <v>0</v>
      </c>
      <c r="AL26" s="50">
        <f t="shared" ref="AL26:AL52" si="12">+AJ26-AK26</f>
        <v>4222644</v>
      </c>
      <c r="AM26" s="38"/>
      <c r="AN26" s="83"/>
      <c r="AO26" s="38"/>
    </row>
    <row r="27" spans="1:41" ht="17.25" customHeight="1" x14ac:dyDescent="0.3">
      <c r="A27" s="116">
        <v>23</v>
      </c>
      <c r="B27" s="85" t="s">
        <v>272</v>
      </c>
      <c r="C27" s="85">
        <v>9548</v>
      </c>
      <c r="D27" s="86" t="s">
        <v>105</v>
      </c>
      <c r="E27" s="124">
        <f t="shared" si="0"/>
        <v>1</v>
      </c>
      <c r="F27" s="116" t="s">
        <v>334</v>
      </c>
      <c r="G27" s="92">
        <v>172874</v>
      </c>
      <c r="H27" s="93"/>
      <c r="I27" s="93">
        <v>600</v>
      </c>
      <c r="J27" s="93"/>
      <c r="K27" s="93">
        <v>3973</v>
      </c>
      <c r="L27" s="93"/>
      <c r="M27" s="93"/>
      <c r="N27" s="93">
        <v>37394</v>
      </c>
      <c r="O27" s="93">
        <v>3809</v>
      </c>
      <c r="P27" s="93"/>
      <c r="Q27" s="93">
        <v>9847</v>
      </c>
      <c r="R27" s="50">
        <f t="shared" si="8"/>
        <v>228497</v>
      </c>
      <c r="S27" s="9"/>
      <c r="T27" s="63">
        <v>81164</v>
      </c>
      <c r="U27" s="63">
        <v>3804</v>
      </c>
      <c r="V27" s="63">
        <v>2954</v>
      </c>
      <c r="W27" s="63">
        <v>19306</v>
      </c>
      <c r="X27" s="63">
        <v>77717</v>
      </c>
      <c r="Y27" s="63">
        <v>33341</v>
      </c>
      <c r="Z27" s="63">
        <v>4623</v>
      </c>
      <c r="AA27" s="63"/>
      <c r="AB27" s="63">
        <v>1968</v>
      </c>
      <c r="AC27" s="82">
        <f t="shared" si="9"/>
        <v>224877</v>
      </c>
      <c r="AD27" s="50">
        <f t="shared" si="10"/>
        <v>3620</v>
      </c>
      <c r="AE27" s="38"/>
      <c r="AF27" s="63">
        <v>3905000</v>
      </c>
      <c r="AG27" s="63">
        <v>30761</v>
      </c>
      <c r="AH27" s="63">
        <v>175030</v>
      </c>
      <c r="AI27" s="63">
        <v>3531</v>
      </c>
      <c r="AJ27" s="50">
        <f t="shared" si="11"/>
        <v>4114322</v>
      </c>
      <c r="AK27" s="63">
        <v>21772</v>
      </c>
      <c r="AL27" s="50">
        <f t="shared" si="12"/>
        <v>4092550</v>
      </c>
      <c r="AM27" s="38"/>
      <c r="AN27" s="83"/>
      <c r="AO27" s="38"/>
    </row>
    <row r="28" spans="1:41" ht="17.25" customHeight="1" x14ac:dyDescent="0.3">
      <c r="A28" s="8">
        <v>24</v>
      </c>
      <c r="B28" s="85" t="s">
        <v>272</v>
      </c>
      <c r="C28" s="85">
        <v>9549</v>
      </c>
      <c r="D28" s="86" t="s">
        <v>106</v>
      </c>
      <c r="E28" s="124">
        <f t="shared" si="0"/>
        <v>1</v>
      </c>
      <c r="F28" s="116" t="s">
        <v>334</v>
      </c>
      <c r="G28" s="92">
        <v>137368</v>
      </c>
      <c r="H28" s="93">
        <v>209</v>
      </c>
      <c r="I28" s="93">
        <v>4950</v>
      </c>
      <c r="J28" s="93">
        <v>0</v>
      </c>
      <c r="K28" s="93"/>
      <c r="L28" s="93">
        <v>0</v>
      </c>
      <c r="M28" s="93"/>
      <c r="N28" s="93">
        <v>8074</v>
      </c>
      <c r="O28" s="93">
        <v>13023</v>
      </c>
      <c r="P28" s="93">
        <v>3277</v>
      </c>
      <c r="Q28" s="93"/>
      <c r="R28" s="50">
        <f t="shared" si="8"/>
        <v>166901</v>
      </c>
      <c r="S28" s="9"/>
      <c r="T28" s="63">
        <v>62726</v>
      </c>
      <c r="U28" s="63">
        <v>22022</v>
      </c>
      <c r="V28" s="63">
        <v>2347</v>
      </c>
      <c r="W28" s="63">
        <v>28376</v>
      </c>
      <c r="X28" s="63">
        <v>38956</v>
      </c>
      <c r="Y28" s="63">
        <v>14872</v>
      </c>
      <c r="Z28" s="63">
        <v>5588</v>
      </c>
      <c r="AA28" s="63">
        <v>1200</v>
      </c>
      <c r="AB28" s="63">
        <v>2500</v>
      </c>
      <c r="AC28" s="82">
        <f t="shared" si="9"/>
        <v>178587</v>
      </c>
      <c r="AD28" s="50">
        <f t="shared" si="10"/>
        <v>-11686</v>
      </c>
      <c r="AE28" s="38"/>
      <c r="AF28" s="63">
        <v>980000</v>
      </c>
      <c r="AG28" s="63">
        <v>13504</v>
      </c>
      <c r="AH28" s="63">
        <v>602449</v>
      </c>
      <c r="AI28" s="63">
        <v>40</v>
      </c>
      <c r="AJ28" s="50">
        <f t="shared" si="11"/>
        <v>1595993</v>
      </c>
      <c r="AK28" s="63">
        <v>2552</v>
      </c>
      <c r="AL28" s="50">
        <f t="shared" si="12"/>
        <v>1593441</v>
      </c>
      <c r="AM28" s="38"/>
      <c r="AN28" s="83"/>
      <c r="AO28" s="38"/>
    </row>
    <row r="29" spans="1:41" ht="17.25" customHeight="1" x14ac:dyDescent="0.3">
      <c r="A29" s="8">
        <v>25</v>
      </c>
      <c r="B29" s="85" t="s">
        <v>272</v>
      </c>
      <c r="C29" s="85">
        <v>9615</v>
      </c>
      <c r="D29" s="86" t="s">
        <v>212</v>
      </c>
      <c r="E29" s="124" t="str">
        <f t="shared" si="0"/>
        <v xml:space="preserve"> </v>
      </c>
      <c r="F29" s="116" t="s">
        <v>284</v>
      </c>
      <c r="G29" s="92">
        <v>80231</v>
      </c>
      <c r="H29" s="93">
        <v>0</v>
      </c>
      <c r="I29" s="93">
        <v>0</v>
      </c>
      <c r="J29" s="93">
        <v>0</v>
      </c>
      <c r="K29" s="93">
        <v>0</v>
      </c>
      <c r="L29" s="93">
        <v>38025</v>
      </c>
      <c r="M29" s="93"/>
      <c r="N29" s="93">
        <v>8218</v>
      </c>
      <c r="O29" s="93">
        <v>0</v>
      </c>
      <c r="P29" s="93">
        <v>19991</v>
      </c>
      <c r="Q29" s="93">
        <v>0</v>
      </c>
      <c r="R29" s="50">
        <f t="shared" si="8"/>
        <v>146465</v>
      </c>
      <c r="S29" s="6"/>
      <c r="T29" s="63">
        <v>59411</v>
      </c>
      <c r="U29" s="63">
        <v>0</v>
      </c>
      <c r="V29" s="63">
        <v>0</v>
      </c>
      <c r="W29" s="63">
        <v>45275</v>
      </c>
      <c r="X29" s="63">
        <v>40638</v>
      </c>
      <c r="Y29" s="63">
        <v>19074</v>
      </c>
      <c r="Z29" s="63">
        <v>22400</v>
      </c>
      <c r="AA29" s="63">
        <v>0</v>
      </c>
      <c r="AB29" s="63">
        <v>0</v>
      </c>
      <c r="AC29" s="82">
        <f t="shared" si="9"/>
        <v>186798</v>
      </c>
      <c r="AD29" s="50">
        <f t="shared" si="10"/>
        <v>-40333</v>
      </c>
      <c r="AE29" s="38"/>
      <c r="AF29" s="63">
        <v>3990000</v>
      </c>
      <c r="AG29" s="63">
        <v>28454</v>
      </c>
      <c r="AH29" s="63">
        <v>911133</v>
      </c>
      <c r="AI29" s="63">
        <v>0</v>
      </c>
      <c r="AJ29" s="50">
        <f t="shared" si="11"/>
        <v>4929587</v>
      </c>
      <c r="AK29" s="63">
        <v>8820</v>
      </c>
      <c r="AL29" s="50">
        <f t="shared" si="12"/>
        <v>4920767</v>
      </c>
      <c r="AM29" s="38"/>
      <c r="AN29" s="83"/>
      <c r="AO29" s="38"/>
    </row>
    <row r="30" spans="1:41" ht="17.25" customHeight="1" x14ac:dyDescent="0.3">
      <c r="A30" s="8">
        <v>26</v>
      </c>
      <c r="B30" s="40" t="s">
        <v>272</v>
      </c>
      <c r="C30" s="40">
        <v>9907</v>
      </c>
      <c r="D30" s="62" t="s">
        <v>301</v>
      </c>
      <c r="E30" s="124">
        <f t="shared" si="0"/>
        <v>1</v>
      </c>
      <c r="F30" s="116" t="s">
        <v>334</v>
      </c>
      <c r="G30" s="92">
        <v>45152</v>
      </c>
      <c r="H30" s="93"/>
      <c r="I30" s="93"/>
      <c r="J30" s="93"/>
      <c r="K30" s="93">
        <v>15480</v>
      </c>
      <c r="L30" s="93"/>
      <c r="M30" s="93"/>
      <c r="N30" s="93"/>
      <c r="O30" s="93">
        <v>17200</v>
      </c>
      <c r="P30" s="93"/>
      <c r="Q30" s="93">
        <v>10476</v>
      </c>
      <c r="R30" s="50">
        <f t="shared" si="8"/>
        <v>88308</v>
      </c>
      <c r="S30" s="6"/>
      <c r="T30" s="63">
        <v>60818</v>
      </c>
      <c r="U30" s="63"/>
      <c r="V30" s="63">
        <v>3376</v>
      </c>
      <c r="W30" s="63">
        <v>120</v>
      </c>
      <c r="X30" s="63">
        <v>4454</v>
      </c>
      <c r="Y30" s="63">
        <v>5642</v>
      </c>
      <c r="Z30" s="63">
        <v>13854</v>
      </c>
      <c r="AA30" s="63"/>
      <c r="AB30" s="63">
        <v>257</v>
      </c>
      <c r="AC30" s="82">
        <f t="shared" ref="AC30" si="13">SUM(T30:AB30)</f>
        <v>88521</v>
      </c>
      <c r="AD30" s="50">
        <f t="shared" ref="AD30" si="14">+R30-AC30</f>
        <v>-213</v>
      </c>
      <c r="AE30" s="38"/>
      <c r="AF30" s="63"/>
      <c r="AG30" s="63">
        <v>3593</v>
      </c>
      <c r="AH30" s="63">
        <v>689565</v>
      </c>
      <c r="AI30" s="63">
        <v>6450</v>
      </c>
      <c r="AJ30" s="50">
        <f t="shared" si="11"/>
        <v>699608</v>
      </c>
      <c r="AK30" s="63"/>
      <c r="AL30" s="50">
        <f t="shared" si="12"/>
        <v>699608</v>
      </c>
      <c r="AM30" s="38"/>
      <c r="AN30" s="83"/>
      <c r="AO30" s="38"/>
    </row>
    <row r="31" spans="1:41" ht="17.25" customHeight="1" x14ac:dyDescent="0.3">
      <c r="A31" s="116">
        <v>27</v>
      </c>
      <c r="B31" s="85" t="s">
        <v>272</v>
      </c>
      <c r="C31" s="85">
        <v>9614</v>
      </c>
      <c r="D31" s="86" t="s">
        <v>246</v>
      </c>
      <c r="E31" s="124">
        <f t="shared" si="0"/>
        <v>1</v>
      </c>
      <c r="F31" s="116" t="s">
        <v>334</v>
      </c>
      <c r="G31" s="92">
        <v>106604</v>
      </c>
      <c r="H31" s="93">
        <v>3896</v>
      </c>
      <c r="I31" s="93">
        <v>44167</v>
      </c>
      <c r="J31" s="93">
        <v>0</v>
      </c>
      <c r="K31" s="93">
        <v>18259</v>
      </c>
      <c r="L31" s="93">
        <v>250</v>
      </c>
      <c r="M31" s="93"/>
      <c r="N31" s="93">
        <v>27560</v>
      </c>
      <c r="O31" s="93">
        <v>2818</v>
      </c>
      <c r="P31" s="93">
        <v>8463</v>
      </c>
      <c r="Q31" s="93">
        <v>14662</v>
      </c>
      <c r="R31" s="50">
        <f t="shared" si="8"/>
        <v>226679</v>
      </c>
      <c r="S31" s="6"/>
      <c r="T31" s="63">
        <v>83130</v>
      </c>
      <c r="U31" s="63">
        <v>20857</v>
      </c>
      <c r="V31" s="63">
        <v>1341</v>
      </c>
      <c r="W31" s="63">
        <v>90251</v>
      </c>
      <c r="X31" s="63">
        <v>31433</v>
      </c>
      <c r="Y31" s="63">
        <v>35738</v>
      </c>
      <c r="Z31" s="63">
        <v>3996</v>
      </c>
      <c r="AA31" s="63"/>
      <c r="AB31" s="63"/>
      <c r="AC31" s="82">
        <f t="shared" si="9"/>
        <v>266746</v>
      </c>
      <c r="AD31" s="50">
        <f t="shared" si="10"/>
        <v>-40067</v>
      </c>
      <c r="AE31" s="38"/>
      <c r="AF31" s="63">
        <v>1089893</v>
      </c>
      <c r="AG31" s="63">
        <v>26740</v>
      </c>
      <c r="AH31" s="63">
        <v>135271</v>
      </c>
      <c r="AI31" s="63">
        <v>195</v>
      </c>
      <c r="AJ31" s="50">
        <f t="shared" si="11"/>
        <v>1252099</v>
      </c>
      <c r="AK31" s="63">
        <v>25928</v>
      </c>
      <c r="AL31" s="50">
        <f t="shared" si="12"/>
        <v>1226171</v>
      </c>
      <c r="AM31" s="38"/>
      <c r="AN31" s="83"/>
      <c r="AO31" s="38"/>
    </row>
    <row r="32" spans="1:41" ht="17.25" customHeight="1" x14ac:dyDescent="0.3">
      <c r="A32" s="8">
        <v>28</v>
      </c>
      <c r="B32" s="85" t="s">
        <v>272</v>
      </c>
      <c r="C32" s="85">
        <v>9581</v>
      </c>
      <c r="D32" s="86" t="s">
        <v>117</v>
      </c>
      <c r="E32" s="124">
        <f t="shared" si="0"/>
        <v>1</v>
      </c>
      <c r="F32" s="116" t="s">
        <v>334</v>
      </c>
      <c r="G32" s="92">
        <v>365122</v>
      </c>
      <c r="H32" s="93">
        <v>8606</v>
      </c>
      <c r="I32" s="93">
        <v>49389</v>
      </c>
      <c r="J32" s="93"/>
      <c r="K32" s="93">
        <v>42550</v>
      </c>
      <c r="L32" s="93">
        <v>0</v>
      </c>
      <c r="M32" s="93"/>
      <c r="N32" s="93">
        <v>12263</v>
      </c>
      <c r="O32" s="93">
        <v>1196</v>
      </c>
      <c r="P32" s="93">
        <v>40950</v>
      </c>
      <c r="Q32" s="93">
        <v>337</v>
      </c>
      <c r="R32" s="50">
        <f t="shared" si="8"/>
        <v>520413</v>
      </c>
      <c r="S32" s="6"/>
      <c r="T32" s="63">
        <v>67024</v>
      </c>
      <c r="U32" s="63">
        <v>21320</v>
      </c>
      <c r="V32" s="63">
        <v>1498</v>
      </c>
      <c r="W32" s="63">
        <v>185350</v>
      </c>
      <c r="X32" s="63">
        <v>32096</v>
      </c>
      <c r="Y32" s="63">
        <v>91269</v>
      </c>
      <c r="Z32" s="63">
        <v>23750</v>
      </c>
      <c r="AA32" s="63">
        <v>86107</v>
      </c>
      <c r="AB32" s="63">
        <v>47489</v>
      </c>
      <c r="AC32" s="82">
        <f t="shared" si="9"/>
        <v>555903</v>
      </c>
      <c r="AD32" s="50">
        <f t="shared" si="10"/>
        <v>-35490</v>
      </c>
      <c r="AE32" s="38"/>
      <c r="AF32" s="63">
        <v>1158990</v>
      </c>
      <c r="AG32" s="63">
        <v>526003</v>
      </c>
      <c r="AH32" s="63">
        <v>129729</v>
      </c>
      <c r="AI32" s="63">
        <v>5790</v>
      </c>
      <c r="AJ32" s="50">
        <f t="shared" si="11"/>
        <v>1820512</v>
      </c>
      <c r="AK32" s="63">
        <v>83457</v>
      </c>
      <c r="AL32" s="50">
        <f t="shared" si="12"/>
        <v>1737055</v>
      </c>
      <c r="AM32" s="38"/>
      <c r="AN32" s="83"/>
      <c r="AO32" s="38"/>
    </row>
    <row r="33" spans="1:41" ht="17.25" customHeight="1" x14ac:dyDescent="0.3">
      <c r="A33" s="8">
        <v>29</v>
      </c>
      <c r="B33" s="85" t="s">
        <v>272</v>
      </c>
      <c r="C33" s="85">
        <v>9618</v>
      </c>
      <c r="D33" s="86" t="s">
        <v>247</v>
      </c>
      <c r="E33" s="124" t="str">
        <f t="shared" ref="E33:E55" si="15">IF(F33="Y",1," ")</f>
        <v xml:space="preserve"> </v>
      </c>
      <c r="F33" s="116" t="s">
        <v>284</v>
      </c>
      <c r="G33" s="92">
        <v>85426</v>
      </c>
      <c r="H33" s="93">
        <v>0</v>
      </c>
      <c r="I33" s="93">
        <v>3005</v>
      </c>
      <c r="J33" s="93"/>
      <c r="K33" s="93">
        <v>6422</v>
      </c>
      <c r="L33" s="93">
        <v>0</v>
      </c>
      <c r="M33" s="93"/>
      <c r="N33" s="93">
        <v>1526</v>
      </c>
      <c r="O33" s="93">
        <v>1128</v>
      </c>
      <c r="P33" s="93">
        <v>0</v>
      </c>
      <c r="Q33" s="93">
        <v>6723</v>
      </c>
      <c r="R33" s="50">
        <f t="shared" si="8"/>
        <v>104230</v>
      </c>
      <c r="S33" s="6"/>
      <c r="T33" s="63">
        <v>26407</v>
      </c>
      <c r="U33" s="63">
        <v>1527</v>
      </c>
      <c r="V33" s="63">
        <v>8571</v>
      </c>
      <c r="W33" s="63">
        <v>0</v>
      </c>
      <c r="X33" s="63">
        <v>35458</v>
      </c>
      <c r="Y33" s="63">
        <v>10234</v>
      </c>
      <c r="Z33" s="63">
        <v>0</v>
      </c>
      <c r="AA33" s="63">
        <v>0</v>
      </c>
      <c r="AB33" s="63"/>
      <c r="AC33" s="82">
        <f t="shared" si="9"/>
        <v>82197</v>
      </c>
      <c r="AD33" s="50">
        <f t="shared" si="10"/>
        <v>22033</v>
      </c>
      <c r="AE33" s="38"/>
      <c r="AF33" s="63">
        <v>1876885</v>
      </c>
      <c r="AG33" s="63">
        <v>12789</v>
      </c>
      <c r="AH33" s="63">
        <v>52627</v>
      </c>
      <c r="AI33" s="63"/>
      <c r="AJ33" s="50">
        <f t="shared" si="11"/>
        <v>1942301</v>
      </c>
      <c r="AK33" s="63">
        <v>0</v>
      </c>
      <c r="AL33" s="50">
        <f t="shared" si="12"/>
        <v>1942301</v>
      </c>
      <c r="AM33" s="38"/>
      <c r="AN33" s="83"/>
      <c r="AO33" s="38"/>
    </row>
    <row r="34" spans="1:41" ht="17.25" customHeight="1" x14ac:dyDescent="0.3">
      <c r="A34" s="8">
        <v>30</v>
      </c>
      <c r="B34" s="85" t="s">
        <v>272</v>
      </c>
      <c r="C34" s="85">
        <v>9619</v>
      </c>
      <c r="D34" s="86" t="s">
        <v>123</v>
      </c>
      <c r="E34" s="124">
        <f t="shared" si="15"/>
        <v>1</v>
      </c>
      <c r="F34" s="116" t="s">
        <v>334</v>
      </c>
      <c r="G34" s="92">
        <v>149200</v>
      </c>
      <c r="H34" s="93"/>
      <c r="I34" s="93"/>
      <c r="J34" s="93">
        <v>3336</v>
      </c>
      <c r="K34" s="93">
        <v>17670</v>
      </c>
      <c r="L34" s="93"/>
      <c r="M34" s="93"/>
      <c r="N34" s="93">
        <v>6837</v>
      </c>
      <c r="O34" s="93">
        <v>48256</v>
      </c>
      <c r="P34" s="93"/>
      <c r="Q34" s="93">
        <v>6898</v>
      </c>
      <c r="R34" s="50">
        <f t="shared" si="8"/>
        <v>232197</v>
      </c>
      <c r="S34" s="6"/>
      <c r="T34" s="63">
        <v>75165</v>
      </c>
      <c r="U34" s="63">
        <v>25480</v>
      </c>
      <c r="V34" s="63"/>
      <c r="W34" s="63">
        <v>53693</v>
      </c>
      <c r="X34" s="63">
        <v>47012</v>
      </c>
      <c r="Y34" s="63">
        <v>20387</v>
      </c>
      <c r="Z34" s="63">
        <v>8429</v>
      </c>
      <c r="AA34" s="63">
        <v>4000</v>
      </c>
      <c r="AB34" s="63">
        <v>71325</v>
      </c>
      <c r="AC34" s="82">
        <f t="shared" si="9"/>
        <v>305491</v>
      </c>
      <c r="AD34" s="50">
        <f t="shared" si="10"/>
        <v>-73294</v>
      </c>
      <c r="AE34" s="38"/>
      <c r="AF34" s="63">
        <v>1960690</v>
      </c>
      <c r="AG34" s="63">
        <v>5835</v>
      </c>
      <c r="AH34" s="63">
        <v>1863090</v>
      </c>
      <c r="AI34" s="63">
        <v>1490</v>
      </c>
      <c r="AJ34" s="50">
        <f t="shared" si="11"/>
        <v>3831105</v>
      </c>
      <c r="AK34" s="63">
        <v>19940</v>
      </c>
      <c r="AL34" s="50">
        <f t="shared" si="12"/>
        <v>3811165</v>
      </c>
      <c r="AM34" s="38"/>
      <c r="AN34" s="83"/>
      <c r="AO34" s="38"/>
    </row>
    <row r="35" spans="1:41" ht="17.25" customHeight="1" x14ac:dyDescent="0.3">
      <c r="A35" s="116">
        <v>31</v>
      </c>
      <c r="B35" s="85" t="s">
        <v>272</v>
      </c>
      <c r="C35" s="85">
        <v>9616</v>
      </c>
      <c r="D35" s="86" t="s">
        <v>124</v>
      </c>
      <c r="E35" s="124" t="str">
        <f t="shared" si="15"/>
        <v xml:space="preserve"> </v>
      </c>
      <c r="F35" s="116" t="s">
        <v>284</v>
      </c>
      <c r="G35" s="92">
        <v>103788</v>
      </c>
      <c r="H35" s="93">
        <v>0</v>
      </c>
      <c r="I35" s="93">
        <v>0</v>
      </c>
      <c r="J35" s="93">
        <v>91187</v>
      </c>
      <c r="K35" s="93">
        <v>0</v>
      </c>
      <c r="L35" s="93">
        <v>71793</v>
      </c>
      <c r="M35" s="93"/>
      <c r="N35" s="93">
        <v>4354</v>
      </c>
      <c r="O35" s="93">
        <v>0</v>
      </c>
      <c r="P35" s="93">
        <v>7812</v>
      </c>
      <c r="Q35" s="93">
        <v>0</v>
      </c>
      <c r="R35" s="50">
        <f t="shared" si="8"/>
        <v>278934</v>
      </c>
      <c r="S35" s="6"/>
      <c r="T35" s="63">
        <v>51929</v>
      </c>
      <c r="U35" s="63">
        <v>4190</v>
      </c>
      <c r="V35" s="63">
        <v>0</v>
      </c>
      <c r="W35" s="63">
        <v>0</v>
      </c>
      <c r="X35" s="63">
        <v>0</v>
      </c>
      <c r="Y35" s="63">
        <v>23409</v>
      </c>
      <c r="Z35" s="63">
        <v>19350</v>
      </c>
      <c r="AA35" s="63">
        <v>0</v>
      </c>
      <c r="AB35" s="63">
        <v>0</v>
      </c>
      <c r="AC35" s="82">
        <f t="shared" si="9"/>
        <v>98878</v>
      </c>
      <c r="AD35" s="50">
        <f t="shared" si="10"/>
        <v>180056</v>
      </c>
      <c r="AE35" s="38"/>
      <c r="AF35" s="63">
        <v>2905000</v>
      </c>
      <c r="AG35" s="63">
        <v>0</v>
      </c>
      <c r="AH35" s="63">
        <v>151334</v>
      </c>
      <c r="AI35" s="63">
        <v>0</v>
      </c>
      <c r="AJ35" s="50">
        <f t="shared" si="11"/>
        <v>3056334</v>
      </c>
      <c r="AK35" s="63">
        <v>0</v>
      </c>
      <c r="AL35" s="50">
        <f t="shared" si="12"/>
        <v>3056334</v>
      </c>
      <c r="AM35" s="38"/>
      <c r="AN35" s="83"/>
      <c r="AO35" s="38"/>
    </row>
    <row r="36" spans="1:41" s="171" customFormat="1" ht="17.25" customHeight="1" x14ac:dyDescent="0.3">
      <c r="A36" s="85">
        <v>32</v>
      </c>
      <c r="B36" s="85" t="s">
        <v>272</v>
      </c>
      <c r="C36" s="85">
        <v>19774</v>
      </c>
      <c r="D36" s="86" t="s">
        <v>336</v>
      </c>
      <c r="E36" s="144">
        <f t="shared" si="15"/>
        <v>1</v>
      </c>
      <c r="F36" s="116" t="s">
        <v>334</v>
      </c>
      <c r="G36" s="92">
        <v>96120</v>
      </c>
      <c r="H36" s="93"/>
      <c r="I36" s="93">
        <v>5334</v>
      </c>
      <c r="J36" s="93"/>
      <c r="K36" s="93">
        <v>72121</v>
      </c>
      <c r="L36" s="93">
        <v>21000</v>
      </c>
      <c r="M36" s="93"/>
      <c r="N36" s="93">
        <v>12697</v>
      </c>
      <c r="O36" s="93">
        <v>49982</v>
      </c>
      <c r="P36" s="93">
        <v>878</v>
      </c>
      <c r="Q36" s="93">
        <v>32102</v>
      </c>
      <c r="R36" s="50">
        <f t="shared" si="8"/>
        <v>290234</v>
      </c>
      <c r="S36" s="189"/>
      <c r="T36" s="93">
        <v>86631</v>
      </c>
      <c r="U36" s="93"/>
      <c r="V36" s="93">
        <v>2072</v>
      </c>
      <c r="W36" s="93">
        <v>116305</v>
      </c>
      <c r="X36" s="93">
        <v>38416</v>
      </c>
      <c r="Y36" s="93">
        <v>31674</v>
      </c>
      <c r="Z36" s="93">
        <v>2533</v>
      </c>
      <c r="AA36" s="93"/>
      <c r="AB36" s="93">
        <v>23066</v>
      </c>
      <c r="AC36" s="82">
        <f t="shared" ref="AC36" si="16">SUM(T36:AB36)</f>
        <v>300697</v>
      </c>
      <c r="AD36" s="50">
        <f t="shared" ref="AD36" si="17">+R36-AC36</f>
        <v>-10463</v>
      </c>
      <c r="AE36" s="190"/>
      <c r="AF36" s="93">
        <v>3172836</v>
      </c>
      <c r="AG36" s="93">
        <v>69974</v>
      </c>
      <c r="AH36" s="93">
        <v>1671605</v>
      </c>
      <c r="AI36" s="93">
        <v>402</v>
      </c>
      <c r="AJ36" s="50">
        <f t="shared" si="11"/>
        <v>4914817</v>
      </c>
      <c r="AK36" s="93">
        <v>7743</v>
      </c>
      <c r="AL36" s="50">
        <f t="shared" si="12"/>
        <v>4907074</v>
      </c>
      <c r="AM36" s="190" t="s">
        <v>337</v>
      </c>
      <c r="AN36" s="191"/>
      <c r="AO36" s="190"/>
    </row>
    <row r="37" spans="1:41" ht="17.25" customHeight="1" x14ac:dyDescent="0.3">
      <c r="A37" s="8">
        <v>33</v>
      </c>
      <c r="B37" s="85" t="s">
        <v>272</v>
      </c>
      <c r="C37" s="85">
        <v>9623</v>
      </c>
      <c r="D37" s="86" t="s">
        <v>125</v>
      </c>
      <c r="E37" s="124">
        <f t="shared" si="15"/>
        <v>1</v>
      </c>
      <c r="F37" s="116" t="s">
        <v>334</v>
      </c>
      <c r="G37" s="92">
        <v>124427</v>
      </c>
      <c r="H37" s="93"/>
      <c r="I37" s="93">
        <v>1205</v>
      </c>
      <c r="J37" s="93"/>
      <c r="K37" s="93">
        <v>5000</v>
      </c>
      <c r="L37" s="93">
        <v>0</v>
      </c>
      <c r="M37" s="93"/>
      <c r="N37" s="93">
        <v>3981</v>
      </c>
      <c r="O37" s="93">
        <v>2179</v>
      </c>
      <c r="P37" s="93">
        <v>23433</v>
      </c>
      <c r="Q37" s="93">
        <v>478</v>
      </c>
      <c r="R37" s="50">
        <f t="shared" si="8"/>
        <v>160703</v>
      </c>
      <c r="S37" s="6"/>
      <c r="T37" s="63">
        <v>63305</v>
      </c>
      <c r="U37" s="63">
        <v>31200</v>
      </c>
      <c r="V37" s="63"/>
      <c r="W37" s="63"/>
      <c r="X37" s="63">
        <v>12008</v>
      </c>
      <c r="Y37" s="63">
        <v>12317</v>
      </c>
      <c r="Z37" s="63">
        <v>301</v>
      </c>
      <c r="AA37" s="63">
        <v>1205</v>
      </c>
      <c r="AB37" s="63">
        <v>25730</v>
      </c>
      <c r="AC37" s="82">
        <f t="shared" si="9"/>
        <v>146066</v>
      </c>
      <c r="AD37" s="50">
        <f t="shared" si="10"/>
        <v>14637</v>
      </c>
      <c r="AE37" s="38"/>
      <c r="AF37" s="63">
        <v>1100000</v>
      </c>
      <c r="AG37" s="63">
        <v>0</v>
      </c>
      <c r="AH37" s="63">
        <v>109333</v>
      </c>
      <c r="AI37" s="63">
        <v>1174</v>
      </c>
      <c r="AJ37" s="50">
        <f t="shared" si="11"/>
        <v>1210507</v>
      </c>
      <c r="AK37" s="63">
        <v>13965</v>
      </c>
      <c r="AL37" s="50">
        <f t="shared" si="12"/>
        <v>1196542</v>
      </c>
      <c r="AM37" s="38"/>
      <c r="AN37" s="83"/>
      <c r="AO37" s="38"/>
    </row>
    <row r="38" spans="1:41" ht="17.25" customHeight="1" x14ac:dyDescent="0.3">
      <c r="A38" s="8">
        <v>34</v>
      </c>
      <c r="B38" s="85" t="s">
        <v>272</v>
      </c>
      <c r="C38" s="85">
        <v>9534</v>
      </c>
      <c r="D38" s="86" t="s">
        <v>104</v>
      </c>
      <c r="E38" s="124">
        <f t="shared" si="15"/>
        <v>1</v>
      </c>
      <c r="F38" s="116" t="s">
        <v>334</v>
      </c>
      <c r="G38" s="92">
        <v>161122</v>
      </c>
      <c r="H38" s="93"/>
      <c r="I38" s="93">
        <v>11584</v>
      </c>
      <c r="J38" s="93">
        <v>0</v>
      </c>
      <c r="K38" s="93"/>
      <c r="L38" s="93">
        <v>0</v>
      </c>
      <c r="M38" s="93"/>
      <c r="N38" s="93">
        <v>44495</v>
      </c>
      <c r="O38" s="93">
        <v>6249</v>
      </c>
      <c r="P38" s="93">
        <v>8983</v>
      </c>
      <c r="Q38" s="93">
        <v>25074</v>
      </c>
      <c r="R38" s="50">
        <f t="shared" si="8"/>
        <v>257507</v>
      </c>
      <c r="S38" s="6"/>
      <c r="T38" s="63">
        <v>61500</v>
      </c>
      <c r="U38" s="63">
        <v>19422</v>
      </c>
      <c r="V38" s="63">
        <v>2220</v>
      </c>
      <c r="W38" s="63">
        <v>29586</v>
      </c>
      <c r="X38" s="63">
        <v>58577</v>
      </c>
      <c r="Y38" s="63">
        <v>32199</v>
      </c>
      <c r="Z38" s="63">
        <v>66364</v>
      </c>
      <c r="AA38" s="63">
        <v>19226</v>
      </c>
      <c r="AB38" s="63"/>
      <c r="AC38" s="82">
        <f t="shared" si="9"/>
        <v>289094</v>
      </c>
      <c r="AD38" s="50">
        <f t="shared" si="10"/>
        <v>-31587</v>
      </c>
      <c r="AE38" s="38"/>
      <c r="AF38" s="63">
        <v>1802200</v>
      </c>
      <c r="AG38" s="63">
        <v>9155</v>
      </c>
      <c r="AH38" s="63">
        <v>552991</v>
      </c>
      <c r="AI38" s="63">
        <v>166</v>
      </c>
      <c r="AJ38" s="50">
        <f t="shared" si="11"/>
        <v>2364512</v>
      </c>
      <c r="AK38" s="63">
        <v>1254</v>
      </c>
      <c r="AL38" s="50">
        <f t="shared" si="12"/>
        <v>2363258</v>
      </c>
      <c r="AM38" s="38"/>
      <c r="AN38" s="83"/>
      <c r="AO38" s="38"/>
    </row>
    <row r="39" spans="1:41" ht="17.25" customHeight="1" x14ac:dyDescent="0.3">
      <c r="A39" s="116">
        <v>35</v>
      </c>
      <c r="B39" s="85" t="s">
        <v>272</v>
      </c>
      <c r="C39" s="85">
        <v>9552</v>
      </c>
      <c r="D39" s="86" t="s">
        <v>107</v>
      </c>
      <c r="E39" s="124">
        <f t="shared" si="15"/>
        <v>1</v>
      </c>
      <c r="F39" s="116" t="s">
        <v>334</v>
      </c>
      <c r="G39" s="92">
        <v>49396</v>
      </c>
      <c r="H39" s="93">
        <v>0</v>
      </c>
      <c r="I39" s="93">
        <v>0</v>
      </c>
      <c r="J39" s="93">
        <v>0</v>
      </c>
      <c r="K39" s="93"/>
      <c r="L39" s="93"/>
      <c r="M39" s="93"/>
      <c r="N39" s="93">
        <v>1096</v>
      </c>
      <c r="O39" s="93">
        <v>3305</v>
      </c>
      <c r="P39" s="93">
        <v>368</v>
      </c>
      <c r="Q39" s="93"/>
      <c r="R39" s="50">
        <f t="shared" si="8"/>
        <v>54165</v>
      </c>
      <c r="S39" s="6"/>
      <c r="T39" s="63">
        <v>3225</v>
      </c>
      <c r="U39" s="63">
        <v>0</v>
      </c>
      <c r="V39" s="63">
        <v>3789</v>
      </c>
      <c r="W39" s="63">
        <v>978</v>
      </c>
      <c r="X39" s="63">
        <v>47896</v>
      </c>
      <c r="Y39" s="63">
        <v>3663</v>
      </c>
      <c r="Z39" s="63">
        <v>2340</v>
      </c>
      <c r="AA39" s="63">
        <v>7783</v>
      </c>
      <c r="AB39" s="63"/>
      <c r="AC39" s="82">
        <f t="shared" si="9"/>
        <v>69674</v>
      </c>
      <c r="AD39" s="50">
        <f t="shared" si="10"/>
        <v>-15509</v>
      </c>
      <c r="AE39" s="38"/>
      <c r="AF39" s="63">
        <v>228069</v>
      </c>
      <c r="AG39" s="63">
        <v>1991</v>
      </c>
      <c r="AH39" s="63">
        <v>151667</v>
      </c>
      <c r="AI39" s="63">
        <v>3989</v>
      </c>
      <c r="AJ39" s="50">
        <f t="shared" si="11"/>
        <v>385716</v>
      </c>
      <c r="AK39" s="63"/>
      <c r="AL39" s="50">
        <f t="shared" si="12"/>
        <v>385716</v>
      </c>
      <c r="AM39" s="38"/>
      <c r="AN39" s="83"/>
      <c r="AO39" s="38"/>
    </row>
    <row r="40" spans="1:41" ht="17.25" customHeight="1" x14ac:dyDescent="0.3">
      <c r="A40" s="8">
        <v>36</v>
      </c>
      <c r="B40" s="85" t="s">
        <v>272</v>
      </c>
      <c r="C40" s="85">
        <v>9564</v>
      </c>
      <c r="D40" s="86" t="s">
        <v>112</v>
      </c>
      <c r="E40" s="124" t="str">
        <f t="shared" si="15"/>
        <v xml:space="preserve"> </v>
      </c>
      <c r="F40" s="116" t="s">
        <v>284</v>
      </c>
      <c r="G40" s="92">
        <v>29068</v>
      </c>
      <c r="H40" s="93">
        <v>2730</v>
      </c>
      <c r="I40" s="93"/>
      <c r="J40" s="93">
        <v>11040</v>
      </c>
      <c r="K40" s="93"/>
      <c r="L40" s="93"/>
      <c r="M40" s="93"/>
      <c r="N40" s="93">
        <v>9360</v>
      </c>
      <c r="O40" s="93">
        <v>15990</v>
      </c>
      <c r="P40" s="93">
        <v>3891</v>
      </c>
      <c r="Q40" s="93"/>
      <c r="R40" s="50">
        <f t="shared" si="8"/>
        <v>72079</v>
      </c>
      <c r="S40" s="6"/>
      <c r="T40" s="63">
        <v>48133</v>
      </c>
      <c r="U40" s="63">
        <v>9019</v>
      </c>
      <c r="V40" s="63">
        <v>158</v>
      </c>
      <c r="W40" s="63">
        <v>9506</v>
      </c>
      <c r="X40" s="63">
        <v>57702</v>
      </c>
      <c r="Y40" s="63">
        <v>15173</v>
      </c>
      <c r="Z40" s="63">
        <v>2748</v>
      </c>
      <c r="AA40" s="63">
        <v>1284</v>
      </c>
      <c r="AB40" s="63"/>
      <c r="AC40" s="82">
        <f t="shared" si="9"/>
        <v>143723</v>
      </c>
      <c r="AD40" s="50">
        <f t="shared" si="10"/>
        <v>-71644</v>
      </c>
      <c r="AE40" s="38"/>
      <c r="AF40" s="63">
        <v>800000</v>
      </c>
      <c r="AG40" s="63"/>
      <c r="AH40" s="63">
        <v>644257</v>
      </c>
      <c r="AI40" s="63"/>
      <c r="AJ40" s="50">
        <f t="shared" si="11"/>
        <v>1444257</v>
      </c>
      <c r="AK40" s="63"/>
      <c r="AL40" s="50">
        <f t="shared" si="12"/>
        <v>1444257</v>
      </c>
      <c r="AM40" s="38"/>
      <c r="AN40" s="83"/>
      <c r="AO40" s="38"/>
    </row>
    <row r="41" spans="1:41" ht="17.25" customHeight="1" x14ac:dyDescent="0.3">
      <c r="A41" s="8">
        <v>37</v>
      </c>
      <c r="B41" s="85" t="s">
        <v>272</v>
      </c>
      <c r="C41" s="85">
        <v>9530</v>
      </c>
      <c r="D41" s="86" t="s">
        <v>277</v>
      </c>
      <c r="E41" s="124" t="str">
        <f t="shared" si="15"/>
        <v xml:space="preserve"> </v>
      </c>
      <c r="F41" s="116" t="s">
        <v>284</v>
      </c>
      <c r="G41" s="92">
        <v>5265</v>
      </c>
      <c r="H41" s="93">
        <v>0</v>
      </c>
      <c r="I41" s="93">
        <v>0</v>
      </c>
      <c r="J41" s="93">
        <v>0</v>
      </c>
      <c r="K41" s="93">
        <v>0</v>
      </c>
      <c r="L41" s="93">
        <v>0</v>
      </c>
      <c r="M41" s="93"/>
      <c r="N41" s="93">
        <v>0</v>
      </c>
      <c r="O41" s="93">
        <v>0</v>
      </c>
      <c r="P41" s="93">
        <v>0</v>
      </c>
      <c r="Q41" s="93">
        <v>0</v>
      </c>
      <c r="R41" s="50">
        <f t="shared" si="8"/>
        <v>5265</v>
      </c>
      <c r="S41" s="6"/>
      <c r="T41" s="63">
        <v>0</v>
      </c>
      <c r="U41" s="63">
        <v>0</v>
      </c>
      <c r="V41" s="63">
        <v>0</v>
      </c>
      <c r="W41" s="63">
        <v>0</v>
      </c>
      <c r="X41" s="63">
        <v>0</v>
      </c>
      <c r="Y41" s="63">
        <v>0</v>
      </c>
      <c r="Z41" s="63">
        <v>0</v>
      </c>
      <c r="AA41" s="63">
        <v>0</v>
      </c>
      <c r="AB41" s="63">
        <v>0</v>
      </c>
      <c r="AC41" s="82">
        <f t="shared" si="9"/>
        <v>0</v>
      </c>
      <c r="AD41" s="50">
        <f t="shared" si="10"/>
        <v>5265</v>
      </c>
      <c r="AE41" s="38"/>
      <c r="AF41" s="63">
        <v>0</v>
      </c>
      <c r="AG41" s="63">
        <v>0</v>
      </c>
      <c r="AH41" s="63">
        <v>0</v>
      </c>
      <c r="AI41" s="63">
        <v>0</v>
      </c>
      <c r="AJ41" s="50">
        <f t="shared" si="11"/>
        <v>0</v>
      </c>
      <c r="AK41" s="63">
        <v>0</v>
      </c>
      <c r="AL41" s="50">
        <f t="shared" si="12"/>
        <v>0</v>
      </c>
      <c r="AM41" s="38"/>
      <c r="AN41" s="83"/>
      <c r="AO41" s="38"/>
    </row>
    <row r="42" spans="1:41" ht="17.25" customHeight="1" x14ac:dyDescent="0.3">
      <c r="A42" s="8">
        <v>38</v>
      </c>
      <c r="B42" s="85" t="s">
        <v>272</v>
      </c>
      <c r="C42" s="85">
        <v>9532</v>
      </c>
      <c r="D42" s="86" t="s">
        <v>102</v>
      </c>
      <c r="E42" s="124">
        <f t="shared" si="15"/>
        <v>1</v>
      </c>
      <c r="F42" s="116" t="s">
        <v>334</v>
      </c>
      <c r="G42" s="92">
        <v>116464</v>
      </c>
      <c r="H42" s="93">
        <v>590</v>
      </c>
      <c r="I42" s="93">
        <v>734</v>
      </c>
      <c r="J42" s="93">
        <v>0</v>
      </c>
      <c r="K42" s="93">
        <v>9540</v>
      </c>
      <c r="L42" s="93"/>
      <c r="M42" s="93"/>
      <c r="N42" s="93">
        <v>32683</v>
      </c>
      <c r="O42" s="93">
        <v>2854</v>
      </c>
      <c r="P42" s="93">
        <v>42980</v>
      </c>
      <c r="Q42" s="93">
        <v>2489</v>
      </c>
      <c r="R42" s="50">
        <f t="shared" si="8"/>
        <v>208334</v>
      </c>
      <c r="S42" s="6"/>
      <c r="T42" s="63">
        <v>89795</v>
      </c>
      <c r="U42" s="63"/>
      <c r="V42" s="63"/>
      <c r="W42" s="63">
        <v>47340</v>
      </c>
      <c r="X42" s="63">
        <v>20359</v>
      </c>
      <c r="Y42" s="63">
        <v>31792</v>
      </c>
      <c r="Z42" s="63">
        <v>4198</v>
      </c>
      <c r="AA42" s="63">
        <v>734</v>
      </c>
      <c r="AB42" s="63"/>
      <c r="AC42" s="82">
        <f t="shared" si="9"/>
        <v>194218</v>
      </c>
      <c r="AD42" s="50">
        <f t="shared" si="10"/>
        <v>14116</v>
      </c>
      <c r="AE42" s="38"/>
      <c r="AF42" s="63">
        <v>788662</v>
      </c>
      <c r="AG42" s="63">
        <v>28684</v>
      </c>
      <c r="AH42" s="63">
        <v>198796</v>
      </c>
      <c r="AI42" s="63"/>
      <c r="AJ42" s="50">
        <f t="shared" si="11"/>
        <v>1016142</v>
      </c>
      <c r="AK42" s="63">
        <v>38198</v>
      </c>
      <c r="AL42" s="50">
        <f t="shared" si="12"/>
        <v>977944</v>
      </c>
      <c r="AM42" s="38"/>
      <c r="AN42" s="83"/>
      <c r="AO42" s="38"/>
    </row>
    <row r="43" spans="1:41" ht="17.25" customHeight="1" x14ac:dyDescent="0.3">
      <c r="A43" s="116">
        <v>39</v>
      </c>
      <c r="B43" s="85" t="s">
        <v>272</v>
      </c>
      <c r="C43" s="85">
        <v>15065</v>
      </c>
      <c r="D43" s="86" t="s">
        <v>278</v>
      </c>
      <c r="E43" s="124" t="str">
        <f t="shared" si="15"/>
        <v xml:space="preserve"> </v>
      </c>
      <c r="F43" s="116" t="s">
        <v>284</v>
      </c>
      <c r="G43" s="92">
        <v>73530</v>
      </c>
      <c r="H43" s="93">
        <v>43523</v>
      </c>
      <c r="I43" s="93">
        <v>0</v>
      </c>
      <c r="J43" s="93">
        <v>0</v>
      </c>
      <c r="K43" s="93">
        <v>24565</v>
      </c>
      <c r="L43" s="93">
        <v>0</v>
      </c>
      <c r="M43" s="93"/>
      <c r="N43" s="93">
        <v>5998</v>
      </c>
      <c r="O43" s="93">
        <v>981</v>
      </c>
      <c r="P43" s="93">
        <v>1235</v>
      </c>
      <c r="Q43" s="93">
        <v>0</v>
      </c>
      <c r="R43" s="50">
        <f t="shared" si="8"/>
        <v>149832</v>
      </c>
      <c r="S43" s="6"/>
      <c r="T43" s="63">
        <v>72439</v>
      </c>
      <c r="U43" s="63">
        <v>5998</v>
      </c>
      <c r="V43" s="63">
        <v>0</v>
      </c>
      <c r="W43" s="63">
        <v>3381</v>
      </c>
      <c r="X43" s="63">
        <v>12007</v>
      </c>
      <c r="Y43" s="63">
        <v>21963</v>
      </c>
      <c r="Z43" s="63">
        <v>26967</v>
      </c>
      <c r="AA43" s="63">
        <v>0</v>
      </c>
      <c r="AB43" s="63"/>
      <c r="AC43" s="82">
        <f t="shared" si="9"/>
        <v>142755</v>
      </c>
      <c r="AD43" s="50">
        <f t="shared" si="10"/>
        <v>7077</v>
      </c>
      <c r="AE43" s="38"/>
      <c r="AF43" s="63">
        <v>635000</v>
      </c>
      <c r="AG43" s="63">
        <v>4403</v>
      </c>
      <c r="AH43" s="63">
        <v>36984</v>
      </c>
      <c r="AI43" s="63">
        <v>0</v>
      </c>
      <c r="AJ43" s="50">
        <f t="shared" si="11"/>
        <v>676387</v>
      </c>
      <c r="AK43" s="63">
        <v>80701</v>
      </c>
      <c r="AL43" s="50">
        <f t="shared" si="12"/>
        <v>595686</v>
      </c>
      <c r="AM43" s="38"/>
      <c r="AN43" s="83"/>
      <c r="AO43" s="38"/>
    </row>
    <row r="44" spans="1:41" ht="17.25" customHeight="1" x14ac:dyDescent="0.3">
      <c r="A44" s="8">
        <v>40</v>
      </c>
      <c r="B44" s="85" t="s">
        <v>272</v>
      </c>
      <c r="C44" s="85">
        <v>9627</v>
      </c>
      <c r="D44" s="86" t="s">
        <v>126</v>
      </c>
      <c r="E44" s="124">
        <f t="shared" si="15"/>
        <v>1</v>
      </c>
      <c r="F44" s="116" t="s">
        <v>334</v>
      </c>
      <c r="G44" s="92">
        <v>30937</v>
      </c>
      <c r="H44" s="93">
        <v>274</v>
      </c>
      <c r="I44" s="93"/>
      <c r="J44" s="93">
        <v>0</v>
      </c>
      <c r="K44" s="93">
        <v>7030</v>
      </c>
      <c r="L44" s="93"/>
      <c r="M44" s="93"/>
      <c r="N44" s="93">
        <v>1070</v>
      </c>
      <c r="O44" s="93">
        <v>8190</v>
      </c>
      <c r="P44" s="93">
        <v>4299</v>
      </c>
      <c r="Q44" s="93">
        <v>819</v>
      </c>
      <c r="R44" s="50">
        <f t="shared" si="8"/>
        <v>52619</v>
      </c>
      <c r="S44" s="6"/>
      <c r="T44" s="63">
        <v>43656</v>
      </c>
      <c r="U44" s="63">
        <v>0</v>
      </c>
      <c r="V44" s="63">
        <v>1776</v>
      </c>
      <c r="W44" s="63">
        <v>1584</v>
      </c>
      <c r="X44" s="63">
        <v>5113</v>
      </c>
      <c r="Y44" s="63">
        <v>4659</v>
      </c>
      <c r="Z44" s="63">
        <v>5085</v>
      </c>
      <c r="AA44" s="63">
        <v>1248</v>
      </c>
      <c r="AB44" s="63">
        <v>221</v>
      </c>
      <c r="AC44" s="82">
        <f t="shared" si="9"/>
        <v>63342</v>
      </c>
      <c r="AD44" s="50">
        <f t="shared" si="10"/>
        <v>-10723</v>
      </c>
      <c r="AE44" s="38"/>
      <c r="AF44" s="63">
        <v>863381</v>
      </c>
      <c r="AG44" s="63">
        <v>10030</v>
      </c>
      <c r="AH44" s="63">
        <v>306912</v>
      </c>
      <c r="AI44" s="63"/>
      <c r="AJ44" s="50">
        <f t="shared" si="11"/>
        <v>1180323</v>
      </c>
      <c r="AK44" s="63"/>
      <c r="AL44" s="50">
        <f t="shared" si="12"/>
        <v>1180323</v>
      </c>
      <c r="AM44" s="38"/>
      <c r="AN44" s="83"/>
      <c r="AO44" s="38"/>
    </row>
    <row r="45" spans="1:41" ht="17.25" customHeight="1" x14ac:dyDescent="0.3">
      <c r="A45" s="8">
        <v>41</v>
      </c>
      <c r="B45" s="85" t="s">
        <v>272</v>
      </c>
      <c r="C45" s="85">
        <v>9629</v>
      </c>
      <c r="D45" s="86" t="s">
        <v>121</v>
      </c>
      <c r="E45" s="124">
        <f t="shared" si="15"/>
        <v>1</v>
      </c>
      <c r="F45" s="116" t="s">
        <v>334</v>
      </c>
      <c r="G45" s="92">
        <v>78891</v>
      </c>
      <c r="H45" s="93">
        <v>0</v>
      </c>
      <c r="I45" s="93">
        <v>121</v>
      </c>
      <c r="J45" s="93">
        <v>0</v>
      </c>
      <c r="K45" s="93"/>
      <c r="L45" s="93"/>
      <c r="M45" s="93"/>
      <c r="N45" s="93">
        <v>6008</v>
      </c>
      <c r="O45" s="93">
        <v>17090</v>
      </c>
      <c r="P45" s="93"/>
      <c r="Q45" s="93">
        <v>3097</v>
      </c>
      <c r="R45" s="50">
        <f t="shared" si="8"/>
        <v>105207</v>
      </c>
      <c r="S45" s="9"/>
      <c r="T45" s="63">
        <v>40950</v>
      </c>
      <c r="U45" s="63">
        <v>19200</v>
      </c>
      <c r="V45" s="63">
        <v>6076</v>
      </c>
      <c r="W45" s="63">
        <v>23067</v>
      </c>
      <c r="X45" s="63">
        <v>17036</v>
      </c>
      <c r="Y45" s="63">
        <v>20787</v>
      </c>
      <c r="Z45" s="63">
        <v>121</v>
      </c>
      <c r="AA45" s="63"/>
      <c r="AB45" s="63">
        <v>6050</v>
      </c>
      <c r="AC45" s="82">
        <f t="shared" si="9"/>
        <v>133287</v>
      </c>
      <c r="AD45" s="50">
        <f t="shared" si="10"/>
        <v>-28080</v>
      </c>
      <c r="AE45" s="38"/>
      <c r="AF45" s="63">
        <v>1840000</v>
      </c>
      <c r="AG45" s="63">
        <v>2510</v>
      </c>
      <c r="AH45" s="63">
        <v>702459</v>
      </c>
      <c r="AI45" s="63">
        <v>9299</v>
      </c>
      <c r="AJ45" s="50">
        <f t="shared" si="11"/>
        <v>2554268</v>
      </c>
      <c r="AK45" s="63">
        <v>15119</v>
      </c>
      <c r="AL45" s="50">
        <f t="shared" si="12"/>
        <v>2539149</v>
      </c>
      <c r="AM45" s="38"/>
      <c r="AN45" s="83"/>
      <c r="AO45" s="38"/>
    </row>
    <row r="46" spans="1:41" ht="17.25" customHeight="1" x14ac:dyDescent="0.3">
      <c r="A46" s="8">
        <v>42</v>
      </c>
      <c r="B46" s="85" t="s">
        <v>272</v>
      </c>
      <c r="C46" s="85">
        <v>9554</v>
      </c>
      <c r="D46" s="86" t="s">
        <v>108</v>
      </c>
      <c r="E46" s="124">
        <f t="shared" si="15"/>
        <v>1</v>
      </c>
      <c r="F46" s="116" t="s">
        <v>334</v>
      </c>
      <c r="G46" s="92">
        <v>176075</v>
      </c>
      <c r="H46" s="93">
        <v>25537</v>
      </c>
      <c r="I46" s="93">
        <v>61518</v>
      </c>
      <c r="J46" s="93">
        <v>66689</v>
      </c>
      <c r="K46" s="93">
        <v>62787</v>
      </c>
      <c r="L46" s="93">
        <v>0</v>
      </c>
      <c r="M46" s="93">
        <v>118706</v>
      </c>
      <c r="N46" s="93">
        <v>10452</v>
      </c>
      <c r="O46" s="93">
        <v>12578</v>
      </c>
      <c r="P46" s="93">
        <v>13765</v>
      </c>
      <c r="Q46" s="93">
        <v>1272</v>
      </c>
      <c r="R46" s="50">
        <f t="shared" si="8"/>
        <v>549379</v>
      </c>
      <c r="S46" s="9"/>
      <c r="T46" s="63">
        <v>29807</v>
      </c>
      <c r="U46" s="63">
        <v>11600</v>
      </c>
      <c r="V46" s="63">
        <v>8428</v>
      </c>
      <c r="W46" s="63">
        <v>132799</v>
      </c>
      <c r="X46" s="63">
        <v>45634</v>
      </c>
      <c r="Y46" s="63">
        <v>26961</v>
      </c>
      <c r="Z46" s="63">
        <v>52356</v>
      </c>
      <c r="AA46" s="63">
        <v>10413</v>
      </c>
      <c r="AB46" s="63"/>
      <c r="AC46" s="82">
        <f t="shared" si="9"/>
        <v>317998</v>
      </c>
      <c r="AD46" s="50">
        <f t="shared" si="10"/>
        <v>231381</v>
      </c>
      <c r="AE46" s="38"/>
      <c r="AF46" s="63">
        <v>2926168</v>
      </c>
      <c r="AG46" s="63">
        <v>124753</v>
      </c>
      <c r="AH46" s="63">
        <v>694747</v>
      </c>
      <c r="AI46" s="63">
        <v>3593</v>
      </c>
      <c r="AJ46" s="50">
        <f t="shared" si="11"/>
        <v>3749261</v>
      </c>
      <c r="AK46" s="63">
        <v>45948</v>
      </c>
      <c r="AL46" s="50">
        <f t="shared" si="12"/>
        <v>3703313</v>
      </c>
      <c r="AM46" s="38"/>
      <c r="AN46" s="83"/>
      <c r="AO46" s="38"/>
    </row>
    <row r="47" spans="1:41" ht="17.25" customHeight="1" x14ac:dyDescent="0.3">
      <c r="A47" s="116">
        <v>43</v>
      </c>
      <c r="B47" s="85" t="s">
        <v>272</v>
      </c>
      <c r="C47" s="85">
        <v>9568</v>
      </c>
      <c r="D47" s="86" t="s">
        <v>245</v>
      </c>
      <c r="E47" s="124">
        <f t="shared" si="15"/>
        <v>1</v>
      </c>
      <c r="F47" s="116" t="s">
        <v>334</v>
      </c>
      <c r="G47" s="92">
        <v>151634</v>
      </c>
      <c r="H47" s="93">
        <v>0</v>
      </c>
      <c r="I47" s="93">
        <v>0</v>
      </c>
      <c r="J47" s="93">
        <v>0</v>
      </c>
      <c r="K47" s="93">
        <v>7030</v>
      </c>
      <c r="L47" s="93"/>
      <c r="M47" s="93"/>
      <c r="N47" s="93">
        <v>17680</v>
      </c>
      <c r="O47" s="93"/>
      <c r="P47" s="93">
        <v>4187</v>
      </c>
      <c r="Q47" s="93">
        <v>28</v>
      </c>
      <c r="R47" s="50">
        <f t="shared" si="8"/>
        <v>180559</v>
      </c>
      <c r="S47" s="9"/>
      <c r="T47" s="63">
        <v>85197</v>
      </c>
      <c r="U47" s="63">
        <v>0</v>
      </c>
      <c r="V47" s="63">
        <v>35</v>
      </c>
      <c r="W47" s="63">
        <v>19490</v>
      </c>
      <c r="X47" s="63">
        <v>31750</v>
      </c>
      <c r="Y47" s="63">
        <v>5690</v>
      </c>
      <c r="Z47" s="63">
        <v>185</v>
      </c>
      <c r="AA47" s="63"/>
      <c r="AB47" s="63">
        <v>11642</v>
      </c>
      <c r="AC47" s="82">
        <f t="shared" si="9"/>
        <v>153989</v>
      </c>
      <c r="AD47" s="50">
        <f t="shared" si="10"/>
        <v>26570</v>
      </c>
      <c r="AE47" s="38"/>
      <c r="AF47" s="63">
        <v>0</v>
      </c>
      <c r="AG47" s="63">
        <v>0</v>
      </c>
      <c r="AH47" s="63">
        <v>65404</v>
      </c>
      <c r="AI47" s="63">
        <v>471</v>
      </c>
      <c r="AJ47" s="50">
        <f t="shared" si="11"/>
        <v>65875</v>
      </c>
      <c r="AK47" s="63">
        <v>11638</v>
      </c>
      <c r="AL47" s="50">
        <f t="shared" si="12"/>
        <v>54237</v>
      </c>
      <c r="AM47" s="38"/>
      <c r="AN47" s="83"/>
      <c r="AO47" s="38"/>
    </row>
    <row r="48" spans="1:41" ht="17.25" customHeight="1" x14ac:dyDescent="0.3">
      <c r="A48" s="8">
        <v>44</v>
      </c>
      <c r="B48" s="85" t="s">
        <v>272</v>
      </c>
      <c r="C48" s="85">
        <v>9569</v>
      </c>
      <c r="D48" s="86" t="s">
        <v>298</v>
      </c>
      <c r="E48" s="124" t="str">
        <f t="shared" si="15"/>
        <v xml:space="preserve"> </v>
      </c>
      <c r="F48" s="116" t="s">
        <v>284</v>
      </c>
      <c r="G48" s="92">
        <v>49269</v>
      </c>
      <c r="H48" s="93">
        <v>1407</v>
      </c>
      <c r="I48" s="93"/>
      <c r="J48" s="93">
        <v>0</v>
      </c>
      <c r="K48" s="93">
        <v>10000</v>
      </c>
      <c r="L48" s="93">
        <v>0</v>
      </c>
      <c r="M48" s="93"/>
      <c r="N48" s="93">
        <v>12423</v>
      </c>
      <c r="O48" s="93">
        <v>6484</v>
      </c>
      <c r="P48" s="93">
        <v>2537</v>
      </c>
      <c r="Q48" s="93">
        <v>4131</v>
      </c>
      <c r="R48" s="50">
        <f t="shared" si="8"/>
        <v>86251</v>
      </c>
      <c r="S48" s="9"/>
      <c r="T48" s="63">
        <v>44071</v>
      </c>
      <c r="U48" s="63">
        <v>9317</v>
      </c>
      <c r="V48" s="63"/>
      <c r="W48" s="63">
        <v>22751</v>
      </c>
      <c r="X48" s="63">
        <v>12421</v>
      </c>
      <c r="Y48" s="63">
        <v>16238</v>
      </c>
      <c r="Z48" s="63">
        <v>774</v>
      </c>
      <c r="AA48" s="63"/>
      <c r="AB48" s="63"/>
      <c r="AC48" s="82">
        <f t="shared" si="9"/>
        <v>105572</v>
      </c>
      <c r="AD48" s="50">
        <f t="shared" si="10"/>
        <v>-19321</v>
      </c>
      <c r="AE48" s="38"/>
      <c r="AF48" s="63">
        <v>675000</v>
      </c>
      <c r="AG48" s="63"/>
      <c r="AH48" s="63">
        <v>177761</v>
      </c>
      <c r="AI48" s="63"/>
      <c r="AJ48" s="50">
        <f t="shared" si="11"/>
        <v>852761</v>
      </c>
      <c r="AK48" s="63">
        <v>0</v>
      </c>
      <c r="AL48" s="50">
        <f t="shared" si="12"/>
        <v>852761</v>
      </c>
      <c r="AM48" s="38"/>
      <c r="AN48" s="83"/>
      <c r="AO48" s="38"/>
    </row>
    <row r="49" spans="1:41" ht="17.25" customHeight="1" x14ac:dyDescent="0.3">
      <c r="A49" s="8">
        <v>45</v>
      </c>
      <c r="B49" s="85" t="s">
        <v>272</v>
      </c>
      <c r="C49" s="85">
        <v>9570</v>
      </c>
      <c r="D49" s="86" t="s">
        <v>317</v>
      </c>
      <c r="E49" s="124">
        <f t="shared" si="15"/>
        <v>1</v>
      </c>
      <c r="F49" s="116" t="s">
        <v>334</v>
      </c>
      <c r="G49" s="92">
        <v>72378</v>
      </c>
      <c r="H49" s="93">
        <v>13540</v>
      </c>
      <c r="I49" s="93"/>
      <c r="J49" s="93">
        <v>0</v>
      </c>
      <c r="K49" s="93"/>
      <c r="L49" s="93"/>
      <c r="M49" s="93"/>
      <c r="N49" s="93">
        <v>136090</v>
      </c>
      <c r="O49" s="93">
        <v>8274</v>
      </c>
      <c r="P49" s="93"/>
      <c r="Q49" s="93"/>
      <c r="R49" s="50">
        <f t="shared" si="8"/>
        <v>230282</v>
      </c>
      <c r="S49" s="9"/>
      <c r="T49" s="63">
        <v>39506</v>
      </c>
      <c r="U49" s="63"/>
      <c r="V49" s="63"/>
      <c r="W49" s="63">
        <v>41317</v>
      </c>
      <c r="X49" s="63">
        <v>93974</v>
      </c>
      <c r="Y49" s="63">
        <v>16416</v>
      </c>
      <c r="Z49" s="63">
        <v>26136</v>
      </c>
      <c r="AA49" s="63"/>
      <c r="AB49" s="63">
        <v>7885</v>
      </c>
      <c r="AC49" s="82">
        <f t="shared" si="9"/>
        <v>225234</v>
      </c>
      <c r="AD49" s="50">
        <f t="shared" si="10"/>
        <v>5048</v>
      </c>
      <c r="AE49" s="38"/>
      <c r="AF49" s="63">
        <v>2010576</v>
      </c>
      <c r="AG49" s="63">
        <v>292470</v>
      </c>
      <c r="AH49" s="63">
        <v>3219571</v>
      </c>
      <c r="AI49" s="63">
        <v>4372</v>
      </c>
      <c r="AJ49" s="50">
        <f t="shared" si="11"/>
        <v>5526989</v>
      </c>
      <c r="AK49" s="63">
        <v>4501</v>
      </c>
      <c r="AL49" s="50">
        <f t="shared" si="12"/>
        <v>5522488</v>
      </c>
      <c r="AM49" s="38"/>
      <c r="AN49" s="83"/>
      <c r="AO49" s="38"/>
    </row>
    <row r="50" spans="1:41" ht="17.25" customHeight="1" x14ac:dyDescent="0.3">
      <c r="A50" s="8">
        <v>46</v>
      </c>
      <c r="B50" s="85" t="s">
        <v>272</v>
      </c>
      <c r="C50" s="85">
        <v>14406</v>
      </c>
      <c r="D50" s="86" t="s">
        <v>110</v>
      </c>
      <c r="E50" s="124">
        <f t="shared" si="15"/>
        <v>1</v>
      </c>
      <c r="F50" s="116" t="s">
        <v>334</v>
      </c>
      <c r="G50" s="92">
        <v>94801</v>
      </c>
      <c r="H50" s="93"/>
      <c r="I50" s="93">
        <v>0</v>
      </c>
      <c r="J50" s="93">
        <v>66026</v>
      </c>
      <c r="K50" s="93">
        <v>15429</v>
      </c>
      <c r="L50" s="93">
        <v>0</v>
      </c>
      <c r="M50" s="93"/>
      <c r="N50" s="93">
        <v>275</v>
      </c>
      <c r="O50" s="93">
        <v>30</v>
      </c>
      <c r="P50" s="93"/>
      <c r="Q50" s="93">
        <v>278</v>
      </c>
      <c r="R50" s="50">
        <f t="shared" si="8"/>
        <v>176839</v>
      </c>
      <c r="S50" s="9"/>
      <c r="T50" s="63">
        <v>57654</v>
      </c>
      <c r="U50" s="63"/>
      <c r="V50" s="63">
        <v>557</v>
      </c>
      <c r="W50" s="63">
        <v>9672</v>
      </c>
      <c r="X50" s="63">
        <v>9034</v>
      </c>
      <c r="Y50" s="63">
        <v>568</v>
      </c>
      <c r="Z50" s="63">
        <v>4120</v>
      </c>
      <c r="AA50" s="63">
        <v>2500</v>
      </c>
      <c r="AB50" s="63">
        <v>8150</v>
      </c>
      <c r="AC50" s="82">
        <f t="shared" si="9"/>
        <v>92255</v>
      </c>
      <c r="AD50" s="50">
        <f t="shared" si="10"/>
        <v>84584</v>
      </c>
      <c r="AE50" s="38"/>
      <c r="AF50" s="63">
        <v>1282155</v>
      </c>
      <c r="AG50" s="63">
        <v>30605</v>
      </c>
      <c r="AH50" s="63">
        <v>137980</v>
      </c>
      <c r="AI50" s="63"/>
      <c r="AJ50" s="50">
        <f t="shared" si="11"/>
        <v>1450740</v>
      </c>
      <c r="AK50" s="63">
        <v>3394</v>
      </c>
      <c r="AL50" s="50">
        <f t="shared" si="12"/>
        <v>1447346</v>
      </c>
      <c r="AM50" s="38"/>
      <c r="AN50" s="83"/>
      <c r="AO50" s="38"/>
    </row>
    <row r="51" spans="1:41" ht="17.25" customHeight="1" x14ac:dyDescent="0.3">
      <c r="A51" s="116">
        <v>47</v>
      </c>
      <c r="B51" s="85" t="s">
        <v>272</v>
      </c>
      <c r="C51" s="85">
        <v>9632</v>
      </c>
      <c r="D51" s="86" t="s">
        <v>127</v>
      </c>
      <c r="E51" s="124">
        <f t="shared" si="15"/>
        <v>1</v>
      </c>
      <c r="F51" s="116" t="s">
        <v>334</v>
      </c>
      <c r="G51" s="92">
        <v>99018</v>
      </c>
      <c r="H51" s="93"/>
      <c r="I51" s="93">
        <v>0</v>
      </c>
      <c r="J51" s="93">
        <v>158671</v>
      </c>
      <c r="K51" s="93">
        <v>8269</v>
      </c>
      <c r="L51" s="93">
        <v>0</v>
      </c>
      <c r="M51" s="93"/>
      <c r="N51" s="93">
        <v>23652</v>
      </c>
      <c r="O51" s="93">
        <v>23059</v>
      </c>
      <c r="P51" s="93">
        <v>219474</v>
      </c>
      <c r="Q51" s="93">
        <v>39639</v>
      </c>
      <c r="R51" s="50">
        <f t="shared" si="8"/>
        <v>571782</v>
      </c>
      <c r="S51" s="9"/>
      <c r="T51" s="63">
        <v>35703</v>
      </c>
      <c r="U51" s="63">
        <v>24765</v>
      </c>
      <c r="V51" s="63">
        <v>28180</v>
      </c>
      <c r="W51" s="63">
        <v>133789</v>
      </c>
      <c r="X51" s="63">
        <v>130912</v>
      </c>
      <c r="Y51" s="63">
        <v>72448</v>
      </c>
      <c r="Z51" s="63">
        <v>1000</v>
      </c>
      <c r="AA51" s="63">
        <v>0</v>
      </c>
      <c r="AB51" s="63">
        <v>2083</v>
      </c>
      <c r="AC51" s="82">
        <f t="shared" si="9"/>
        <v>428880</v>
      </c>
      <c r="AD51" s="50">
        <f t="shared" si="10"/>
        <v>142902</v>
      </c>
      <c r="AE51" s="38"/>
      <c r="AF51" s="63">
        <v>10500000</v>
      </c>
      <c r="AG51" s="63">
        <v>246944</v>
      </c>
      <c r="AH51" s="63">
        <v>1006312</v>
      </c>
      <c r="AI51" s="63">
        <v>22971</v>
      </c>
      <c r="AJ51" s="50">
        <f t="shared" si="11"/>
        <v>11776227</v>
      </c>
      <c r="AK51" s="63">
        <v>97987</v>
      </c>
      <c r="AL51" s="50">
        <f t="shared" si="12"/>
        <v>11678240</v>
      </c>
      <c r="AM51" s="38"/>
      <c r="AN51" s="83"/>
      <c r="AO51" s="38"/>
    </row>
    <row r="52" spans="1:41" ht="17.25" customHeight="1" x14ac:dyDescent="0.3">
      <c r="A52" s="8">
        <v>48</v>
      </c>
      <c r="B52" s="85" t="s">
        <v>272</v>
      </c>
      <c r="C52" s="85">
        <v>9633</v>
      </c>
      <c r="D52" s="86" t="s">
        <v>128</v>
      </c>
      <c r="E52" s="124">
        <f t="shared" si="15"/>
        <v>1</v>
      </c>
      <c r="F52" s="116" t="s">
        <v>334</v>
      </c>
      <c r="G52" s="92">
        <v>196449</v>
      </c>
      <c r="H52" s="93">
        <v>962</v>
      </c>
      <c r="I52" s="93">
        <v>9110</v>
      </c>
      <c r="J52" s="93">
        <v>675294</v>
      </c>
      <c r="K52" s="93">
        <v>50578</v>
      </c>
      <c r="L52" s="93"/>
      <c r="M52" s="93"/>
      <c r="N52" s="93">
        <v>160703</v>
      </c>
      <c r="O52" s="93">
        <v>537406</v>
      </c>
      <c r="P52" s="93"/>
      <c r="Q52" s="93"/>
      <c r="R52" s="50">
        <f t="shared" si="8"/>
        <v>1630502</v>
      </c>
      <c r="S52" s="9"/>
      <c r="T52" s="63">
        <v>141202</v>
      </c>
      <c r="U52" s="63">
        <v>42900</v>
      </c>
      <c r="V52" s="63">
        <v>1228</v>
      </c>
      <c r="W52" s="63">
        <v>281891</v>
      </c>
      <c r="X52" s="63">
        <v>362341</v>
      </c>
      <c r="Y52" s="63">
        <v>176016</v>
      </c>
      <c r="Z52" s="63">
        <v>48502</v>
      </c>
      <c r="AA52" s="63"/>
      <c r="AB52" s="63">
        <v>0</v>
      </c>
      <c r="AC52" s="82">
        <f t="shared" si="9"/>
        <v>1054080</v>
      </c>
      <c r="AD52" s="50">
        <f t="shared" si="10"/>
        <v>576422</v>
      </c>
      <c r="AE52" s="38"/>
      <c r="AF52" s="63">
        <v>12563390</v>
      </c>
      <c r="AG52" s="63">
        <v>19820</v>
      </c>
      <c r="AH52" s="63">
        <v>12651479</v>
      </c>
      <c r="AI52" s="63">
        <v>66487</v>
      </c>
      <c r="AJ52" s="50">
        <f t="shared" si="11"/>
        <v>25301176</v>
      </c>
      <c r="AK52" s="63">
        <v>285618</v>
      </c>
      <c r="AL52" s="50">
        <f t="shared" si="12"/>
        <v>25015558</v>
      </c>
      <c r="AM52" s="38"/>
      <c r="AN52" s="83"/>
      <c r="AO52" s="38"/>
    </row>
    <row r="53" spans="1:41" s="7" customFormat="1" ht="17.25" customHeight="1" x14ac:dyDescent="0.3">
      <c r="A53" s="222" t="s">
        <v>324</v>
      </c>
      <c r="B53" s="222"/>
      <c r="C53" s="222"/>
      <c r="D53" s="222"/>
      <c r="E53" s="124" t="str">
        <f t="shared" si="15"/>
        <v xml:space="preserve"> </v>
      </c>
      <c r="F53" s="113"/>
      <c r="G53" s="105">
        <f t="shared" ref="G53:R53" si="18">SUM(G5:G52)</f>
        <v>4788800</v>
      </c>
      <c r="H53" s="105">
        <f t="shared" si="18"/>
        <v>117567</v>
      </c>
      <c r="I53" s="105">
        <f t="shared" si="18"/>
        <v>239745</v>
      </c>
      <c r="J53" s="105">
        <f t="shared" si="18"/>
        <v>1096234</v>
      </c>
      <c r="K53" s="105">
        <f t="shared" si="18"/>
        <v>718629</v>
      </c>
      <c r="L53" s="105">
        <f t="shared" si="18"/>
        <v>268970</v>
      </c>
      <c r="M53" s="105">
        <f t="shared" si="18"/>
        <v>118706</v>
      </c>
      <c r="N53" s="105">
        <f t="shared" si="18"/>
        <v>1059740</v>
      </c>
      <c r="O53" s="105">
        <f t="shared" si="18"/>
        <v>1043988</v>
      </c>
      <c r="P53" s="105">
        <f t="shared" si="18"/>
        <v>565461</v>
      </c>
      <c r="Q53" s="105">
        <f t="shared" si="18"/>
        <v>200683</v>
      </c>
      <c r="R53" s="138">
        <f t="shared" si="18"/>
        <v>10218523</v>
      </c>
      <c r="S53" s="30"/>
      <c r="T53" s="106">
        <f t="shared" ref="T53:AC53" si="19">SUM(T5:T52)</f>
        <v>2587382</v>
      </c>
      <c r="U53" s="106">
        <f t="shared" si="19"/>
        <v>489194</v>
      </c>
      <c r="V53" s="106">
        <f t="shared" si="19"/>
        <v>205843</v>
      </c>
      <c r="W53" s="106">
        <f t="shared" si="19"/>
        <v>1820642</v>
      </c>
      <c r="X53" s="106">
        <f t="shared" si="19"/>
        <v>2153591</v>
      </c>
      <c r="Y53" s="106">
        <f t="shared" si="19"/>
        <v>1149515</v>
      </c>
      <c r="Z53" s="106">
        <f t="shared" si="19"/>
        <v>453924</v>
      </c>
      <c r="AA53" s="106">
        <f t="shared" si="19"/>
        <v>205026</v>
      </c>
      <c r="AB53" s="106">
        <f t="shared" si="19"/>
        <v>335690</v>
      </c>
      <c r="AC53" s="82">
        <f t="shared" si="19"/>
        <v>9400807</v>
      </c>
      <c r="AD53" s="82">
        <f t="shared" si="10"/>
        <v>817716</v>
      </c>
      <c r="AE53" s="34"/>
      <c r="AF53" s="106">
        <f t="shared" ref="AF53:AL53" si="20">SUM(AF5:AF52)</f>
        <v>96510873</v>
      </c>
      <c r="AG53" s="106">
        <f t="shared" si="20"/>
        <v>5117118</v>
      </c>
      <c r="AH53" s="106">
        <f t="shared" si="20"/>
        <v>36179793</v>
      </c>
      <c r="AI53" s="106">
        <f t="shared" si="20"/>
        <v>182025</v>
      </c>
      <c r="AJ53" s="50">
        <f t="shared" si="20"/>
        <v>137989809</v>
      </c>
      <c r="AK53" s="106">
        <f t="shared" si="20"/>
        <v>1071312</v>
      </c>
      <c r="AL53" s="50">
        <f t="shared" si="20"/>
        <v>136918497</v>
      </c>
      <c r="AM53" s="76"/>
      <c r="AN53" s="84"/>
    </row>
    <row r="54" spans="1:41" s="7" customFormat="1" ht="17.25" customHeight="1" x14ac:dyDescent="0.3">
      <c r="A54" s="216" t="s">
        <v>309</v>
      </c>
      <c r="B54" s="217"/>
      <c r="C54" s="217"/>
      <c r="D54" s="217"/>
      <c r="E54" s="124" t="str">
        <f t="shared" si="15"/>
        <v xml:space="preserve"> </v>
      </c>
      <c r="F54" s="113"/>
      <c r="G54" s="105">
        <v>4545705</v>
      </c>
      <c r="H54" s="105">
        <v>121537</v>
      </c>
      <c r="I54" s="105">
        <v>321771</v>
      </c>
      <c r="J54" s="105">
        <v>786793</v>
      </c>
      <c r="K54" s="105">
        <v>357602</v>
      </c>
      <c r="L54" s="105">
        <v>763460</v>
      </c>
      <c r="M54" s="105">
        <v>0</v>
      </c>
      <c r="N54" s="105">
        <v>1150349</v>
      </c>
      <c r="O54" s="105">
        <v>1194780</v>
      </c>
      <c r="P54" s="105">
        <v>729750</v>
      </c>
      <c r="Q54" s="105">
        <v>521855</v>
      </c>
      <c r="R54" s="138">
        <v>10493602</v>
      </c>
      <c r="S54" s="30"/>
      <c r="T54" s="106">
        <v>2339237</v>
      </c>
      <c r="U54" s="106">
        <v>462492</v>
      </c>
      <c r="V54" s="106">
        <v>379520</v>
      </c>
      <c r="W54" s="106">
        <v>1698361</v>
      </c>
      <c r="X54" s="106">
        <v>3248122</v>
      </c>
      <c r="Y54" s="106">
        <v>1249615</v>
      </c>
      <c r="Z54" s="106">
        <v>444779</v>
      </c>
      <c r="AA54" s="106">
        <v>219195</v>
      </c>
      <c r="AB54" s="106">
        <v>450725</v>
      </c>
      <c r="AC54" s="82">
        <v>10492046</v>
      </c>
      <c r="AD54" s="82">
        <v>1556</v>
      </c>
      <c r="AE54" s="34"/>
      <c r="AF54" s="106">
        <v>85712629</v>
      </c>
      <c r="AG54" s="106">
        <v>2828430</v>
      </c>
      <c r="AH54" s="106">
        <v>41956476</v>
      </c>
      <c r="AI54" s="106">
        <v>355017</v>
      </c>
      <c r="AJ54" s="50">
        <v>130852552</v>
      </c>
      <c r="AK54" s="106">
        <v>1684414</v>
      </c>
      <c r="AL54" s="50">
        <v>129168138</v>
      </c>
      <c r="AM54" s="76"/>
      <c r="AN54" s="96"/>
    </row>
    <row r="55" spans="1:41" s="7" customFormat="1" ht="17.25" customHeight="1" x14ac:dyDescent="0.3">
      <c r="A55" s="218" t="s">
        <v>327</v>
      </c>
      <c r="B55" s="219"/>
      <c r="C55" s="219"/>
      <c r="D55" s="219"/>
      <c r="E55" s="124" t="str">
        <f t="shared" si="15"/>
        <v xml:space="preserve"> </v>
      </c>
      <c r="F55" s="114"/>
      <c r="G55" s="107">
        <f t="shared" ref="G55:AK55" si="21">+G53/G54</f>
        <v>1.0534779533647696</v>
      </c>
      <c r="H55" s="108">
        <f t="shared" si="21"/>
        <v>0.9673350502316167</v>
      </c>
      <c r="I55" s="108">
        <f t="shared" si="21"/>
        <v>0.74507957522585944</v>
      </c>
      <c r="J55" s="108">
        <f t="shared" si="21"/>
        <v>1.3932940430329197</v>
      </c>
      <c r="K55" s="108">
        <f t="shared" si="21"/>
        <v>2.0095776869256885</v>
      </c>
      <c r="L55" s="108">
        <f t="shared" si="21"/>
        <v>0.3523039844916564</v>
      </c>
      <c r="M55" s="108"/>
      <c r="N55" s="108">
        <f t="shared" si="21"/>
        <v>0.92123346914718929</v>
      </c>
      <c r="O55" s="108">
        <f t="shared" si="21"/>
        <v>0.87379099081002365</v>
      </c>
      <c r="P55" s="108">
        <f t="shared" si="21"/>
        <v>0.77486947584789312</v>
      </c>
      <c r="Q55" s="108">
        <f t="shared" si="21"/>
        <v>0.38455701296337103</v>
      </c>
      <c r="R55" s="51">
        <f t="shared" si="21"/>
        <v>0.973786026952423</v>
      </c>
      <c r="S55" s="78"/>
      <c r="T55" s="39">
        <f t="shared" si="21"/>
        <v>1.1060794609524387</v>
      </c>
      <c r="U55" s="39">
        <f t="shared" si="21"/>
        <v>1.0577350527144254</v>
      </c>
      <c r="V55" s="39">
        <f t="shared" si="21"/>
        <v>0.5423772133220911</v>
      </c>
      <c r="W55" s="39">
        <f t="shared" si="21"/>
        <v>1.0719994159074544</v>
      </c>
      <c r="X55" s="39">
        <f t="shared" si="21"/>
        <v>0.66302651193520445</v>
      </c>
      <c r="Y55" s="39">
        <f t="shared" si="21"/>
        <v>0.9198953277609504</v>
      </c>
      <c r="Z55" s="39">
        <f t="shared" si="21"/>
        <v>1.020560772878216</v>
      </c>
      <c r="AA55" s="39">
        <v>0</v>
      </c>
      <c r="AB55" s="39">
        <f t="shared" si="21"/>
        <v>0.74477785789561257</v>
      </c>
      <c r="AC55" s="140">
        <f>+AC53/AC54</f>
        <v>0.89599368893350262</v>
      </c>
      <c r="AD55" s="140">
        <f>+AD53/AD54*-1</f>
        <v>-525.52442159383031</v>
      </c>
      <c r="AE55" s="36"/>
      <c r="AF55" s="39">
        <f t="shared" si="21"/>
        <v>1.1259819483544251</v>
      </c>
      <c r="AG55" s="65">
        <f t="shared" si="21"/>
        <v>1.8091725798411133</v>
      </c>
      <c r="AH55" s="39">
        <f t="shared" si="21"/>
        <v>0.86231724990440095</v>
      </c>
      <c r="AI55" s="39">
        <f t="shared" si="21"/>
        <v>0.51272192599227639</v>
      </c>
      <c r="AJ55" s="51">
        <f>+AJ53/AJ54</f>
        <v>1.0545442705618764</v>
      </c>
      <c r="AK55" s="39">
        <f t="shared" si="21"/>
        <v>0.63601466147871011</v>
      </c>
      <c r="AL55" s="51">
        <f>+AL53/AL54</f>
        <v>1.0600020958729002</v>
      </c>
      <c r="AM55" s="76"/>
    </row>
    <row r="56" spans="1:41" x14ac:dyDescent="0.25">
      <c r="D56" s="44"/>
      <c r="E56" s="44"/>
      <c r="V56"/>
      <c r="W56"/>
      <c r="X56"/>
      <c r="Y56"/>
      <c r="Z56"/>
      <c r="AA56"/>
      <c r="AB56"/>
    </row>
    <row r="57" spans="1:41" x14ac:dyDescent="0.25">
      <c r="D57" s="44"/>
      <c r="E57" s="44"/>
      <c r="V57"/>
      <c r="W57"/>
      <c r="X57"/>
      <c r="Y57"/>
      <c r="Z57"/>
      <c r="AA57"/>
      <c r="AB57"/>
    </row>
    <row r="58" spans="1:41" ht="13" x14ac:dyDescent="0.3">
      <c r="D58" s="142" t="s">
        <v>325</v>
      </c>
      <c r="E58" s="142"/>
      <c r="F58" s="34">
        <f>SUM(E5:E52)</f>
        <v>36</v>
      </c>
      <c r="V58"/>
      <c r="W58"/>
      <c r="X58"/>
      <c r="Y58"/>
      <c r="Z58"/>
      <c r="AA58"/>
      <c r="AB58"/>
    </row>
    <row r="59" spans="1:41" ht="13" x14ac:dyDescent="0.3">
      <c r="D59" s="142" t="s">
        <v>299</v>
      </c>
      <c r="E59" s="142"/>
      <c r="F59" s="143">
        <f>+F58/A52</f>
        <v>0.75</v>
      </c>
      <c r="V59"/>
      <c r="W59"/>
      <c r="X59"/>
      <c r="Y59"/>
      <c r="Z59"/>
      <c r="AA59"/>
      <c r="AB59"/>
    </row>
    <row r="60" spans="1:41" x14ac:dyDescent="0.25">
      <c r="D60" s="44"/>
      <c r="E60" s="44"/>
      <c r="V60"/>
      <c r="W60"/>
      <c r="X60"/>
      <c r="Y60"/>
      <c r="Z60"/>
      <c r="AA60"/>
      <c r="AB60"/>
    </row>
    <row r="61" spans="1:41" x14ac:dyDescent="0.25">
      <c r="D61" s="44"/>
      <c r="E61" s="44"/>
      <c r="V61"/>
      <c r="W61"/>
      <c r="X61"/>
      <c r="Y61"/>
      <c r="Z61"/>
      <c r="AA61"/>
      <c r="AB61"/>
    </row>
    <row r="62" spans="1:41" x14ac:dyDescent="0.25">
      <c r="D62" s="44"/>
      <c r="E62" s="44"/>
      <c r="V62"/>
      <c r="W62"/>
      <c r="X62"/>
      <c r="Y62"/>
      <c r="Z62"/>
      <c r="AA62"/>
      <c r="AB62"/>
    </row>
    <row r="63" spans="1:41" x14ac:dyDescent="0.25">
      <c r="D63" s="44"/>
      <c r="E63" s="44"/>
      <c r="V63"/>
      <c r="W63"/>
      <c r="X63"/>
      <c r="Y63"/>
      <c r="Z63"/>
      <c r="AA63"/>
      <c r="AB63"/>
    </row>
    <row r="64" spans="1:41" x14ac:dyDescent="0.25">
      <c r="D64" s="44"/>
      <c r="E64" s="44"/>
      <c r="V64"/>
      <c r="W64"/>
      <c r="X64"/>
      <c r="Y64"/>
      <c r="Z64"/>
      <c r="AA64"/>
      <c r="AB64"/>
    </row>
    <row r="65" spans="4:28" x14ac:dyDescent="0.25">
      <c r="D65" s="44"/>
      <c r="E65" s="44"/>
      <c r="V65"/>
      <c r="W65"/>
      <c r="X65"/>
      <c r="Y65"/>
      <c r="Z65"/>
      <c r="AA65"/>
      <c r="AB65"/>
    </row>
    <row r="66" spans="4:28" x14ac:dyDescent="0.25">
      <c r="D66" s="44"/>
      <c r="E66" s="44"/>
      <c r="V66"/>
      <c r="W66"/>
      <c r="X66"/>
      <c r="Y66"/>
      <c r="Z66"/>
      <c r="AA66"/>
      <c r="AB66"/>
    </row>
    <row r="67" spans="4:28" x14ac:dyDescent="0.25">
      <c r="D67" s="44"/>
      <c r="E67" s="44"/>
      <c r="V67"/>
      <c r="W67"/>
      <c r="X67"/>
      <c r="Y67"/>
      <c r="Z67"/>
      <c r="AA67"/>
      <c r="AB67"/>
    </row>
    <row r="68" spans="4:28" x14ac:dyDescent="0.25">
      <c r="D68" s="44"/>
      <c r="E68" s="44"/>
      <c r="V68"/>
      <c r="W68"/>
      <c r="X68"/>
      <c r="Y68"/>
      <c r="Z68"/>
      <c r="AA68"/>
      <c r="AB68"/>
    </row>
    <row r="69" spans="4:28" x14ac:dyDescent="0.25">
      <c r="D69" s="44"/>
      <c r="E69" s="44"/>
      <c r="V69"/>
      <c r="W69"/>
      <c r="X69"/>
      <c r="Y69"/>
      <c r="Z69"/>
      <c r="AA69"/>
      <c r="AB69"/>
    </row>
    <row r="70" spans="4:28" x14ac:dyDescent="0.25">
      <c r="D70" s="44"/>
      <c r="E70" s="44"/>
      <c r="V70"/>
      <c r="W70"/>
      <c r="X70"/>
      <c r="Y70"/>
      <c r="Z70"/>
      <c r="AA70"/>
      <c r="AB70"/>
    </row>
    <row r="71" spans="4:28" x14ac:dyDescent="0.25">
      <c r="D71" s="44"/>
      <c r="E71" s="44"/>
      <c r="V71"/>
      <c r="W71"/>
      <c r="X71"/>
      <c r="Y71"/>
      <c r="Z71"/>
      <c r="AA71"/>
      <c r="AB71"/>
    </row>
    <row r="72" spans="4:28" x14ac:dyDescent="0.25">
      <c r="D72" s="44"/>
      <c r="E72" s="44"/>
      <c r="V72"/>
      <c r="W72"/>
      <c r="X72"/>
      <c r="Y72"/>
      <c r="Z72"/>
      <c r="AA72"/>
      <c r="AB72"/>
    </row>
    <row r="73" spans="4:28" x14ac:dyDescent="0.25">
      <c r="D73" s="44"/>
      <c r="E73" s="44"/>
      <c r="V73"/>
      <c r="W73"/>
      <c r="X73"/>
      <c r="Y73"/>
      <c r="Z73"/>
      <c r="AA73"/>
      <c r="AB73"/>
    </row>
    <row r="74" spans="4:28" x14ac:dyDescent="0.25">
      <c r="D74" s="44"/>
      <c r="E74" s="44"/>
      <c r="V74"/>
      <c r="W74"/>
      <c r="X74"/>
      <c r="Y74"/>
      <c r="Z74"/>
      <c r="AA74"/>
      <c r="AB74"/>
    </row>
    <row r="75" spans="4:28" x14ac:dyDescent="0.25">
      <c r="D75" s="44"/>
      <c r="E75" s="44"/>
      <c r="V75"/>
      <c r="W75"/>
      <c r="X75"/>
      <c r="Y75"/>
      <c r="Z75"/>
      <c r="AA75"/>
      <c r="AB75"/>
    </row>
    <row r="76" spans="4:28" x14ac:dyDescent="0.25">
      <c r="D76" s="44"/>
      <c r="E76" s="44"/>
      <c r="V76"/>
      <c r="W76"/>
      <c r="X76"/>
      <c r="Y76"/>
      <c r="Z76"/>
      <c r="AA76"/>
      <c r="AB76"/>
    </row>
    <row r="77" spans="4:28" x14ac:dyDescent="0.25">
      <c r="D77" s="44"/>
      <c r="E77" s="44"/>
      <c r="V77"/>
      <c r="W77"/>
      <c r="X77"/>
      <c r="Y77"/>
      <c r="Z77"/>
      <c r="AA77"/>
      <c r="AB77"/>
    </row>
    <row r="78" spans="4:28" x14ac:dyDescent="0.25">
      <c r="D78" s="44"/>
      <c r="E78" s="44"/>
      <c r="V78"/>
      <c r="W78"/>
      <c r="X78"/>
      <c r="Y78"/>
      <c r="Z78"/>
      <c r="AA78"/>
      <c r="AB78"/>
    </row>
    <row r="79" spans="4:28" x14ac:dyDescent="0.25">
      <c r="D79" s="44"/>
      <c r="E79" s="44"/>
      <c r="V79"/>
      <c r="W79"/>
      <c r="X79"/>
      <c r="Y79"/>
      <c r="Z79"/>
      <c r="AA79"/>
      <c r="AB79"/>
    </row>
    <row r="80" spans="4:28" x14ac:dyDescent="0.25">
      <c r="D80" s="44"/>
      <c r="E80" s="44"/>
      <c r="V80"/>
      <c r="W80"/>
      <c r="X80"/>
      <c r="Y80"/>
      <c r="Z80"/>
      <c r="AA80"/>
      <c r="AB80"/>
    </row>
    <row r="81" spans="4:28" x14ac:dyDescent="0.25">
      <c r="D81" s="44"/>
      <c r="E81" s="44"/>
      <c r="V81"/>
      <c r="W81"/>
      <c r="X81"/>
      <c r="Y81"/>
      <c r="Z81"/>
      <c r="AA81"/>
      <c r="AB81"/>
    </row>
    <row r="82" spans="4:28" x14ac:dyDescent="0.25">
      <c r="D82" s="44"/>
      <c r="E82" s="44"/>
      <c r="V82"/>
      <c r="W82"/>
      <c r="X82"/>
      <c r="Y82"/>
      <c r="Z82"/>
      <c r="AA82"/>
      <c r="AB82"/>
    </row>
    <row r="83" spans="4:28" x14ac:dyDescent="0.25">
      <c r="D83" s="44"/>
      <c r="E83" s="44"/>
      <c r="V83"/>
      <c r="W83"/>
      <c r="X83"/>
      <c r="Y83"/>
      <c r="Z83"/>
      <c r="AA83"/>
      <c r="AB83"/>
    </row>
    <row r="84" spans="4:28" x14ac:dyDescent="0.25">
      <c r="D84" s="44"/>
      <c r="E84" s="44"/>
      <c r="V84"/>
      <c r="W84"/>
      <c r="X84"/>
      <c r="Y84"/>
      <c r="Z84"/>
      <c r="AA84"/>
      <c r="AB84"/>
    </row>
    <row r="85" spans="4:28" x14ac:dyDescent="0.25">
      <c r="D85" s="44"/>
      <c r="E85" s="44"/>
      <c r="V85"/>
      <c r="W85"/>
      <c r="X85"/>
      <c r="Y85"/>
      <c r="Z85"/>
      <c r="AA85"/>
      <c r="AB85"/>
    </row>
    <row r="86" spans="4:28" x14ac:dyDescent="0.25">
      <c r="D86" s="44"/>
      <c r="E86" s="44"/>
      <c r="V86"/>
      <c r="W86"/>
      <c r="X86"/>
      <c r="Y86"/>
      <c r="Z86"/>
      <c r="AA86"/>
      <c r="AB86"/>
    </row>
    <row r="87" spans="4:28" x14ac:dyDescent="0.25">
      <c r="D87" s="44"/>
      <c r="E87" s="44"/>
      <c r="V87"/>
      <c r="W87"/>
      <c r="X87"/>
      <c r="Y87"/>
      <c r="Z87"/>
      <c r="AA87"/>
      <c r="AB87"/>
    </row>
    <row r="88" spans="4:28" x14ac:dyDescent="0.25">
      <c r="D88" s="44"/>
      <c r="E88" s="44"/>
      <c r="V88"/>
      <c r="W88"/>
      <c r="X88"/>
      <c r="Y88"/>
      <c r="Z88"/>
      <c r="AA88"/>
      <c r="AB88"/>
    </row>
    <row r="89" spans="4:28" x14ac:dyDescent="0.25">
      <c r="D89" s="44"/>
      <c r="E89" s="44"/>
      <c r="V89"/>
      <c r="W89"/>
      <c r="X89"/>
      <c r="Y89"/>
      <c r="Z89"/>
      <c r="AA89"/>
      <c r="AB89"/>
    </row>
    <row r="90" spans="4:28" x14ac:dyDescent="0.25">
      <c r="D90" s="44"/>
      <c r="E90" s="44"/>
      <c r="V90"/>
      <c r="W90"/>
      <c r="X90"/>
      <c r="Y90"/>
      <c r="Z90"/>
      <c r="AA90"/>
      <c r="AB90"/>
    </row>
    <row r="91" spans="4:28" x14ac:dyDescent="0.25">
      <c r="D91" s="44"/>
      <c r="E91" s="44"/>
      <c r="V91"/>
      <c r="W91"/>
      <c r="X91"/>
      <c r="Y91"/>
      <c r="Z91"/>
      <c r="AA91"/>
      <c r="AB91"/>
    </row>
    <row r="92" spans="4:28" x14ac:dyDescent="0.25">
      <c r="D92" s="44"/>
      <c r="E92" s="44"/>
      <c r="V92"/>
      <c r="W92"/>
      <c r="X92"/>
      <c r="Y92"/>
      <c r="Z92"/>
      <c r="AA92"/>
      <c r="AB92"/>
    </row>
    <row r="93" spans="4:28" x14ac:dyDescent="0.25">
      <c r="D93" s="44"/>
      <c r="E93" s="44"/>
      <c r="V93"/>
      <c r="W93"/>
      <c r="X93"/>
      <c r="Y93"/>
      <c r="Z93"/>
      <c r="AA93"/>
      <c r="AB93"/>
    </row>
    <row r="94" spans="4:28" x14ac:dyDescent="0.25">
      <c r="D94" s="44"/>
      <c r="E94" s="44"/>
      <c r="V94"/>
      <c r="W94"/>
      <c r="X94"/>
      <c r="Y94"/>
      <c r="Z94"/>
      <c r="AA94"/>
      <c r="AB94"/>
    </row>
    <row r="95" spans="4:28" x14ac:dyDescent="0.25">
      <c r="D95" s="44"/>
      <c r="E95" s="44"/>
      <c r="V95"/>
      <c r="W95"/>
      <c r="X95"/>
      <c r="Y95"/>
      <c r="Z95"/>
      <c r="AA95"/>
      <c r="AB95"/>
    </row>
    <row r="96" spans="4:28" x14ac:dyDescent="0.25">
      <c r="D96" s="44"/>
      <c r="E96" s="44"/>
      <c r="V96"/>
      <c r="W96"/>
      <c r="X96"/>
      <c r="Y96"/>
      <c r="Z96"/>
      <c r="AA96"/>
      <c r="AB96"/>
    </row>
    <row r="97" spans="4:28" x14ac:dyDescent="0.25">
      <c r="D97" s="44"/>
      <c r="E97" s="44"/>
      <c r="V97"/>
      <c r="W97"/>
      <c r="X97"/>
      <c r="Y97"/>
      <c r="Z97"/>
      <c r="AA97"/>
      <c r="AB97"/>
    </row>
    <row r="98" spans="4:28" x14ac:dyDescent="0.25">
      <c r="D98" s="44"/>
      <c r="E98" s="44"/>
      <c r="V98"/>
      <c r="W98"/>
      <c r="X98"/>
      <c r="Y98"/>
      <c r="Z98"/>
      <c r="AA98"/>
      <c r="AB98"/>
    </row>
    <row r="99" spans="4:28" x14ac:dyDescent="0.25">
      <c r="D99" s="44"/>
      <c r="E99" s="44"/>
      <c r="V99"/>
      <c r="W99"/>
      <c r="X99"/>
      <c r="Y99"/>
      <c r="Z99"/>
      <c r="AA99"/>
      <c r="AB99"/>
    </row>
    <row r="100" spans="4:28" x14ac:dyDescent="0.25">
      <c r="D100" s="44"/>
      <c r="E100" s="44"/>
      <c r="V100"/>
      <c r="W100"/>
      <c r="X100"/>
      <c r="Y100"/>
      <c r="Z100"/>
      <c r="AA100"/>
      <c r="AB100"/>
    </row>
    <row r="101" spans="4:28" x14ac:dyDescent="0.25">
      <c r="D101" s="44"/>
      <c r="E101" s="44"/>
      <c r="V101"/>
      <c r="W101"/>
      <c r="X101"/>
      <c r="Y101"/>
      <c r="Z101"/>
      <c r="AA101"/>
      <c r="AB101"/>
    </row>
    <row r="102" spans="4:28" x14ac:dyDescent="0.25">
      <c r="D102" s="44"/>
      <c r="E102" s="44"/>
      <c r="V102"/>
      <c r="W102"/>
      <c r="X102"/>
      <c r="Y102"/>
      <c r="Z102"/>
      <c r="AA102"/>
      <c r="AB102"/>
    </row>
    <row r="103" spans="4:28" x14ac:dyDescent="0.25">
      <c r="D103" s="44"/>
      <c r="E103" s="44"/>
      <c r="V103"/>
      <c r="W103"/>
      <c r="X103"/>
      <c r="Y103"/>
      <c r="Z103"/>
      <c r="AA103"/>
      <c r="AB103"/>
    </row>
    <row r="104" spans="4:28" x14ac:dyDescent="0.25">
      <c r="D104" s="44"/>
      <c r="E104" s="44"/>
      <c r="V104"/>
      <c r="W104"/>
      <c r="X104"/>
      <c r="Y104"/>
      <c r="Z104"/>
      <c r="AA104"/>
      <c r="AB104"/>
    </row>
    <row r="105" spans="4:28" x14ac:dyDescent="0.25">
      <c r="D105" s="44"/>
      <c r="E105" s="44"/>
      <c r="V105"/>
      <c r="W105"/>
      <c r="X105"/>
      <c r="Y105"/>
      <c r="Z105"/>
      <c r="AA105"/>
      <c r="AB105"/>
    </row>
    <row r="106" spans="4:28" x14ac:dyDescent="0.25">
      <c r="D106" s="44"/>
      <c r="E106" s="44"/>
      <c r="V106"/>
      <c r="W106"/>
      <c r="X106"/>
      <c r="Y106"/>
      <c r="Z106"/>
      <c r="AA106"/>
      <c r="AB106"/>
    </row>
    <row r="107" spans="4:28" x14ac:dyDescent="0.25">
      <c r="D107" s="44"/>
      <c r="E107" s="44"/>
      <c r="V107"/>
      <c r="W107"/>
      <c r="X107"/>
      <c r="Y107"/>
      <c r="Z107"/>
      <c r="AA107"/>
      <c r="AB107"/>
    </row>
    <row r="108" spans="4:28" x14ac:dyDescent="0.25">
      <c r="D108" s="44"/>
      <c r="E108" s="44"/>
      <c r="V108"/>
      <c r="W108"/>
      <c r="X108"/>
      <c r="Y108"/>
      <c r="Z108"/>
      <c r="AA108"/>
      <c r="AB108"/>
    </row>
    <row r="109" spans="4:28" x14ac:dyDescent="0.25">
      <c r="D109" s="44"/>
      <c r="E109" s="44"/>
      <c r="V109"/>
      <c r="W109"/>
      <c r="X109"/>
      <c r="Y109"/>
      <c r="Z109"/>
      <c r="AA109"/>
      <c r="AB109"/>
    </row>
    <row r="110" spans="4:28" x14ac:dyDescent="0.25">
      <c r="D110" s="44"/>
      <c r="E110" s="44"/>
      <c r="V110"/>
      <c r="W110"/>
      <c r="X110"/>
      <c r="Y110"/>
      <c r="Z110"/>
      <c r="AA110"/>
      <c r="AB110"/>
    </row>
    <row r="111" spans="4:28" x14ac:dyDescent="0.25">
      <c r="D111" s="44"/>
      <c r="E111" s="44"/>
      <c r="V111"/>
      <c r="W111"/>
      <c r="X111"/>
      <c r="Y111"/>
      <c r="Z111"/>
      <c r="AA111"/>
      <c r="AB111"/>
    </row>
    <row r="112" spans="4:28" x14ac:dyDescent="0.25">
      <c r="D112" s="44"/>
      <c r="E112" s="44"/>
      <c r="V112"/>
      <c r="W112"/>
      <c r="X112"/>
      <c r="Y112"/>
      <c r="Z112"/>
      <c r="AA112"/>
      <c r="AB112"/>
    </row>
    <row r="113" spans="4:28" x14ac:dyDescent="0.25">
      <c r="D113" s="44"/>
      <c r="E113" s="44"/>
      <c r="V113"/>
      <c r="W113"/>
      <c r="X113"/>
      <c r="Y113"/>
      <c r="Z113"/>
      <c r="AA113"/>
      <c r="AB113"/>
    </row>
    <row r="114" spans="4:28" x14ac:dyDescent="0.25">
      <c r="D114" s="44"/>
      <c r="E114" s="44"/>
      <c r="V114"/>
      <c r="W114"/>
      <c r="X114"/>
      <c r="Y114"/>
      <c r="Z114"/>
      <c r="AA114"/>
      <c r="AB114"/>
    </row>
    <row r="115" spans="4:28" x14ac:dyDescent="0.25">
      <c r="D115" s="44"/>
      <c r="E115" s="44"/>
      <c r="V115"/>
      <c r="W115"/>
      <c r="X115"/>
      <c r="Y115"/>
      <c r="Z115"/>
      <c r="AA115"/>
      <c r="AB115"/>
    </row>
    <row r="116" spans="4:28" x14ac:dyDescent="0.25">
      <c r="D116" s="44"/>
      <c r="E116" s="44"/>
      <c r="V116"/>
      <c r="W116"/>
      <c r="X116"/>
      <c r="Y116"/>
      <c r="Z116"/>
      <c r="AA116"/>
      <c r="AB116"/>
    </row>
    <row r="117" spans="4:28" x14ac:dyDescent="0.25">
      <c r="D117" s="44"/>
      <c r="E117" s="44"/>
      <c r="V117"/>
      <c r="W117"/>
      <c r="X117"/>
      <c r="Y117"/>
      <c r="Z117"/>
      <c r="AA117"/>
      <c r="AB117"/>
    </row>
    <row r="118" spans="4:28" x14ac:dyDescent="0.25">
      <c r="D118" s="44"/>
      <c r="E118" s="44"/>
      <c r="V118"/>
      <c r="W118"/>
      <c r="X118"/>
      <c r="Y118"/>
      <c r="Z118"/>
      <c r="AA118"/>
      <c r="AB118"/>
    </row>
    <row r="119" spans="4:28" x14ac:dyDescent="0.25">
      <c r="D119" s="44"/>
      <c r="E119" s="44"/>
      <c r="V119"/>
      <c r="W119"/>
      <c r="X119"/>
      <c r="Y119"/>
      <c r="Z119"/>
      <c r="AA119"/>
      <c r="AB119"/>
    </row>
    <row r="120" spans="4:28" x14ac:dyDescent="0.25">
      <c r="D120" s="44"/>
      <c r="E120" s="44"/>
      <c r="V120"/>
      <c r="W120"/>
      <c r="X120"/>
      <c r="Y120"/>
      <c r="Z120"/>
      <c r="AA120"/>
      <c r="AB120"/>
    </row>
    <row r="121" spans="4:28" x14ac:dyDescent="0.25">
      <c r="D121" s="44"/>
      <c r="E121" s="44"/>
      <c r="V121"/>
      <c r="W121"/>
      <c r="X121"/>
      <c r="Y121"/>
      <c r="Z121"/>
      <c r="AA121"/>
      <c r="AB121"/>
    </row>
    <row r="122" spans="4:28" x14ac:dyDescent="0.25">
      <c r="D122" s="44"/>
      <c r="E122" s="44"/>
      <c r="V122"/>
      <c r="W122"/>
      <c r="X122"/>
      <c r="Y122"/>
      <c r="Z122"/>
      <c r="AA122"/>
      <c r="AB122"/>
    </row>
    <row r="123" spans="4:28" x14ac:dyDescent="0.25">
      <c r="D123" s="44"/>
      <c r="E123" s="44"/>
      <c r="V123"/>
      <c r="W123"/>
      <c r="X123"/>
      <c r="Y123"/>
      <c r="Z123"/>
      <c r="AA123"/>
      <c r="AB123"/>
    </row>
    <row r="124" spans="4:28" x14ac:dyDescent="0.25">
      <c r="D124" s="44"/>
      <c r="E124" s="44"/>
      <c r="V124"/>
      <c r="W124"/>
      <c r="X124"/>
      <c r="Y124"/>
      <c r="Z124"/>
      <c r="AA124"/>
      <c r="AB124"/>
    </row>
    <row r="125" spans="4:28" x14ac:dyDescent="0.25">
      <c r="D125" s="44"/>
      <c r="E125" s="44"/>
      <c r="V125"/>
      <c r="W125"/>
      <c r="X125"/>
      <c r="Y125"/>
      <c r="Z125"/>
      <c r="AA125"/>
      <c r="AB125"/>
    </row>
    <row r="126" spans="4:28" x14ac:dyDescent="0.25">
      <c r="D126" s="44"/>
      <c r="E126" s="44"/>
      <c r="V126"/>
      <c r="W126"/>
      <c r="X126"/>
      <c r="Y126"/>
      <c r="Z126"/>
      <c r="AA126"/>
      <c r="AB126"/>
    </row>
    <row r="127" spans="4:28" x14ac:dyDescent="0.25">
      <c r="D127" s="44"/>
      <c r="E127" s="44"/>
      <c r="V127"/>
      <c r="W127"/>
      <c r="X127"/>
      <c r="Y127"/>
      <c r="Z127"/>
      <c r="AA127"/>
      <c r="AB127"/>
    </row>
    <row r="128" spans="4:28" x14ac:dyDescent="0.25">
      <c r="D128" s="44"/>
      <c r="E128" s="44"/>
      <c r="V128"/>
      <c r="W128"/>
      <c r="X128"/>
      <c r="Y128"/>
      <c r="Z128"/>
      <c r="AA128"/>
      <c r="AB128"/>
    </row>
    <row r="129" spans="4:28" x14ac:dyDescent="0.25">
      <c r="D129" s="44"/>
      <c r="E129" s="44"/>
      <c r="V129"/>
      <c r="W129"/>
      <c r="X129"/>
      <c r="Y129"/>
      <c r="Z129"/>
      <c r="AA129"/>
      <c r="AB129"/>
    </row>
    <row r="130" spans="4:28" x14ac:dyDescent="0.25">
      <c r="D130" s="44"/>
      <c r="E130" s="44"/>
      <c r="V130"/>
      <c r="W130"/>
      <c r="X130"/>
      <c r="Y130"/>
      <c r="Z130"/>
      <c r="AA130"/>
      <c r="AB130"/>
    </row>
    <row r="131" spans="4:28" x14ac:dyDescent="0.25">
      <c r="D131" s="44"/>
      <c r="E131" s="44"/>
      <c r="V131"/>
      <c r="W131"/>
      <c r="X131"/>
      <c r="Y131"/>
      <c r="Z131"/>
      <c r="AA131"/>
      <c r="AB131"/>
    </row>
    <row r="132" spans="4:28" x14ac:dyDescent="0.25">
      <c r="D132" s="44"/>
      <c r="E132" s="44"/>
      <c r="V132"/>
      <c r="W132"/>
      <c r="X132"/>
      <c r="Y132"/>
      <c r="Z132"/>
      <c r="AA132"/>
      <c r="AB132"/>
    </row>
    <row r="133" spans="4:28" x14ac:dyDescent="0.25">
      <c r="D133" s="44"/>
      <c r="E133" s="44"/>
      <c r="V133"/>
      <c r="W133"/>
      <c r="X133"/>
      <c r="Y133"/>
      <c r="Z133"/>
      <c r="AA133"/>
      <c r="AB133"/>
    </row>
    <row r="134" spans="4:28" x14ac:dyDescent="0.25">
      <c r="D134" s="44"/>
      <c r="E134" s="44"/>
      <c r="V134"/>
      <c r="W134"/>
      <c r="X134"/>
      <c r="Y134"/>
      <c r="Z134"/>
      <c r="AA134"/>
      <c r="AB134"/>
    </row>
    <row r="135" spans="4:28" x14ac:dyDescent="0.25">
      <c r="D135" s="44"/>
      <c r="E135" s="44"/>
      <c r="V135"/>
      <c r="W135"/>
      <c r="X135"/>
      <c r="Y135"/>
      <c r="Z135"/>
      <c r="AA135"/>
      <c r="AB135"/>
    </row>
    <row r="136" spans="4:28" x14ac:dyDescent="0.25">
      <c r="D136" s="44"/>
      <c r="E136" s="44"/>
      <c r="V136"/>
      <c r="W136"/>
      <c r="X136"/>
      <c r="Y136"/>
      <c r="Z136"/>
      <c r="AA136"/>
      <c r="AB136"/>
    </row>
    <row r="137" spans="4:28" x14ac:dyDescent="0.25">
      <c r="D137" s="44"/>
      <c r="E137" s="44"/>
      <c r="V137"/>
      <c r="W137"/>
      <c r="X137"/>
      <c r="Y137"/>
      <c r="Z137"/>
      <c r="AA137"/>
      <c r="AB137"/>
    </row>
    <row r="138" spans="4:28" x14ac:dyDescent="0.25">
      <c r="D138" s="44"/>
      <c r="E138" s="44"/>
      <c r="V138"/>
      <c r="W138"/>
      <c r="X138"/>
      <c r="Y138"/>
      <c r="Z138"/>
      <c r="AA138"/>
      <c r="AB138"/>
    </row>
    <row r="139" spans="4:28" x14ac:dyDescent="0.25">
      <c r="D139" s="44"/>
      <c r="E139" s="44"/>
      <c r="V139"/>
      <c r="W139"/>
      <c r="X139"/>
      <c r="Y139"/>
      <c r="Z139"/>
      <c r="AA139"/>
      <c r="AB139"/>
    </row>
    <row r="140" spans="4:28" x14ac:dyDescent="0.25">
      <c r="D140" s="44"/>
      <c r="E140" s="44"/>
      <c r="V140"/>
      <c r="W140"/>
      <c r="X140"/>
      <c r="Y140"/>
      <c r="Z140"/>
      <c r="AA140"/>
      <c r="AB140"/>
    </row>
    <row r="141" spans="4:28" x14ac:dyDescent="0.25">
      <c r="D141" s="44"/>
      <c r="E141" s="44"/>
      <c r="V141"/>
      <c r="W141"/>
      <c r="X141"/>
      <c r="Y141"/>
      <c r="Z141"/>
      <c r="AA141"/>
      <c r="AB141"/>
    </row>
    <row r="142" spans="4:28" x14ac:dyDescent="0.25">
      <c r="D142" s="44"/>
      <c r="E142" s="44"/>
      <c r="V142"/>
      <c r="W142"/>
      <c r="X142"/>
      <c r="Y142"/>
      <c r="Z142"/>
      <c r="AA142"/>
      <c r="AB142"/>
    </row>
    <row r="143" spans="4:28" x14ac:dyDescent="0.25">
      <c r="D143" s="44"/>
      <c r="E143" s="44"/>
      <c r="V143"/>
      <c r="W143"/>
      <c r="X143"/>
      <c r="Y143"/>
      <c r="Z143"/>
      <c r="AA143"/>
      <c r="AB143"/>
    </row>
    <row r="144" spans="4:28" x14ac:dyDescent="0.25">
      <c r="D144" s="44"/>
      <c r="E144" s="44"/>
      <c r="V144"/>
      <c r="W144"/>
      <c r="X144"/>
      <c r="Y144"/>
      <c r="Z144"/>
      <c r="AA144"/>
      <c r="AB144"/>
    </row>
    <row r="145" spans="4:28" x14ac:dyDescent="0.25">
      <c r="D145" s="44"/>
      <c r="E145" s="44"/>
      <c r="V145"/>
      <c r="W145"/>
      <c r="X145"/>
      <c r="Y145"/>
      <c r="Z145"/>
      <c r="AA145"/>
      <c r="AB145"/>
    </row>
    <row r="146" spans="4:28" x14ac:dyDescent="0.25">
      <c r="D146" s="44"/>
      <c r="E146" s="44"/>
      <c r="V146"/>
      <c r="W146"/>
      <c r="X146"/>
      <c r="Y146"/>
      <c r="Z146"/>
      <c r="AA146"/>
      <c r="AB146"/>
    </row>
    <row r="147" spans="4:28" x14ac:dyDescent="0.25">
      <c r="D147" s="44"/>
      <c r="E147" s="44"/>
      <c r="V147"/>
      <c r="W147"/>
      <c r="X147"/>
      <c r="Y147"/>
      <c r="Z147"/>
      <c r="AA147"/>
      <c r="AB147"/>
    </row>
    <row r="148" spans="4:28" x14ac:dyDescent="0.25">
      <c r="D148" s="44"/>
      <c r="E148" s="44"/>
      <c r="V148"/>
      <c r="W148"/>
      <c r="X148"/>
      <c r="Y148"/>
      <c r="Z148"/>
      <c r="AA148"/>
      <c r="AB148"/>
    </row>
    <row r="149" spans="4:28" x14ac:dyDescent="0.25">
      <c r="D149" s="44"/>
      <c r="E149" s="44"/>
      <c r="V149"/>
      <c r="W149"/>
      <c r="X149"/>
      <c r="Y149"/>
      <c r="Z149"/>
      <c r="AA149"/>
      <c r="AB149"/>
    </row>
    <row r="150" spans="4:28" x14ac:dyDescent="0.25">
      <c r="D150" s="44"/>
      <c r="E150" s="44"/>
      <c r="V150"/>
      <c r="W150"/>
      <c r="X150"/>
      <c r="Y150"/>
      <c r="Z150"/>
      <c r="AA150"/>
      <c r="AB150"/>
    </row>
    <row r="151" spans="4:28" x14ac:dyDescent="0.25">
      <c r="D151" s="44"/>
      <c r="E151" s="44"/>
      <c r="V151"/>
      <c r="W151"/>
      <c r="X151"/>
      <c r="Y151"/>
      <c r="Z151"/>
      <c r="AA151"/>
      <c r="AB151"/>
    </row>
    <row r="152" spans="4:28" x14ac:dyDescent="0.25">
      <c r="D152" s="44"/>
      <c r="E152" s="44"/>
      <c r="V152"/>
      <c r="W152"/>
      <c r="X152"/>
      <c r="Y152"/>
      <c r="Z152"/>
      <c r="AA152"/>
      <c r="AB152"/>
    </row>
    <row r="153" spans="4:28" x14ac:dyDescent="0.25">
      <c r="D153" s="44"/>
      <c r="E153" s="44"/>
      <c r="V153"/>
      <c r="W153"/>
      <c r="X153"/>
      <c r="Y153"/>
      <c r="Z153"/>
      <c r="AA153"/>
      <c r="AB153"/>
    </row>
    <row r="154" spans="4:28" x14ac:dyDescent="0.25">
      <c r="D154" s="44"/>
      <c r="E154" s="44"/>
      <c r="V154"/>
      <c r="W154"/>
      <c r="X154"/>
      <c r="Y154"/>
      <c r="Z154"/>
      <c r="AA154"/>
      <c r="AB154"/>
    </row>
    <row r="155" spans="4:28" x14ac:dyDescent="0.25">
      <c r="D155" s="44"/>
      <c r="E155" s="44"/>
      <c r="V155"/>
      <c r="W155"/>
      <c r="X155"/>
      <c r="Y155"/>
      <c r="Z155"/>
      <c r="AA155"/>
      <c r="AB155"/>
    </row>
    <row r="156" spans="4:28" x14ac:dyDescent="0.25">
      <c r="D156" s="44"/>
      <c r="E156" s="44"/>
      <c r="V156"/>
      <c r="W156"/>
      <c r="X156"/>
      <c r="Y156"/>
      <c r="Z156"/>
      <c r="AA156"/>
      <c r="AB156"/>
    </row>
    <row r="157" spans="4:28" x14ac:dyDescent="0.25">
      <c r="D157" s="44"/>
      <c r="E157" s="44"/>
      <c r="V157"/>
      <c r="W157"/>
      <c r="X157"/>
      <c r="Y157"/>
      <c r="Z157"/>
      <c r="AA157"/>
      <c r="AB157"/>
    </row>
    <row r="158" spans="4:28" x14ac:dyDescent="0.25">
      <c r="D158" s="44"/>
      <c r="E158" s="44"/>
      <c r="V158"/>
      <c r="W158"/>
      <c r="X158"/>
      <c r="Y158"/>
      <c r="Z158"/>
      <c r="AA158"/>
      <c r="AB158"/>
    </row>
    <row r="159" spans="4:28" x14ac:dyDescent="0.25">
      <c r="D159" s="44"/>
      <c r="E159" s="44"/>
      <c r="V159"/>
      <c r="W159"/>
      <c r="X159"/>
      <c r="Y159"/>
      <c r="Z159"/>
      <c r="AA159"/>
      <c r="AB159"/>
    </row>
    <row r="160" spans="4:28" x14ac:dyDescent="0.25">
      <c r="D160" s="44"/>
      <c r="E160" s="44"/>
      <c r="V160"/>
      <c r="W160"/>
      <c r="X160"/>
      <c r="Y160"/>
      <c r="Z160"/>
      <c r="AA160"/>
      <c r="AB160"/>
    </row>
    <row r="161" spans="4:28" x14ac:dyDescent="0.25">
      <c r="D161" s="44"/>
      <c r="E161" s="44"/>
      <c r="V161"/>
      <c r="W161"/>
      <c r="X161"/>
      <c r="Y161"/>
      <c r="Z161"/>
      <c r="AA161"/>
      <c r="AB161"/>
    </row>
    <row r="162" spans="4:28" x14ac:dyDescent="0.25">
      <c r="D162" s="44"/>
      <c r="E162" s="44"/>
      <c r="V162"/>
      <c r="W162"/>
      <c r="X162"/>
      <c r="Y162"/>
      <c r="Z162"/>
      <c r="AA162"/>
      <c r="AB162"/>
    </row>
    <row r="163" spans="4:28" x14ac:dyDescent="0.25">
      <c r="D163" s="44"/>
      <c r="E163" s="44"/>
      <c r="V163"/>
      <c r="W163"/>
      <c r="X163"/>
      <c r="Y163"/>
      <c r="Z163"/>
      <c r="AA163"/>
      <c r="AB163"/>
    </row>
    <row r="164" spans="4:28" x14ac:dyDescent="0.25">
      <c r="D164" s="44"/>
      <c r="E164" s="44"/>
    </row>
    <row r="165" spans="4:28" x14ac:dyDescent="0.25">
      <c r="D165" s="44"/>
      <c r="E165" s="44"/>
    </row>
    <row r="166" spans="4:28" x14ac:dyDescent="0.25">
      <c r="D166" s="44"/>
      <c r="E166" s="44"/>
    </row>
    <row r="167" spans="4:28" x14ac:dyDescent="0.25">
      <c r="D167" s="44"/>
      <c r="E167" s="44"/>
    </row>
    <row r="168" spans="4:28" x14ac:dyDescent="0.25">
      <c r="D168" s="44"/>
      <c r="E168" s="44"/>
    </row>
    <row r="169" spans="4:28" x14ac:dyDescent="0.25">
      <c r="D169" s="44"/>
      <c r="E169" s="44"/>
      <c r="V169"/>
      <c r="W169"/>
      <c r="X169"/>
      <c r="Y169"/>
      <c r="Z169"/>
      <c r="AA169"/>
      <c r="AB169"/>
    </row>
    <row r="170" spans="4:28" x14ac:dyDescent="0.25">
      <c r="D170" s="44"/>
      <c r="E170" s="44"/>
      <c r="V170"/>
      <c r="W170"/>
      <c r="X170"/>
      <c r="Y170"/>
      <c r="Z170"/>
      <c r="AA170"/>
      <c r="AB170"/>
    </row>
    <row r="171" spans="4:28" x14ac:dyDescent="0.25">
      <c r="D171" s="44"/>
      <c r="E171" s="44"/>
      <c r="V171"/>
      <c r="W171"/>
      <c r="X171"/>
      <c r="Y171"/>
      <c r="Z171"/>
      <c r="AA171"/>
      <c r="AB171"/>
    </row>
    <row r="172" spans="4:28" x14ac:dyDescent="0.25">
      <c r="D172" s="44"/>
      <c r="E172" s="44"/>
      <c r="V172"/>
      <c r="W172"/>
      <c r="X172"/>
      <c r="Y172"/>
      <c r="Z172"/>
      <c r="AA172"/>
      <c r="AB172"/>
    </row>
    <row r="173" spans="4:28" x14ac:dyDescent="0.25">
      <c r="D173" s="44"/>
      <c r="E173" s="44"/>
      <c r="V173"/>
      <c r="W173"/>
      <c r="X173"/>
      <c r="Y173"/>
      <c r="Z173"/>
      <c r="AA173"/>
      <c r="AB173"/>
    </row>
    <row r="174" spans="4:28" x14ac:dyDescent="0.25">
      <c r="D174" s="44"/>
      <c r="E174" s="44"/>
      <c r="V174"/>
      <c r="W174"/>
      <c r="X174"/>
      <c r="Y174"/>
      <c r="Z174"/>
      <c r="AA174"/>
      <c r="AB174"/>
    </row>
    <row r="175" spans="4:28" x14ac:dyDescent="0.25">
      <c r="D175" s="44"/>
      <c r="E175" s="44"/>
      <c r="V175"/>
      <c r="W175"/>
      <c r="X175"/>
      <c r="Y175"/>
      <c r="Z175"/>
      <c r="AA175"/>
      <c r="AB175"/>
    </row>
    <row r="176" spans="4:28" x14ac:dyDescent="0.25">
      <c r="D176" s="44"/>
      <c r="E176" s="44"/>
      <c r="V176"/>
      <c r="W176"/>
      <c r="X176"/>
      <c r="Y176"/>
      <c r="Z176"/>
      <c r="AA176"/>
      <c r="AB176"/>
    </row>
    <row r="177" spans="4:28" x14ac:dyDescent="0.25">
      <c r="D177" s="44"/>
      <c r="E177" s="44"/>
      <c r="V177"/>
      <c r="W177"/>
      <c r="X177"/>
      <c r="Y177"/>
      <c r="Z177"/>
      <c r="AA177"/>
      <c r="AB177"/>
    </row>
    <row r="178" spans="4:28" x14ac:dyDescent="0.25">
      <c r="D178" s="44"/>
      <c r="E178" s="44"/>
      <c r="V178"/>
      <c r="W178"/>
      <c r="X178"/>
      <c r="Y178"/>
      <c r="Z178"/>
      <c r="AA178"/>
      <c r="AB178"/>
    </row>
    <row r="179" spans="4:28" x14ac:dyDescent="0.25">
      <c r="D179" s="44"/>
      <c r="E179" s="44"/>
      <c r="V179"/>
      <c r="W179"/>
      <c r="X179"/>
      <c r="Y179"/>
      <c r="Z179"/>
      <c r="AA179"/>
      <c r="AB179"/>
    </row>
    <row r="180" spans="4:28" x14ac:dyDescent="0.25">
      <c r="D180" s="44"/>
      <c r="E180" s="44"/>
      <c r="V180"/>
      <c r="W180"/>
      <c r="X180"/>
      <c r="Y180"/>
      <c r="Z180"/>
      <c r="AA180"/>
      <c r="AB180"/>
    </row>
    <row r="181" spans="4:28" x14ac:dyDescent="0.25">
      <c r="D181" s="44"/>
      <c r="E181" s="44"/>
      <c r="V181"/>
      <c r="W181"/>
      <c r="X181"/>
      <c r="Y181"/>
      <c r="Z181"/>
      <c r="AA181"/>
      <c r="AB181"/>
    </row>
    <row r="182" spans="4:28" x14ac:dyDescent="0.25">
      <c r="D182" s="44"/>
      <c r="E182" s="44"/>
      <c r="V182"/>
      <c r="W182"/>
      <c r="X182"/>
      <c r="Y182"/>
      <c r="Z182"/>
      <c r="AA182"/>
      <c r="AB182"/>
    </row>
    <row r="183" spans="4:28" x14ac:dyDescent="0.25">
      <c r="D183" s="44"/>
      <c r="E183" s="44"/>
      <c r="V183"/>
      <c r="W183"/>
      <c r="X183"/>
      <c r="Y183"/>
      <c r="Z183"/>
      <c r="AA183"/>
      <c r="AB183"/>
    </row>
    <row r="184" spans="4:28" x14ac:dyDescent="0.25">
      <c r="D184" s="44"/>
      <c r="E184" s="44"/>
      <c r="V184"/>
      <c r="W184"/>
      <c r="X184"/>
      <c r="Y184"/>
      <c r="Z184"/>
      <c r="AA184"/>
      <c r="AB184"/>
    </row>
    <row r="185" spans="4:28" x14ac:dyDescent="0.25">
      <c r="D185" s="44"/>
      <c r="E185" s="44"/>
      <c r="V185"/>
      <c r="W185"/>
      <c r="X185"/>
      <c r="Y185"/>
      <c r="Z185"/>
      <c r="AA185"/>
      <c r="AB185"/>
    </row>
    <row r="186" spans="4:28" x14ac:dyDescent="0.25">
      <c r="D186" s="44"/>
      <c r="E186" s="44"/>
      <c r="V186"/>
      <c r="W186"/>
      <c r="X186"/>
      <c r="Y186"/>
      <c r="Z186"/>
      <c r="AA186"/>
      <c r="AB186"/>
    </row>
    <row r="197" spans="4:28" x14ac:dyDescent="0.25">
      <c r="D197" s="44"/>
      <c r="E197" s="44"/>
      <c r="F197" s="44"/>
      <c r="S197"/>
      <c r="V197"/>
      <c r="W197"/>
      <c r="X197"/>
      <c r="Y197"/>
      <c r="Z197"/>
      <c r="AA197"/>
      <c r="AB197"/>
    </row>
    <row r="198" spans="4:28" x14ac:dyDescent="0.25">
      <c r="D198" s="44"/>
      <c r="E198" s="44"/>
      <c r="F198" s="44"/>
      <c r="S198"/>
      <c r="V198"/>
      <c r="W198"/>
      <c r="X198"/>
      <c r="Y198"/>
      <c r="Z198"/>
      <c r="AA198"/>
      <c r="AB198"/>
    </row>
    <row r="199" spans="4:28" x14ac:dyDescent="0.25">
      <c r="D199" s="44"/>
      <c r="E199" s="44"/>
      <c r="F199" s="44"/>
      <c r="S199"/>
      <c r="V199"/>
      <c r="W199"/>
      <c r="X199"/>
      <c r="Y199"/>
      <c r="Z199"/>
      <c r="AA199"/>
      <c r="AB199"/>
    </row>
    <row r="200" spans="4:28" x14ac:dyDescent="0.25">
      <c r="D200" s="44"/>
      <c r="E200" s="44"/>
      <c r="F200" s="44"/>
      <c r="S200"/>
      <c r="V200"/>
      <c r="W200"/>
      <c r="X200"/>
      <c r="Y200"/>
      <c r="Z200"/>
      <c r="AA200"/>
      <c r="AB200"/>
    </row>
    <row r="201" spans="4:28" x14ac:dyDescent="0.25">
      <c r="D201" s="44"/>
      <c r="E201" s="44"/>
      <c r="F201" s="44"/>
      <c r="S201"/>
      <c r="V201"/>
      <c r="W201"/>
      <c r="X201"/>
      <c r="Y201"/>
      <c r="Z201"/>
      <c r="AA201"/>
      <c r="AB201"/>
    </row>
    <row r="202" spans="4:28" x14ac:dyDescent="0.25">
      <c r="D202" s="44"/>
      <c r="E202" s="44"/>
      <c r="F202" s="44"/>
      <c r="S202"/>
      <c r="V202"/>
      <c r="W202"/>
      <c r="X202"/>
      <c r="Y202"/>
      <c r="Z202"/>
      <c r="AA202"/>
      <c r="AB202"/>
    </row>
    <row r="203" spans="4:28" x14ac:dyDescent="0.25">
      <c r="D203" s="44"/>
      <c r="E203" s="44"/>
      <c r="F203" s="44"/>
      <c r="S203"/>
      <c r="V203"/>
      <c r="W203"/>
      <c r="X203"/>
      <c r="Y203"/>
      <c r="Z203"/>
      <c r="AA203"/>
      <c r="AB203"/>
    </row>
    <row r="204" spans="4:28" x14ac:dyDescent="0.25">
      <c r="D204" s="44"/>
      <c r="E204" s="44"/>
      <c r="F204" s="44"/>
      <c r="S204"/>
      <c r="V204"/>
      <c r="W204"/>
      <c r="X204"/>
      <c r="Y204"/>
      <c r="Z204"/>
      <c r="AA204"/>
      <c r="AB204"/>
    </row>
    <row r="205" spans="4:28" x14ac:dyDescent="0.25">
      <c r="D205" s="44"/>
      <c r="E205" s="44"/>
      <c r="F205" s="44"/>
      <c r="S205"/>
      <c r="V205"/>
      <c r="W205"/>
      <c r="X205"/>
      <c r="Y205"/>
      <c r="Z205"/>
      <c r="AA205"/>
      <c r="AB205"/>
    </row>
    <row r="206" spans="4:28" x14ac:dyDescent="0.25">
      <c r="D206" s="44"/>
      <c r="E206" s="44"/>
      <c r="F206" s="44"/>
      <c r="S206"/>
      <c r="V206"/>
      <c r="W206"/>
      <c r="X206"/>
      <c r="Y206"/>
      <c r="Z206"/>
      <c r="AA206"/>
      <c r="AB206"/>
    </row>
  </sheetData>
  <sortState xmlns:xlrd2="http://schemas.microsoft.com/office/spreadsheetml/2017/richdata2" ref="B5:AJ56">
    <sortCondition ref="C5:C56"/>
  </sortState>
  <mergeCells count="9">
    <mergeCell ref="AF3:AL3"/>
    <mergeCell ref="A54:D54"/>
    <mergeCell ref="A55:D55"/>
    <mergeCell ref="A2:D2"/>
    <mergeCell ref="F3:F4"/>
    <mergeCell ref="G3:R3"/>
    <mergeCell ref="A3:D4"/>
    <mergeCell ref="T3:AC3"/>
    <mergeCell ref="A53:D53"/>
  </mergeCells>
  <phoneticPr fontId="0" type="noConversion"/>
  <pageMargins left="0.17" right="0.19" top="1" bottom="1" header="0.5" footer="0.5"/>
  <pageSetup paperSize="9" scale="48" orientation="landscape" r:id="rId1"/>
  <headerFooter alignWithMargins="0"/>
  <colBreaks count="1" manualBreakCount="1">
    <brk id="27" min="1" max="23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pageSetUpPr fitToPage="1"/>
  </sheetPr>
  <dimension ref="A1:EO276"/>
  <sheetViews>
    <sheetView zoomScaleNormal="100" workbookViewId="0">
      <selection activeCell="G15" sqref="G15"/>
    </sheetView>
  </sheetViews>
  <sheetFormatPr defaultRowHeight="13" x14ac:dyDescent="0.3"/>
  <cols>
    <col min="2" max="2" width="9.1796875" style="44" hidden="1" customWidth="1"/>
    <col min="3" max="3" width="9.1796875" style="44"/>
    <col min="4" max="4" width="40" style="61" customWidth="1"/>
    <col min="5" max="5" width="6.453125" style="61" hidden="1" customWidth="1"/>
    <col min="6" max="6" width="9" style="70" customWidth="1"/>
    <col min="7" max="7" width="16.1796875" style="44" bestFit="1" customWidth="1"/>
    <col min="8" max="8" width="13.1796875" style="44" bestFit="1" customWidth="1"/>
    <col min="9" max="9" width="14.81640625" style="44" bestFit="1" customWidth="1"/>
    <col min="10" max="10" width="15.453125" bestFit="1" customWidth="1"/>
    <col min="11" max="11" width="14.81640625" bestFit="1" customWidth="1"/>
    <col min="12" max="12" width="14.453125" bestFit="1" customWidth="1"/>
    <col min="13" max="13" width="14.453125" customWidth="1"/>
    <col min="14" max="15" width="15.453125" bestFit="1" customWidth="1"/>
    <col min="16" max="16" width="15.453125" customWidth="1"/>
    <col min="17" max="17" width="13.453125" bestFit="1" customWidth="1"/>
    <col min="18" max="18" width="15.81640625" style="7" customWidth="1"/>
    <col min="19" max="19" width="4.1796875" style="49" customWidth="1"/>
    <col min="20" max="20" width="16.54296875" customWidth="1"/>
    <col min="21" max="21" width="14.81640625" customWidth="1"/>
    <col min="22" max="28" width="14.81640625" style="44" customWidth="1"/>
    <col min="29" max="29" width="17.1796875" customWidth="1"/>
    <col min="30" max="30" width="15.453125" customWidth="1"/>
    <col min="31" max="31" width="3.453125" customWidth="1"/>
    <col min="32" max="32" width="17.54296875" bestFit="1" customWidth="1"/>
    <col min="33" max="35" width="16.1796875" customWidth="1"/>
    <col min="36" max="36" width="17.1796875" style="7" customWidth="1"/>
    <col min="37" max="37" width="16.1796875" customWidth="1"/>
    <col min="38" max="38" width="17.81640625" style="7" customWidth="1"/>
    <col min="39" max="39" width="15.54296875" customWidth="1"/>
    <col min="40" max="40" width="17.1796875" customWidth="1"/>
    <col min="41" max="41" width="12" customWidth="1"/>
  </cols>
  <sheetData>
    <row r="1" spans="1:145" s="44" customFormat="1" ht="15.75" customHeight="1" x14ac:dyDescent="0.3">
      <c r="D1" s="61"/>
      <c r="E1" s="61"/>
      <c r="F1" s="70"/>
      <c r="R1" s="81"/>
      <c r="S1" s="49"/>
      <c r="AJ1" s="81"/>
      <c r="AL1" s="81"/>
    </row>
    <row r="2" spans="1:145" s="31" customFormat="1" ht="15.75" customHeight="1" x14ac:dyDescent="0.25">
      <c r="A2" s="204"/>
      <c r="B2" s="204"/>
      <c r="C2" s="204"/>
      <c r="D2" s="204"/>
      <c r="E2" s="89"/>
      <c r="F2" s="89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J2" s="58"/>
      <c r="AL2" s="58"/>
    </row>
    <row r="3" spans="1:145" s="4" customFormat="1" ht="28.5" customHeight="1" x14ac:dyDescent="0.3">
      <c r="A3" s="211" t="s">
        <v>329</v>
      </c>
      <c r="B3" s="212"/>
      <c r="C3" s="212"/>
      <c r="D3" s="212"/>
      <c r="E3" s="90"/>
      <c r="F3" s="220" t="s">
        <v>283</v>
      </c>
      <c r="G3" s="206" t="s">
        <v>221</v>
      </c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8"/>
      <c r="S3" s="22"/>
      <c r="T3" s="206" t="s">
        <v>226</v>
      </c>
      <c r="U3" s="209"/>
      <c r="V3" s="209"/>
      <c r="W3" s="209"/>
      <c r="X3" s="209"/>
      <c r="Y3" s="209"/>
      <c r="Z3" s="209"/>
      <c r="AA3" s="209"/>
      <c r="AB3" s="209"/>
      <c r="AC3" s="210"/>
      <c r="AD3" s="57"/>
      <c r="AE3" s="2"/>
      <c r="AF3" s="201" t="s">
        <v>236</v>
      </c>
      <c r="AG3" s="202"/>
      <c r="AH3" s="202"/>
      <c r="AI3" s="202"/>
      <c r="AJ3" s="202"/>
      <c r="AK3" s="202"/>
      <c r="AL3" s="203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</row>
    <row r="4" spans="1:145" s="4" customFormat="1" ht="85.5" customHeight="1" x14ac:dyDescent="0.25">
      <c r="A4" s="213"/>
      <c r="B4" s="214"/>
      <c r="C4" s="214"/>
      <c r="D4" s="214"/>
      <c r="E4" s="86" t="str">
        <f t="shared" ref="E4:E43" si="0">IF(F4="Y",1," ")</f>
        <v xml:space="preserve"> </v>
      </c>
      <c r="F4" s="221"/>
      <c r="G4" s="103" t="s">
        <v>214</v>
      </c>
      <c r="H4" s="16" t="s">
        <v>215</v>
      </c>
      <c r="I4" s="16" t="s">
        <v>216</v>
      </c>
      <c r="J4" s="15" t="s">
        <v>217</v>
      </c>
      <c r="K4" s="41" t="s">
        <v>229</v>
      </c>
      <c r="L4" s="15" t="s">
        <v>218</v>
      </c>
      <c r="M4" s="41" t="s">
        <v>315</v>
      </c>
      <c r="N4" s="15" t="s">
        <v>0</v>
      </c>
      <c r="O4" s="15" t="s">
        <v>219</v>
      </c>
      <c r="P4" s="15" t="s">
        <v>220</v>
      </c>
      <c r="Q4" s="21" t="s">
        <v>250</v>
      </c>
      <c r="R4" s="55" t="s">
        <v>1</v>
      </c>
      <c r="S4" s="23"/>
      <c r="T4" s="15" t="s">
        <v>222</v>
      </c>
      <c r="U4" s="32" t="s">
        <v>223</v>
      </c>
      <c r="V4" s="54" t="s">
        <v>266</v>
      </c>
      <c r="W4" s="54" t="s">
        <v>267</v>
      </c>
      <c r="X4" s="16" t="s">
        <v>2</v>
      </c>
      <c r="Y4" s="16" t="s">
        <v>224</v>
      </c>
      <c r="Z4" s="16" t="s">
        <v>268</v>
      </c>
      <c r="AA4" s="54" t="s">
        <v>269</v>
      </c>
      <c r="AB4" s="16" t="s">
        <v>225</v>
      </c>
      <c r="AC4" s="55" t="s">
        <v>228</v>
      </c>
      <c r="AD4" s="56" t="s">
        <v>227</v>
      </c>
      <c r="AE4" s="2"/>
      <c r="AF4" s="15" t="s">
        <v>230</v>
      </c>
      <c r="AG4" s="15" t="s">
        <v>231</v>
      </c>
      <c r="AH4" s="15" t="s">
        <v>232</v>
      </c>
      <c r="AI4" s="41" t="s">
        <v>341</v>
      </c>
      <c r="AJ4" s="56" t="s">
        <v>235</v>
      </c>
      <c r="AK4" s="32" t="s">
        <v>233</v>
      </c>
      <c r="AL4" s="56" t="s">
        <v>234</v>
      </c>
      <c r="AM4" s="2"/>
      <c r="AN4" s="47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</row>
    <row r="5" spans="1:145" s="4" customFormat="1" ht="15.75" customHeight="1" x14ac:dyDescent="0.3">
      <c r="A5" s="40">
        <v>1</v>
      </c>
      <c r="B5" s="85" t="s">
        <v>273</v>
      </c>
      <c r="C5" s="85">
        <v>9659</v>
      </c>
      <c r="D5" s="86" t="s">
        <v>138</v>
      </c>
      <c r="E5" s="144">
        <f t="shared" si="0"/>
        <v>1</v>
      </c>
      <c r="F5" s="125" t="s">
        <v>334</v>
      </c>
      <c r="G5" s="92">
        <v>6159</v>
      </c>
      <c r="H5" s="93"/>
      <c r="I5" s="93">
        <v>1200</v>
      </c>
      <c r="J5" s="63"/>
      <c r="K5" s="63"/>
      <c r="L5" s="63"/>
      <c r="M5" s="63"/>
      <c r="N5" s="63">
        <v>30058</v>
      </c>
      <c r="O5" s="63">
        <v>7351</v>
      </c>
      <c r="P5" s="63">
        <v>12272</v>
      </c>
      <c r="Q5" s="63"/>
      <c r="R5" s="50">
        <f t="shared" ref="R5:R38" si="1">SUM(G5:Q5)</f>
        <v>57040</v>
      </c>
      <c r="S5" s="6"/>
      <c r="T5" s="63">
        <v>17585</v>
      </c>
      <c r="U5" s="63">
        <v>0</v>
      </c>
      <c r="V5" s="63">
        <v>87</v>
      </c>
      <c r="W5" s="63"/>
      <c r="X5" s="63">
        <v>13968</v>
      </c>
      <c r="Y5" s="63">
        <v>4295</v>
      </c>
      <c r="Z5" s="63">
        <v>2791</v>
      </c>
      <c r="AA5" s="63">
        <v>5000</v>
      </c>
      <c r="AB5" s="63"/>
      <c r="AC5" s="82">
        <f t="shared" ref="AC5:AC37" si="2">SUM(T5:AB5)</f>
        <v>43726</v>
      </c>
      <c r="AD5" s="50">
        <f t="shared" ref="AD5:AD37" si="3">+R5-AC5</f>
        <v>13314</v>
      </c>
      <c r="AE5" s="38"/>
      <c r="AF5" s="63">
        <v>1220000</v>
      </c>
      <c r="AG5" s="63"/>
      <c r="AH5" s="63">
        <v>373336</v>
      </c>
      <c r="AI5" s="63">
        <v>0</v>
      </c>
      <c r="AJ5" s="50">
        <f t="shared" ref="AJ5:AJ38" si="4">SUM(AF5:AI5)</f>
        <v>1593336</v>
      </c>
      <c r="AK5" s="63">
        <v>0</v>
      </c>
      <c r="AL5" s="50">
        <f t="shared" ref="AL5:AL38" si="5">+AJ5-AK5</f>
        <v>1593336</v>
      </c>
      <c r="AM5" s="38"/>
      <c r="AN5" s="83"/>
      <c r="AO5" s="38"/>
      <c r="AP5" s="2"/>
      <c r="AQ5" s="2"/>
      <c r="AR5" s="2"/>
      <c r="AS5" s="2"/>
      <c r="AT5" s="2"/>
      <c r="AU5" s="2"/>
      <c r="AV5" s="2"/>
      <c r="AW5" s="2"/>
      <c r="AX5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</row>
    <row r="6" spans="1:145" s="4" customFormat="1" ht="15.75" customHeight="1" x14ac:dyDescent="0.3">
      <c r="A6" s="3">
        <v>2</v>
      </c>
      <c r="B6" s="85" t="s">
        <v>273</v>
      </c>
      <c r="C6" s="85">
        <v>9739</v>
      </c>
      <c r="D6" s="86" t="s">
        <v>148</v>
      </c>
      <c r="E6" s="144">
        <f t="shared" si="0"/>
        <v>1</v>
      </c>
      <c r="F6" s="125" t="s">
        <v>334</v>
      </c>
      <c r="G6" s="92">
        <v>41545</v>
      </c>
      <c r="H6" s="93">
        <v>0</v>
      </c>
      <c r="I6" s="93">
        <v>0</v>
      </c>
      <c r="J6" s="63">
        <v>0</v>
      </c>
      <c r="K6" s="63">
        <v>0</v>
      </c>
      <c r="L6" s="63">
        <v>0</v>
      </c>
      <c r="M6" s="63"/>
      <c r="N6" s="63">
        <v>8984</v>
      </c>
      <c r="O6" s="63">
        <v>7975</v>
      </c>
      <c r="P6" s="63">
        <v>2369</v>
      </c>
      <c r="Q6" s="63">
        <v>3056</v>
      </c>
      <c r="R6" s="50">
        <f t="shared" si="1"/>
        <v>63929</v>
      </c>
      <c r="S6" s="6"/>
      <c r="T6" s="63"/>
      <c r="U6" s="63">
        <v>0</v>
      </c>
      <c r="V6" s="63">
        <v>13437</v>
      </c>
      <c r="W6" s="63">
        <v>6810</v>
      </c>
      <c r="X6" s="63">
        <v>8995</v>
      </c>
      <c r="Y6" s="63">
        <v>10596</v>
      </c>
      <c r="Z6" s="63">
        <v>200</v>
      </c>
      <c r="AA6" s="63">
        <v>0</v>
      </c>
      <c r="AB6" s="63">
        <v>0</v>
      </c>
      <c r="AC6" s="82">
        <f t="shared" si="2"/>
        <v>40038</v>
      </c>
      <c r="AD6" s="50">
        <f t="shared" si="3"/>
        <v>23891</v>
      </c>
      <c r="AE6" s="38"/>
      <c r="AF6" s="63">
        <v>600000</v>
      </c>
      <c r="AG6" s="63">
        <v>0</v>
      </c>
      <c r="AH6" s="63">
        <v>87720</v>
      </c>
      <c r="AI6" s="63">
        <v>0</v>
      </c>
      <c r="AJ6" s="50">
        <f t="shared" si="4"/>
        <v>687720</v>
      </c>
      <c r="AK6" s="63">
        <v>0</v>
      </c>
      <c r="AL6" s="50">
        <f t="shared" si="5"/>
        <v>687720</v>
      </c>
      <c r="AM6" s="38"/>
      <c r="AN6" s="83"/>
      <c r="AO6" s="38"/>
      <c r="AP6" s="2"/>
      <c r="AQ6" s="2"/>
      <c r="AR6" s="2"/>
      <c r="AS6" s="2"/>
      <c r="AT6" s="2"/>
      <c r="AU6" s="2"/>
      <c r="AV6" s="2"/>
      <c r="AW6" s="2"/>
      <c r="AX6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</row>
    <row r="7" spans="1:145" s="4" customFormat="1" ht="15.75" customHeight="1" x14ac:dyDescent="0.3">
      <c r="A7" s="3">
        <v>3</v>
      </c>
      <c r="B7" s="85" t="s">
        <v>273</v>
      </c>
      <c r="C7" s="85">
        <v>9707</v>
      </c>
      <c r="D7" s="86" t="s">
        <v>147</v>
      </c>
      <c r="E7" s="144">
        <f t="shared" si="0"/>
        <v>1</v>
      </c>
      <c r="F7" s="125" t="s">
        <v>334</v>
      </c>
      <c r="G7" s="92">
        <v>61104</v>
      </c>
      <c r="H7" s="93">
        <v>0</v>
      </c>
      <c r="I7" s="93">
        <v>0</v>
      </c>
      <c r="J7" s="63"/>
      <c r="K7" s="63">
        <v>17135</v>
      </c>
      <c r="L7" s="63"/>
      <c r="M7" s="63"/>
      <c r="N7" s="63">
        <v>15444</v>
      </c>
      <c r="O7" s="63">
        <v>5925</v>
      </c>
      <c r="P7" s="63">
        <v>8072</v>
      </c>
      <c r="Q7" s="63">
        <v>9092</v>
      </c>
      <c r="R7" s="50">
        <f t="shared" si="1"/>
        <v>116772</v>
      </c>
      <c r="S7" s="6"/>
      <c r="T7" s="63">
        <v>42252</v>
      </c>
      <c r="U7" s="63">
        <v>8720</v>
      </c>
      <c r="V7" s="63"/>
      <c r="W7" s="63">
        <v>14027</v>
      </c>
      <c r="X7" s="63">
        <v>32570</v>
      </c>
      <c r="Y7" s="63">
        <v>12317</v>
      </c>
      <c r="Z7" s="63">
        <v>0</v>
      </c>
      <c r="AA7" s="63">
        <v>0</v>
      </c>
      <c r="AB7" s="63">
        <v>450</v>
      </c>
      <c r="AC7" s="82">
        <f t="shared" si="2"/>
        <v>110336</v>
      </c>
      <c r="AD7" s="50">
        <f t="shared" si="3"/>
        <v>6436</v>
      </c>
      <c r="AE7" s="38"/>
      <c r="AF7" s="63">
        <v>1775000</v>
      </c>
      <c r="AG7" s="63">
        <v>3600</v>
      </c>
      <c r="AH7" s="63">
        <v>808912</v>
      </c>
      <c r="AI7" s="63">
        <v>630</v>
      </c>
      <c r="AJ7" s="50">
        <f t="shared" si="4"/>
        <v>2588142</v>
      </c>
      <c r="AK7" s="63">
        <v>12903</v>
      </c>
      <c r="AL7" s="50">
        <f t="shared" si="5"/>
        <v>2575239</v>
      </c>
      <c r="AM7" s="38"/>
      <c r="AN7" s="83"/>
      <c r="AO7" s="38"/>
      <c r="AP7" s="2"/>
      <c r="AQ7" s="2"/>
      <c r="AR7" s="2"/>
      <c r="AS7" s="2"/>
      <c r="AT7" s="2"/>
      <c r="AU7" s="2"/>
      <c r="AV7" s="2"/>
      <c r="AW7" s="2"/>
      <c r="AX7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</row>
    <row r="8" spans="1:145" ht="15.75" customHeight="1" x14ac:dyDescent="0.3">
      <c r="A8" s="40">
        <v>4</v>
      </c>
      <c r="B8" s="85" t="s">
        <v>273</v>
      </c>
      <c r="C8" s="85">
        <v>19769</v>
      </c>
      <c r="D8" s="124" t="s">
        <v>316</v>
      </c>
      <c r="E8" s="144">
        <f t="shared" si="0"/>
        <v>1</v>
      </c>
      <c r="F8" s="125" t="s">
        <v>334</v>
      </c>
      <c r="G8" s="92">
        <v>67496</v>
      </c>
      <c r="H8" s="93">
        <v>0</v>
      </c>
      <c r="I8" s="93"/>
      <c r="J8" s="63">
        <v>0</v>
      </c>
      <c r="K8" s="63">
        <v>27456</v>
      </c>
      <c r="L8" s="63">
        <v>1000</v>
      </c>
      <c r="M8" s="63"/>
      <c r="N8" s="63">
        <v>7394</v>
      </c>
      <c r="O8" s="63">
        <v>25386</v>
      </c>
      <c r="P8" s="63">
        <v>6438</v>
      </c>
      <c r="Q8" s="63">
        <v>876</v>
      </c>
      <c r="R8" s="50">
        <f t="shared" si="1"/>
        <v>136046</v>
      </c>
      <c r="S8" s="9"/>
      <c r="T8" s="63">
        <v>41741</v>
      </c>
      <c r="U8" s="63">
        <v>14457</v>
      </c>
      <c r="V8" s="63">
        <v>14371</v>
      </c>
      <c r="W8" s="63">
        <v>9000</v>
      </c>
      <c r="X8" s="63">
        <v>35339</v>
      </c>
      <c r="Y8" s="63">
        <v>17355</v>
      </c>
      <c r="Z8" s="63">
        <v>1130</v>
      </c>
      <c r="AA8" s="63">
        <v>0</v>
      </c>
      <c r="AB8" s="63">
        <v>670</v>
      </c>
      <c r="AC8" s="82">
        <f t="shared" si="2"/>
        <v>134063</v>
      </c>
      <c r="AD8" s="50">
        <f t="shared" si="3"/>
        <v>1983</v>
      </c>
      <c r="AE8" s="38"/>
      <c r="AF8" s="63">
        <v>986000</v>
      </c>
      <c r="AG8" s="63">
        <v>2349</v>
      </c>
      <c r="AH8" s="63">
        <v>934266</v>
      </c>
      <c r="AI8" s="63">
        <v>1439</v>
      </c>
      <c r="AJ8" s="50">
        <f t="shared" si="4"/>
        <v>1924054</v>
      </c>
      <c r="AK8" s="63">
        <v>3133</v>
      </c>
      <c r="AL8" s="50">
        <f t="shared" si="5"/>
        <v>1920921</v>
      </c>
      <c r="AM8" s="38"/>
      <c r="AN8" s="83"/>
      <c r="AO8" s="38"/>
    </row>
    <row r="9" spans="1:145" ht="15.75" customHeight="1" x14ac:dyDescent="0.3">
      <c r="A9" s="40">
        <v>5</v>
      </c>
      <c r="B9" s="85" t="s">
        <v>273</v>
      </c>
      <c r="C9" s="85">
        <v>9695</v>
      </c>
      <c r="D9" s="86" t="s">
        <v>139</v>
      </c>
      <c r="E9" s="144">
        <f t="shared" si="0"/>
        <v>1</v>
      </c>
      <c r="F9" s="125" t="s">
        <v>334</v>
      </c>
      <c r="G9" s="92">
        <v>108045</v>
      </c>
      <c r="H9" s="93">
        <v>429</v>
      </c>
      <c r="I9" s="93">
        <v>0</v>
      </c>
      <c r="J9" s="63"/>
      <c r="K9" s="63">
        <v>31960</v>
      </c>
      <c r="L9" s="63"/>
      <c r="M9" s="63"/>
      <c r="N9" s="63">
        <v>57520</v>
      </c>
      <c r="O9" s="63">
        <v>17372</v>
      </c>
      <c r="P9" s="63">
        <v>14940</v>
      </c>
      <c r="Q9" s="63"/>
      <c r="R9" s="50">
        <f t="shared" si="1"/>
        <v>230266</v>
      </c>
      <c r="S9" s="9"/>
      <c r="T9" s="63">
        <v>95625</v>
      </c>
      <c r="U9" s="63">
        <v>5589</v>
      </c>
      <c r="V9" s="63">
        <v>9467</v>
      </c>
      <c r="W9" s="63">
        <v>48573</v>
      </c>
      <c r="X9" s="63">
        <v>52365</v>
      </c>
      <c r="Y9" s="63">
        <v>24146</v>
      </c>
      <c r="Z9" s="63">
        <v>7500</v>
      </c>
      <c r="AA9" s="63">
        <v>428</v>
      </c>
      <c r="AB9" s="63">
        <v>0</v>
      </c>
      <c r="AC9" s="82">
        <f t="shared" si="2"/>
        <v>243693</v>
      </c>
      <c r="AD9" s="50">
        <f t="shared" si="3"/>
        <v>-13427</v>
      </c>
      <c r="AE9" s="38"/>
      <c r="AF9" s="63">
        <v>5884935</v>
      </c>
      <c r="AG9" s="63">
        <v>700000</v>
      </c>
      <c r="AH9" s="63">
        <v>678685</v>
      </c>
      <c r="AI9" s="63">
        <v>3531</v>
      </c>
      <c r="AJ9" s="50">
        <f t="shared" si="4"/>
        <v>7267151</v>
      </c>
      <c r="AK9" s="63">
        <v>8843</v>
      </c>
      <c r="AL9" s="50">
        <f t="shared" si="5"/>
        <v>7258308</v>
      </c>
      <c r="AM9" s="38"/>
      <c r="AN9" s="83"/>
      <c r="AO9" s="38"/>
    </row>
    <row r="10" spans="1:145" ht="15.75" customHeight="1" x14ac:dyDescent="0.3">
      <c r="A10" s="3">
        <v>6</v>
      </c>
      <c r="B10" s="85" t="s">
        <v>273</v>
      </c>
      <c r="C10" s="85">
        <v>9660</v>
      </c>
      <c r="D10" s="86" t="s">
        <v>140</v>
      </c>
      <c r="E10" s="144" t="str">
        <f t="shared" si="0"/>
        <v xml:space="preserve"> </v>
      </c>
      <c r="F10" s="125" t="s">
        <v>284</v>
      </c>
      <c r="G10" s="92">
        <v>122530</v>
      </c>
      <c r="H10" s="93"/>
      <c r="I10" s="93">
        <v>520</v>
      </c>
      <c r="J10" s="63">
        <v>0</v>
      </c>
      <c r="K10" s="63">
        <v>16706</v>
      </c>
      <c r="L10" s="63"/>
      <c r="M10" s="63"/>
      <c r="N10" s="63">
        <v>31168</v>
      </c>
      <c r="O10" s="63">
        <v>5525</v>
      </c>
      <c r="P10" s="63"/>
      <c r="Q10" s="63">
        <v>2490</v>
      </c>
      <c r="R10" s="50">
        <f t="shared" si="1"/>
        <v>178939</v>
      </c>
      <c r="S10" s="9"/>
      <c r="T10" s="63">
        <v>63773</v>
      </c>
      <c r="U10" s="63">
        <v>26004</v>
      </c>
      <c r="V10" s="63">
        <v>18730</v>
      </c>
      <c r="W10" s="63">
        <v>9716</v>
      </c>
      <c r="X10" s="63">
        <v>26728</v>
      </c>
      <c r="Y10" s="63">
        <v>20969</v>
      </c>
      <c r="Z10" s="63">
        <v>10835</v>
      </c>
      <c r="AA10" s="63"/>
      <c r="AB10" s="63">
        <v>1209</v>
      </c>
      <c r="AC10" s="82">
        <f t="shared" si="2"/>
        <v>177964</v>
      </c>
      <c r="AD10" s="50">
        <f t="shared" si="3"/>
        <v>975</v>
      </c>
      <c r="AE10" s="38"/>
      <c r="AF10" s="63">
        <v>941018</v>
      </c>
      <c r="AG10" s="63">
        <v>5991</v>
      </c>
      <c r="AH10" s="63">
        <v>1560018</v>
      </c>
      <c r="AI10" s="63">
        <v>89</v>
      </c>
      <c r="AJ10" s="50">
        <f t="shared" si="4"/>
        <v>2507116</v>
      </c>
      <c r="AK10" s="63">
        <v>172022</v>
      </c>
      <c r="AL10" s="50">
        <f t="shared" si="5"/>
        <v>2335094</v>
      </c>
      <c r="AM10" s="38"/>
      <c r="AN10" s="83"/>
      <c r="AO10" s="38"/>
    </row>
    <row r="11" spans="1:145" ht="15.75" customHeight="1" x14ac:dyDescent="0.3">
      <c r="A11" s="3">
        <v>7</v>
      </c>
      <c r="B11" s="85" t="s">
        <v>273</v>
      </c>
      <c r="C11" s="85">
        <v>9638</v>
      </c>
      <c r="D11" s="86" t="s">
        <v>129</v>
      </c>
      <c r="E11" s="144" t="str">
        <f t="shared" si="0"/>
        <v xml:space="preserve"> </v>
      </c>
      <c r="F11" s="125" t="s">
        <v>284</v>
      </c>
      <c r="G11" s="92">
        <v>55917</v>
      </c>
      <c r="H11" s="93">
        <v>41884</v>
      </c>
      <c r="I11" s="93"/>
      <c r="J11" s="63"/>
      <c r="K11" s="63">
        <v>1304</v>
      </c>
      <c r="L11" s="63">
        <v>500</v>
      </c>
      <c r="M11" s="63"/>
      <c r="N11" s="63"/>
      <c r="O11" s="63">
        <v>4781</v>
      </c>
      <c r="P11" s="63">
        <v>300</v>
      </c>
      <c r="Q11" s="63">
        <v>19689</v>
      </c>
      <c r="R11" s="50">
        <f t="shared" si="1"/>
        <v>124375</v>
      </c>
      <c r="S11" s="9"/>
      <c r="T11" s="63">
        <v>34473</v>
      </c>
      <c r="U11" s="63"/>
      <c r="V11" s="63"/>
      <c r="W11" s="63">
        <v>30501</v>
      </c>
      <c r="X11" s="63">
        <v>23377</v>
      </c>
      <c r="Y11" s="63">
        <v>26808</v>
      </c>
      <c r="Z11" s="63">
        <v>533</v>
      </c>
      <c r="AA11" s="63">
        <v>169</v>
      </c>
      <c r="AB11" s="63">
        <v>6651</v>
      </c>
      <c r="AC11" s="82">
        <f t="shared" si="2"/>
        <v>122512</v>
      </c>
      <c r="AD11" s="50">
        <f t="shared" si="3"/>
        <v>1863</v>
      </c>
      <c r="AE11" s="38"/>
      <c r="AF11" s="63">
        <v>1771561</v>
      </c>
      <c r="AG11" s="63">
        <v>487837</v>
      </c>
      <c r="AH11" s="63">
        <v>138804</v>
      </c>
      <c r="AI11" s="63">
        <v>1685</v>
      </c>
      <c r="AJ11" s="50">
        <f t="shared" si="4"/>
        <v>2399887</v>
      </c>
      <c r="AK11" s="63">
        <v>30772</v>
      </c>
      <c r="AL11" s="50">
        <f t="shared" si="5"/>
        <v>2369115</v>
      </c>
      <c r="AM11" s="38"/>
      <c r="AN11" s="83"/>
      <c r="AO11" s="38"/>
    </row>
    <row r="12" spans="1:145" ht="15.75" customHeight="1" x14ac:dyDescent="0.3">
      <c r="A12" s="40">
        <v>8</v>
      </c>
      <c r="B12" s="85" t="s">
        <v>273</v>
      </c>
      <c r="C12" s="85">
        <v>9639</v>
      </c>
      <c r="D12" s="86" t="s">
        <v>130</v>
      </c>
      <c r="E12" s="144">
        <f t="shared" si="0"/>
        <v>1</v>
      </c>
      <c r="F12" s="125" t="s">
        <v>334</v>
      </c>
      <c r="G12" s="92">
        <v>99292</v>
      </c>
      <c r="H12" s="93">
        <v>3615</v>
      </c>
      <c r="I12" s="93"/>
      <c r="J12" s="63">
        <v>0</v>
      </c>
      <c r="K12" s="63"/>
      <c r="L12" s="63">
        <v>275</v>
      </c>
      <c r="M12" s="63"/>
      <c r="N12" s="63">
        <v>28351</v>
      </c>
      <c r="O12" s="63">
        <v>2370</v>
      </c>
      <c r="P12" s="63">
        <v>564</v>
      </c>
      <c r="Q12" s="63">
        <v>2769</v>
      </c>
      <c r="R12" s="50">
        <f t="shared" si="1"/>
        <v>137236</v>
      </c>
      <c r="S12" s="9"/>
      <c r="T12" s="63">
        <v>278</v>
      </c>
      <c r="U12" s="63">
        <v>0</v>
      </c>
      <c r="V12" s="63"/>
      <c r="W12" s="63">
        <v>30074</v>
      </c>
      <c r="X12" s="63">
        <v>22735</v>
      </c>
      <c r="Y12" s="63">
        <v>40909</v>
      </c>
      <c r="Z12" s="63"/>
      <c r="AA12" s="63">
        <v>3000</v>
      </c>
      <c r="AB12" s="63">
        <v>1400</v>
      </c>
      <c r="AC12" s="82">
        <f t="shared" si="2"/>
        <v>98396</v>
      </c>
      <c r="AD12" s="50">
        <f t="shared" si="3"/>
        <v>38840</v>
      </c>
      <c r="AE12" s="38"/>
      <c r="AF12" s="63">
        <v>2068303</v>
      </c>
      <c r="AG12" s="63">
        <v>1917563</v>
      </c>
      <c r="AH12" s="63">
        <v>150740</v>
      </c>
      <c r="AI12" s="63">
        <v>90</v>
      </c>
      <c r="AJ12" s="50">
        <f t="shared" si="4"/>
        <v>4136696</v>
      </c>
      <c r="AK12" s="63">
        <v>734</v>
      </c>
      <c r="AL12" s="50">
        <f t="shared" si="5"/>
        <v>4135962</v>
      </c>
      <c r="AM12" s="38"/>
      <c r="AN12" s="83"/>
      <c r="AO12" s="38"/>
    </row>
    <row r="13" spans="1:145" ht="15.75" customHeight="1" x14ac:dyDescent="0.3">
      <c r="A13" s="40">
        <v>9</v>
      </c>
      <c r="B13" s="85" t="s">
        <v>273</v>
      </c>
      <c r="C13" s="85">
        <v>9662</v>
      </c>
      <c r="D13" s="86" t="s">
        <v>310</v>
      </c>
      <c r="E13" s="144" t="str">
        <f t="shared" si="0"/>
        <v xml:space="preserve"> </v>
      </c>
      <c r="F13" s="125" t="s">
        <v>284</v>
      </c>
      <c r="G13" s="92">
        <v>24895</v>
      </c>
      <c r="H13" s="93"/>
      <c r="I13" s="93">
        <v>2471</v>
      </c>
      <c r="J13" s="63">
        <v>0</v>
      </c>
      <c r="K13" s="63">
        <v>240</v>
      </c>
      <c r="L13" s="63">
        <v>0</v>
      </c>
      <c r="M13" s="63"/>
      <c r="N13" s="63">
        <v>1803</v>
      </c>
      <c r="O13" s="63">
        <v>34606</v>
      </c>
      <c r="P13" s="63"/>
      <c r="Q13" s="63">
        <v>548</v>
      </c>
      <c r="R13" s="50">
        <f t="shared" si="1"/>
        <v>64563</v>
      </c>
      <c r="S13" s="9"/>
      <c r="T13" s="63">
        <v>31454</v>
      </c>
      <c r="U13" s="63">
        <v>0</v>
      </c>
      <c r="V13" s="63"/>
      <c r="W13" s="63">
        <v>388</v>
      </c>
      <c r="X13" s="63">
        <v>5969</v>
      </c>
      <c r="Y13" s="63">
        <v>687</v>
      </c>
      <c r="Z13" s="63">
        <v>5010</v>
      </c>
      <c r="AA13" s="63">
        <v>1445</v>
      </c>
      <c r="AB13" s="63">
        <v>975</v>
      </c>
      <c r="AC13" s="82">
        <f t="shared" si="2"/>
        <v>45928</v>
      </c>
      <c r="AD13" s="50">
        <f t="shared" si="3"/>
        <v>18635</v>
      </c>
      <c r="AE13" s="38"/>
      <c r="AF13" s="63">
        <v>475119</v>
      </c>
      <c r="AG13" s="63">
        <v>58719</v>
      </c>
      <c r="AH13" s="63">
        <v>963073</v>
      </c>
      <c r="AI13" s="63">
        <v>15849</v>
      </c>
      <c r="AJ13" s="50">
        <f t="shared" si="4"/>
        <v>1512760</v>
      </c>
      <c r="AK13" s="63">
        <v>33763</v>
      </c>
      <c r="AL13" s="50">
        <f t="shared" si="5"/>
        <v>1478997</v>
      </c>
      <c r="AM13" s="38"/>
      <c r="AN13" s="83"/>
      <c r="AO13" s="38"/>
    </row>
    <row r="14" spans="1:145" ht="15.75" customHeight="1" x14ac:dyDescent="0.3">
      <c r="A14" s="3">
        <v>10</v>
      </c>
      <c r="B14" s="85" t="s">
        <v>273</v>
      </c>
      <c r="C14" s="85">
        <v>9663</v>
      </c>
      <c r="D14" s="86" t="s">
        <v>293</v>
      </c>
      <c r="E14" s="144">
        <f t="shared" si="0"/>
        <v>1</v>
      </c>
      <c r="F14" s="125" t="s">
        <v>334</v>
      </c>
      <c r="G14" s="92">
        <v>62651</v>
      </c>
      <c r="H14" s="93">
        <v>12274</v>
      </c>
      <c r="I14" s="93"/>
      <c r="J14" s="63"/>
      <c r="K14" s="63">
        <v>11230</v>
      </c>
      <c r="L14" s="63"/>
      <c r="M14" s="63"/>
      <c r="N14" s="63">
        <v>44748</v>
      </c>
      <c r="O14" s="63">
        <v>9415</v>
      </c>
      <c r="P14" s="63">
        <v>11522</v>
      </c>
      <c r="Q14" s="63">
        <v>0</v>
      </c>
      <c r="R14" s="50">
        <f t="shared" si="1"/>
        <v>151840</v>
      </c>
      <c r="S14" s="9"/>
      <c r="T14" s="63">
        <v>52332</v>
      </c>
      <c r="U14" s="63">
        <v>16173</v>
      </c>
      <c r="V14" s="63"/>
      <c r="W14" s="63">
        <v>22658</v>
      </c>
      <c r="X14" s="63">
        <v>40930</v>
      </c>
      <c r="Y14" s="63">
        <v>20344</v>
      </c>
      <c r="Z14" s="63">
        <v>0</v>
      </c>
      <c r="AA14" s="63">
        <v>0</v>
      </c>
      <c r="AB14" s="63"/>
      <c r="AC14" s="82">
        <f t="shared" si="2"/>
        <v>152437</v>
      </c>
      <c r="AD14" s="50">
        <f t="shared" si="3"/>
        <v>-597</v>
      </c>
      <c r="AE14" s="38"/>
      <c r="AF14" s="63">
        <v>1790000</v>
      </c>
      <c r="AG14" s="63">
        <v>13975</v>
      </c>
      <c r="AH14" s="63">
        <v>363048</v>
      </c>
      <c r="AI14" s="63">
        <v>2117</v>
      </c>
      <c r="AJ14" s="50">
        <f t="shared" si="4"/>
        <v>2169140</v>
      </c>
      <c r="AK14" s="63">
        <v>20010</v>
      </c>
      <c r="AL14" s="50">
        <f t="shared" si="5"/>
        <v>2149130</v>
      </c>
      <c r="AM14" s="38"/>
      <c r="AN14" s="83"/>
      <c r="AO14" s="38"/>
    </row>
    <row r="15" spans="1:145" ht="15.75" customHeight="1" x14ac:dyDescent="0.3">
      <c r="A15" s="3">
        <v>11</v>
      </c>
      <c r="B15" s="85" t="s">
        <v>273</v>
      </c>
      <c r="C15" s="85">
        <v>9665</v>
      </c>
      <c r="D15" s="86" t="s">
        <v>141</v>
      </c>
      <c r="E15" s="144">
        <f t="shared" si="0"/>
        <v>1</v>
      </c>
      <c r="F15" s="125" t="s">
        <v>334</v>
      </c>
      <c r="G15" s="92">
        <v>70186</v>
      </c>
      <c r="H15" s="93"/>
      <c r="I15" s="93">
        <v>0</v>
      </c>
      <c r="J15" s="63">
        <v>3755</v>
      </c>
      <c r="K15" s="63">
        <v>16270</v>
      </c>
      <c r="L15" s="63">
        <v>299512</v>
      </c>
      <c r="M15" s="63"/>
      <c r="N15" s="63">
        <v>119587</v>
      </c>
      <c r="O15" s="63">
        <v>24038</v>
      </c>
      <c r="P15" s="63"/>
      <c r="Q15" s="63">
        <v>50</v>
      </c>
      <c r="R15" s="50">
        <f t="shared" si="1"/>
        <v>533398</v>
      </c>
      <c r="S15" s="9"/>
      <c r="T15" s="63">
        <v>76377</v>
      </c>
      <c r="U15" s="63">
        <v>26580</v>
      </c>
      <c r="V15" s="63">
        <v>4720</v>
      </c>
      <c r="W15" s="63">
        <v>37652</v>
      </c>
      <c r="X15" s="63">
        <v>123838</v>
      </c>
      <c r="Y15" s="63">
        <v>43992</v>
      </c>
      <c r="Z15" s="63"/>
      <c r="AA15" s="63">
        <v>0</v>
      </c>
      <c r="AB15" s="63"/>
      <c r="AC15" s="82">
        <f t="shared" si="2"/>
        <v>313159</v>
      </c>
      <c r="AD15" s="50">
        <f t="shared" si="3"/>
        <v>220239</v>
      </c>
      <c r="AE15" s="38"/>
      <c r="AF15" s="63">
        <v>7196351</v>
      </c>
      <c r="AG15" s="63">
        <v>747798</v>
      </c>
      <c r="AH15" s="63">
        <v>1002816</v>
      </c>
      <c r="AI15" s="63">
        <v>93721</v>
      </c>
      <c r="AJ15" s="50">
        <f t="shared" si="4"/>
        <v>9040686</v>
      </c>
      <c r="AK15" s="63">
        <v>2693957</v>
      </c>
      <c r="AL15" s="50">
        <f t="shared" si="5"/>
        <v>6346729</v>
      </c>
      <c r="AM15" s="38"/>
      <c r="AN15" s="83"/>
      <c r="AO15" s="38"/>
    </row>
    <row r="16" spans="1:145" ht="15.75" customHeight="1" x14ac:dyDescent="0.3">
      <c r="A16" s="40">
        <v>12</v>
      </c>
      <c r="B16" s="85" t="s">
        <v>273</v>
      </c>
      <c r="C16" s="85">
        <v>9752</v>
      </c>
      <c r="D16" s="86" t="s">
        <v>144</v>
      </c>
      <c r="E16" s="144" t="str">
        <f t="shared" si="0"/>
        <v xml:space="preserve"> </v>
      </c>
      <c r="F16" s="125" t="s">
        <v>284</v>
      </c>
      <c r="G16" s="92">
        <v>423788</v>
      </c>
      <c r="H16" s="93">
        <v>0</v>
      </c>
      <c r="I16" s="93">
        <v>0</v>
      </c>
      <c r="J16" s="63">
        <v>0</v>
      </c>
      <c r="K16" s="63">
        <v>0</v>
      </c>
      <c r="L16" s="63">
        <v>0</v>
      </c>
      <c r="M16" s="63"/>
      <c r="N16" s="63">
        <v>141490</v>
      </c>
      <c r="O16" s="63">
        <v>18638</v>
      </c>
      <c r="P16" s="63"/>
      <c r="Q16" s="63"/>
      <c r="R16" s="50">
        <f t="shared" si="1"/>
        <v>583916</v>
      </c>
      <c r="S16" s="9"/>
      <c r="T16" s="63">
        <v>150636</v>
      </c>
      <c r="U16" s="63"/>
      <c r="V16" s="63"/>
      <c r="W16" s="63"/>
      <c r="X16" s="63">
        <v>93639</v>
      </c>
      <c r="Y16" s="63">
        <v>146789</v>
      </c>
      <c r="Z16" s="63">
        <v>120726</v>
      </c>
      <c r="AA16" s="63"/>
      <c r="AB16" s="63">
        <v>0</v>
      </c>
      <c r="AC16" s="82">
        <f t="shared" si="2"/>
        <v>511790</v>
      </c>
      <c r="AD16" s="50">
        <f t="shared" si="3"/>
        <v>72126</v>
      </c>
      <c r="AE16" s="38"/>
      <c r="AF16" s="63"/>
      <c r="AG16" s="63">
        <v>3007062</v>
      </c>
      <c r="AH16" s="63">
        <v>599769</v>
      </c>
      <c r="AI16" s="63"/>
      <c r="AJ16" s="50">
        <f t="shared" si="4"/>
        <v>3606831</v>
      </c>
      <c r="AK16" s="63">
        <v>1095332</v>
      </c>
      <c r="AL16" s="50">
        <f t="shared" si="5"/>
        <v>2511499</v>
      </c>
      <c r="AM16" s="38"/>
      <c r="AN16" s="83"/>
      <c r="AO16" s="38"/>
    </row>
    <row r="17" spans="1:41" ht="15.75" customHeight="1" x14ac:dyDescent="0.3">
      <c r="A17" s="40">
        <v>13</v>
      </c>
      <c r="B17" s="85" t="s">
        <v>273</v>
      </c>
      <c r="C17" s="85">
        <v>9668</v>
      </c>
      <c r="D17" s="86" t="s">
        <v>133</v>
      </c>
      <c r="E17" s="144" t="str">
        <f t="shared" si="0"/>
        <v xml:space="preserve"> </v>
      </c>
      <c r="F17" s="125" t="s">
        <v>284</v>
      </c>
      <c r="G17" s="92">
        <v>19716</v>
      </c>
      <c r="H17" s="93">
        <v>0</v>
      </c>
      <c r="I17" s="93">
        <v>4654</v>
      </c>
      <c r="J17" s="63">
        <v>0</v>
      </c>
      <c r="K17" s="63">
        <v>1430</v>
      </c>
      <c r="L17" s="63">
        <v>0</v>
      </c>
      <c r="M17" s="63"/>
      <c r="N17" s="63">
        <v>23842</v>
      </c>
      <c r="O17" s="63">
        <v>10245</v>
      </c>
      <c r="P17" s="63">
        <v>0</v>
      </c>
      <c r="Q17" s="63"/>
      <c r="R17" s="50">
        <f t="shared" si="1"/>
        <v>59887</v>
      </c>
      <c r="S17" s="9"/>
      <c r="T17" s="63"/>
      <c r="U17" s="63">
        <v>0</v>
      </c>
      <c r="V17" s="63">
        <v>38004</v>
      </c>
      <c r="W17" s="63">
        <v>9934</v>
      </c>
      <c r="X17" s="63">
        <v>21985</v>
      </c>
      <c r="Y17" s="63">
        <v>8670</v>
      </c>
      <c r="Z17" s="63">
        <v>30</v>
      </c>
      <c r="AA17" s="63">
        <v>0</v>
      </c>
      <c r="AB17" s="63"/>
      <c r="AC17" s="82">
        <f t="shared" si="2"/>
        <v>78623</v>
      </c>
      <c r="AD17" s="50">
        <f t="shared" si="3"/>
        <v>-18736</v>
      </c>
      <c r="AE17" s="38"/>
      <c r="AF17" s="63">
        <v>1279340</v>
      </c>
      <c r="AG17" s="63"/>
      <c r="AH17" s="63">
        <v>354138</v>
      </c>
      <c r="AI17" s="63">
        <v>6670</v>
      </c>
      <c r="AJ17" s="50">
        <f t="shared" si="4"/>
        <v>1640148</v>
      </c>
      <c r="AK17" s="63">
        <v>2110</v>
      </c>
      <c r="AL17" s="50">
        <f t="shared" si="5"/>
        <v>1638038</v>
      </c>
      <c r="AM17" s="38"/>
      <c r="AN17" s="83"/>
      <c r="AO17" s="38"/>
    </row>
    <row r="18" spans="1:41" ht="15.75" customHeight="1" x14ac:dyDescent="0.3">
      <c r="A18" s="3">
        <v>14</v>
      </c>
      <c r="B18" s="85" t="s">
        <v>273</v>
      </c>
      <c r="C18" s="85">
        <v>9667</v>
      </c>
      <c r="D18" s="86" t="s">
        <v>142</v>
      </c>
      <c r="E18" s="144" t="str">
        <f t="shared" si="0"/>
        <v xml:space="preserve"> </v>
      </c>
      <c r="F18" s="125" t="s">
        <v>284</v>
      </c>
      <c r="G18" s="92">
        <v>224228</v>
      </c>
      <c r="H18" s="93"/>
      <c r="I18" s="93"/>
      <c r="J18" s="63">
        <v>627537</v>
      </c>
      <c r="K18" s="63"/>
      <c r="L18" s="63">
        <v>26711</v>
      </c>
      <c r="M18" s="63"/>
      <c r="N18" s="63">
        <v>7591</v>
      </c>
      <c r="O18" s="63">
        <v>27395</v>
      </c>
      <c r="P18" s="63"/>
      <c r="Q18" s="63"/>
      <c r="R18" s="50">
        <f t="shared" si="1"/>
        <v>913462</v>
      </c>
      <c r="S18" s="9"/>
      <c r="T18" s="63">
        <v>110842</v>
      </c>
      <c r="U18" s="63">
        <v>26000</v>
      </c>
      <c r="V18" s="63">
        <v>27247</v>
      </c>
      <c r="W18" s="63">
        <v>31200</v>
      </c>
      <c r="X18" s="63">
        <v>64892</v>
      </c>
      <c r="Y18" s="63">
        <v>55674</v>
      </c>
      <c r="Z18" s="63">
        <v>11900</v>
      </c>
      <c r="AA18" s="63">
        <v>0</v>
      </c>
      <c r="AB18" s="63"/>
      <c r="AC18" s="82">
        <f t="shared" si="2"/>
        <v>327755</v>
      </c>
      <c r="AD18" s="50">
        <f t="shared" si="3"/>
        <v>585707</v>
      </c>
      <c r="AE18" s="38"/>
      <c r="AF18" s="63">
        <v>11977356</v>
      </c>
      <c r="AG18" s="63"/>
      <c r="AH18" s="63"/>
      <c r="AI18" s="63"/>
      <c r="AJ18" s="50">
        <f t="shared" si="4"/>
        <v>11977356</v>
      </c>
      <c r="AK18" s="63">
        <v>979669</v>
      </c>
      <c r="AL18" s="50">
        <f t="shared" si="5"/>
        <v>10997687</v>
      </c>
      <c r="AM18" s="38"/>
      <c r="AN18" s="83"/>
      <c r="AO18" s="38"/>
    </row>
    <row r="19" spans="1:41" ht="15.75" customHeight="1" x14ac:dyDescent="0.3">
      <c r="A19" s="3">
        <v>15</v>
      </c>
      <c r="B19" s="85" t="s">
        <v>273</v>
      </c>
      <c r="C19" s="85">
        <v>16476</v>
      </c>
      <c r="D19" s="86" t="s">
        <v>256</v>
      </c>
      <c r="E19" s="144">
        <f t="shared" si="0"/>
        <v>1</v>
      </c>
      <c r="F19" s="125" t="s">
        <v>334</v>
      </c>
      <c r="G19" s="92">
        <v>181234</v>
      </c>
      <c r="H19" s="93">
        <v>1315</v>
      </c>
      <c r="I19" s="93">
        <v>20251</v>
      </c>
      <c r="J19" s="63">
        <v>700</v>
      </c>
      <c r="K19" s="63">
        <v>19759</v>
      </c>
      <c r="L19" s="63"/>
      <c r="M19" s="63"/>
      <c r="N19" s="63">
        <v>6628</v>
      </c>
      <c r="O19" s="63">
        <v>3383</v>
      </c>
      <c r="P19" s="63">
        <v>1050</v>
      </c>
      <c r="Q19" s="63">
        <v>3450</v>
      </c>
      <c r="R19" s="50">
        <f t="shared" si="1"/>
        <v>237770</v>
      </c>
      <c r="S19" s="9"/>
      <c r="T19" s="63">
        <v>59229</v>
      </c>
      <c r="U19" s="63"/>
      <c r="V19" s="63">
        <v>7375</v>
      </c>
      <c r="W19" s="63">
        <v>41836</v>
      </c>
      <c r="X19" s="63">
        <v>28798</v>
      </c>
      <c r="Y19" s="63">
        <v>21396</v>
      </c>
      <c r="Z19" s="63">
        <v>22751</v>
      </c>
      <c r="AA19" s="63">
        <v>11305</v>
      </c>
      <c r="AB19" s="63">
        <v>4858</v>
      </c>
      <c r="AC19" s="82">
        <f t="shared" si="2"/>
        <v>197548</v>
      </c>
      <c r="AD19" s="50">
        <f t="shared" si="3"/>
        <v>40222</v>
      </c>
      <c r="AE19" s="38"/>
      <c r="AF19" s="63">
        <v>1704000</v>
      </c>
      <c r="AG19" s="63">
        <v>37748</v>
      </c>
      <c r="AH19" s="63">
        <v>241630</v>
      </c>
      <c r="AI19" s="63">
        <v>0</v>
      </c>
      <c r="AJ19" s="50">
        <f t="shared" si="4"/>
        <v>1983378</v>
      </c>
      <c r="AK19" s="63"/>
      <c r="AL19" s="50">
        <f t="shared" si="5"/>
        <v>1983378</v>
      </c>
      <c r="AM19" s="38"/>
      <c r="AN19" s="83"/>
      <c r="AO19" s="38"/>
    </row>
    <row r="20" spans="1:41" ht="15.75" customHeight="1" x14ac:dyDescent="0.3">
      <c r="A20" s="40">
        <v>16</v>
      </c>
      <c r="B20" s="85" t="s">
        <v>273</v>
      </c>
      <c r="C20" s="85">
        <v>9672</v>
      </c>
      <c r="D20" s="86" t="s">
        <v>263</v>
      </c>
      <c r="E20" s="144">
        <f t="shared" si="0"/>
        <v>1</v>
      </c>
      <c r="F20" s="125" t="s">
        <v>334</v>
      </c>
      <c r="G20" s="92">
        <v>74508</v>
      </c>
      <c r="H20" s="93">
        <v>998</v>
      </c>
      <c r="I20" s="93">
        <v>1020</v>
      </c>
      <c r="J20" s="63"/>
      <c r="K20" s="63">
        <v>8966</v>
      </c>
      <c r="L20" s="63">
        <v>13000</v>
      </c>
      <c r="M20" s="63"/>
      <c r="N20" s="63">
        <v>24440</v>
      </c>
      <c r="O20" s="63">
        <v>2238</v>
      </c>
      <c r="P20" s="63">
        <v>10044</v>
      </c>
      <c r="Q20" s="63"/>
      <c r="R20" s="50">
        <f t="shared" si="1"/>
        <v>135214</v>
      </c>
      <c r="S20" s="9"/>
      <c r="T20" s="63">
        <v>60200</v>
      </c>
      <c r="U20" s="63">
        <v>24521</v>
      </c>
      <c r="V20" s="63">
        <v>550</v>
      </c>
      <c r="W20" s="63">
        <v>9160</v>
      </c>
      <c r="X20" s="63">
        <v>31031</v>
      </c>
      <c r="Y20" s="63">
        <v>11552</v>
      </c>
      <c r="Z20" s="63">
        <v>2311</v>
      </c>
      <c r="AA20" s="63">
        <v>600</v>
      </c>
      <c r="AB20" s="63"/>
      <c r="AC20" s="82">
        <f t="shared" si="2"/>
        <v>139925</v>
      </c>
      <c r="AD20" s="50">
        <f t="shared" si="3"/>
        <v>-4711</v>
      </c>
      <c r="AE20" s="38"/>
      <c r="AF20" s="63">
        <v>815000</v>
      </c>
      <c r="AG20" s="63">
        <v>65394</v>
      </c>
      <c r="AH20" s="63">
        <v>74695</v>
      </c>
      <c r="AI20" s="63"/>
      <c r="AJ20" s="50">
        <f t="shared" si="4"/>
        <v>955089</v>
      </c>
      <c r="AK20" s="63">
        <v>349</v>
      </c>
      <c r="AL20" s="50">
        <f t="shared" si="5"/>
        <v>954740</v>
      </c>
      <c r="AM20" s="38"/>
      <c r="AN20" s="83"/>
      <c r="AO20" s="38"/>
    </row>
    <row r="21" spans="1:41" ht="15.75" customHeight="1" x14ac:dyDescent="0.3">
      <c r="A21" s="40">
        <v>17</v>
      </c>
      <c r="B21" s="85" t="s">
        <v>273</v>
      </c>
      <c r="C21" s="85">
        <v>9673</v>
      </c>
      <c r="D21" s="86" t="s">
        <v>264</v>
      </c>
      <c r="E21" s="144" t="str">
        <f t="shared" si="0"/>
        <v xml:space="preserve"> </v>
      </c>
      <c r="F21" s="125" t="s">
        <v>284</v>
      </c>
      <c r="G21" s="92">
        <v>1320268</v>
      </c>
      <c r="H21" s="93">
        <v>0</v>
      </c>
      <c r="I21" s="93">
        <v>325168</v>
      </c>
      <c r="J21" s="63">
        <v>1249849</v>
      </c>
      <c r="K21" s="63">
        <v>239478</v>
      </c>
      <c r="L21" s="63">
        <v>0</v>
      </c>
      <c r="M21" s="63"/>
      <c r="N21" s="63">
        <v>80694</v>
      </c>
      <c r="O21" s="63">
        <v>17833</v>
      </c>
      <c r="P21" s="63">
        <v>25935</v>
      </c>
      <c r="Q21" s="63"/>
      <c r="R21" s="50">
        <f t="shared" si="1"/>
        <v>3259225</v>
      </c>
      <c r="S21" s="9"/>
      <c r="T21" s="63">
        <v>137695</v>
      </c>
      <c r="U21" s="63">
        <v>84150</v>
      </c>
      <c r="V21" s="63">
        <v>6034</v>
      </c>
      <c r="W21" s="63">
        <v>686228</v>
      </c>
      <c r="X21" s="63">
        <v>43666</v>
      </c>
      <c r="Y21" s="63">
        <v>81491</v>
      </c>
      <c r="Z21" s="63">
        <v>462213</v>
      </c>
      <c r="AA21" s="63">
        <v>39301</v>
      </c>
      <c r="AB21" s="63">
        <v>191707</v>
      </c>
      <c r="AC21" s="82">
        <f t="shared" si="2"/>
        <v>1732485</v>
      </c>
      <c r="AD21" s="50">
        <f t="shared" si="3"/>
        <v>1526740</v>
      </c>
      <c r="AE21" s="38"/>
      <c r="AF21" s="63">
        <v>2835671</v>
      </c>
      <c r="AG21" s="63">
        <v>65696</v>
      </c>
      <c r="AH21" s="63">
        <v>2584140</v>
      </c>
      <c r="AI21" s="63">
        <v>221949</v>
      </c>
      <c r="AJ21" s="50">
        <f t="shared" si="4"/>
        <v>5707456</v>
      </c>
      <c r="AK21" s="63">
        <v>417750</v>
      </c>
      <c r="AL21" s="50">
        <f t="shared" si="5"/>
        <v>5289706</v>
      </c>
      <c r="AM21" s="38"/>
      <c r="AN21" s="83"/>
      <c r="AO21" s="38"/>
    </row>
    <row r="22" spans="1:41" ht="15.75" customHeight="1" x14ac:dyDescent="0.3">
      <c r="A22" s="3">
        <v>18</v>
      </c>
      <c r="B22" s="85" t="s">
        <v>273</v>
      </c>
      <c r="C22" s="85">
        <v>9640</v>
      </c>
      <c r="D22" s="86" t="s">
        <v>131</v>
      </c>
      <c r="E22" s="144" t="str">
        <f t="shared" si="0"/>
        <v xml:space="preserve"> </v>
      </c>
      <c r="F22" s="125" t="s">
        <v>284</v>
      </c>
      <c r="G22" s="92">
        <v>18407</v>
      </c>
      <c r="H22" s="93"/>
      <c r="I22" s="93"/>
      <c r="J22" s="63"/>
      <c r="K22" s="63">
        <v>400</v>
      </c>
      <c r="L22" s="63">
        <v>0</v>
      </c>
      <c r="M22" s="63"/>
      <c r="N22" s="63">
        <v>59146</v>
      </c>
      <c r="O22" s="63">
        <v>115892</v>
      </c>
      <c r="P22" s="63"/>
      <c r="Q22" s="63"/>
      <c r="R22" s="50">
        <f t="shared" si="1"/>
        <v>193845</v>
      </c>
      <c r="S22" s="9"/>
      <c r="T22" s="63">
        <v>36409</v>
      </c>
      <c r="U22" s="63"/>
      <c r="V22" s="63"/>
      <c r="W22" s="63">
        <v>33809</v>
      </c>
      <c r="X22" s="63">
        <v>52798</v>
      </c>
      <c r="Y22" s="63">
        <v>41366</v>
      </c>
      <c r="Z22" s="63">
        <v>2970</v>
      </c>
      <c r="AA22" s="63"/>
      <c r="AB22" s="63">
        <v>33151</v>
      </c>
      <c r="AC22" s="82">
        <f t="shared" si="2"/>
        <v>200503</v>
      </c>
      <c r="AD22" s="50">
        <f t="shared" si="3"/>
        <v>-6658</v>
      </c>
      <c r="AE22" s="38"/>
      <c r="AF22" s="63">
        <v>4282000</v>
      </c>
      <c r="AG22" s="63">
        <v>412000</v>
      </c>
      <c r="AH22" s="63">
        <v>3327735</v>
      </c>
      <c r="AI22" s="63">
        <v>0</v>
      </c>
      <c r="AJ22" s="50">
        <f t="shared" si="4"/>
        <v>8021735</v>
      </c>
      <c r="AK22" s="63"/>
      <c r="AL22" s="50">
        <f t="shared" si="5"/>
        <v>8021735</v>
      </c>
      <c r="AM22" s="38"/>
      <c r="AN22" s="83"/>
      <c r="AO22" s="38"/>
    </row>
    <row r="23" spans="1:41" ht="15.75" customHeight="1" x14ac:dyDescent="0.3">
      <c r="A23" s="3">
        <v>19</v>
      </c>
      <c r="B23" s="85"/>
      <c r="C23" s="85">
        <v>18938</v>
      </c>
      <c r="D23" s="86" t="s">
        <v>294</v>
      </c>
      <c r="E23" s="144">
        <f t="shared" si="0"/>
        <v>1</v>
      </c>
      <c r="F23" s="125" t="s">
        <v>334</v>
      </c>
      <c r="G23" s="92">
        <v>69000</v>
      </c>
      <c r="H23" s="93"/>
      <c r="I23" s="93"/>
      <c r="J23" s="63"/>
      <c r="K23" s="63"/>
      <c r="L23" s="63"/>
      <c r="M23" s="63"/>
      <c r="N23" s="63"/>
      <c r="O23" s="63"/>
      <c r="P23" s="63">
        <v>4510</v>
      </c>
      <c r="Q23" s="63">
        <v>56</v>
      </c>
      <c r="R23" s="50">
        <f t="shared" si="1"/>
        <v>73566</v>
      </c>
      <c r="S23" s="9"/>
      <c r="T23" s="63">
        <v>41257</v>
      </c>
      <c r="U23" s="63">
        <v>19615</v>
      </c>
      <c r="V23" s="63">
        <v>5986</v>
      </c>
      <c r="W23" s="63">
        <v>2826</v>
      </c>
      <c r="X23" s="63"/>
      <c r="Y23" s="63">
        <v>4412</v>
      </c>
      <c r="Z23" s="63">
        <v>1161</v>
      </c>
      <c r="AA23" s="63"/>
      <c r="AB23" s="63">
        <v>9000</v>
      </c>
      <c r="AC23" s="82">
        <f t="shared" si="2"/>
        <v>84257</v>
      </c>
      <c r="AD23" s="50">
        <f t="shared" si="3"/>
        <v>-10691</v>
      </c>
      <c r="AE23" s="38"/>
      <c r="AF23" s="63"/>
      <c r="AG23" s="63"/>
      <c r="AH23" s="63">
        <v>54866</v>
      </c>
      <c r="AI23" s="63"/>
      <c r="AJ23" s="50">
        <f t="shared" si="4"/>
        <v>54866</v>
      </c>
      <c r="AK23" s="63"/>
      <c r="AL23" s="50">
        <f t="shared" si="5"/>
        <v>54866</v>
      </c>
      <c r="AM23" s="38"/>
      <c r="AN23" s="83"/>
      <c r="AO23" s="38"/>
    </row>
    <row r="24" spans="1:41" ht="15.75" customHeight="1" x14ac:dyDescent="0.3">
      <c r="A24" s="40">
        <v>20</v>
      </c>
      <c r="B24" s="85" t="s">
        <v>273</v>
      </c>
      <c r="C24" s="85">
        <v>9964</v>
      </c>
      <c r="D24" s="86" t="s">
        <v>134</v>
      </c>
      <c r="E24" s="144">
        <f t="shared" si="0"/>
        <v>1</v>
      </c>
      <c r="F24" s="125" t="s">
        <v>334</v>
      </c>
      <c r="G24" s="92">
        <v>41725</v>
      </c>
      <c r="H24" s="93"/>
      <c r="I24" s="93"/>
      <c r="J24" s="63"/>
      <c r="K24" s="63"/>
      <c r="L24" s="63">
        <v>473644</v>
      </c>
      <c r="M24" s="63"/>
      <c r="N24" s="63">
        <v>17281</v>
      </c>
      <c r="O24" s="63">
        <v>7578</v>
      </c>
      <c r="P24" s="63"/>
      <c r="Q24" s="63">
        <v>1830</v>
      </c>
      <c r="R24" s="50">
        <f t="shared" si="1"/>
        <v>542058</v>
      </c>
      <c r="S24" s="9"/>
      <c r="T24" s="63">
        <v>22000</v>
      </c>
      <c r="U24" s="63">
        <v>0</v>
      </c>
      <c r="V24" s="63">
        <v>1565</v>
      </c>
      <c r="W24" s="63"/>
      <c r="X24" s="63">
        <v>20343</v>
      </c>
      <c r="Y24" s="63">
        <v>5163</v>
      </c>
      <c r="Z24" s="63">
        <v>2050</v>
      </c>
      <c r="AA24" s="63"/>
      <c r="AB24" s="63">
        <v>0</v>
      </c>
      <c r="AC24" s="82">
        <f t="shared" si="2"/>
        <v>51121</v>
      </c>
      <c r="AD24" s="50">
        <f t="shared" si="3"/>
        <v>490937</v>
      </c>
      <c r="AE24" s="38"/>
      <c r="AF24" s="63">
        <v>1129394</v>
      </c>
      <c r="AG24" s="63">
        <v>63313</v>
      </c>
      <c r="AH24" s="63">
        <v>701800</v>
      </c>
      <c r="AI24" s="63">
        <v>0</v>
      </c>
      <c r="AJ24" s="50">
        <f t="shared" si="4"/>
        <v>1894507</v>
      </c>
      <c r="AK24" s="63"/>
      <c r="AL24" s="50">
        <f t="shared" si="5"/>
        <v>1894507</v>
      </c>
      <c r="AM24" s="38"/>
      <c r="AN24" s="83"/>
      <c r="AO24" s="38"/>
    </row>
    <row r="25" spans="1:41" ht="15.75" customHeight="1" x14ac:dyDescent="0.3">
      <c r="A25" s="40">
        <v>21</v>
      </c>
      <c r="B25" s="85" t="s">
        <v>273</v>
      </c>
      <c r="C25" s="85">
        <v>9677</v>
      </c>
      <c r="D25" s="86" t="s">
        <v>145</v>
      </c>
      <c r="E25" s="144">
        <f t="shared" si="0"/>
        <v>1</v>
      </c>
      <c r="F25" s="125" t="s">
        <v>334</v>
      </c>
      <c r="G25" s="92">
        <v>11490</v>
      </c>
      <c r="H25" s="93">
        <v>295</v>
      </c>
      <c r="I25" s="93">
        <v>3054</v>
      </c>
      <c r="J25" s="93">
        <v>26737</v>
      </c>
      <c r="K25" s="93">
        <v>62030</v>
      </c>
      <c r="L25" s="93">
        <v>0</v>
      </c>
      <c r="M25" s="93"/>
      <c r="N25" s="63">
        <v>103</v>
      </c>
      <c r="O25" s="63">
        <v>18361</v>
      </c>
      <c r="P25" s="63">
        <v>4387</v>
      </c>
      <c r="Q25" s="63">
        <v>0</v>
      </c>
      <c r="R25" s="50">
        <f t="shared" si="1"/>
        <v>126457</v>
      </c>
      <c r="S25" s="9"/>
      <c r="T25" s="63">
        <v>67950</v>
      </c>
      <c r="U25" s="63">
        <v>15600</v>
      </c>
      <c r="V25" s="63">
        <v>317</v>
      </c>
      <c r="W25" s="63">
        <v>0</v>
      </c>
      <c r="X25" s="63">
        <v>21409</v>
      </c>
      <c r="Y25" s="63">
        <v>16423</v>
      </c>
      <c r="Z25" s="63">
        <v>1073</v>
      </c>
      <c r="AA25" s="63">
        <v>0</v>
      </c>
      <c r="AB25" s="63">
        <v>243609</v>
      </c>
      <c r="AC25" s="82">
        <f t="shared" si="2"/>
        <v>366381</v>
      </c>
      <c r="AD25" s="50">
        <f t="shared" si="3"/>
        <v>-239924</v>
      </c>
      <c r="AE25" s="38"/>
      <c r="AF25" s="63">
        <v>675000</v>
      </c>
      <c r="AG25" s="63">
        <v>2365</v>
      </c>
      <c r="AH25" s="63">
        <v>1993920</v>
      </c>
      <c r="AI25" s="63">
        <v>0</v>
      </c>
      <c r="AJ25" s="50">
        <f t="shared" si="4"/>
        <v>2671285</v>
      </c>
      <c r="AK25" s="63">
        <v>33432</v>
      </c>
      <c r="AL25" s="50">
        <f t="shared" si="5"/>
        <v>2637853</v>
      </c>
      <c r="AM25" s="38"/>
      <c r="AN25" s="83"/>
      <c r="AO25" s="38"/>
    </row>
    <row r="26" spans="1:41" ht="15.75" customHeight="1" x14ac:dyDescent="0.3">
      <c r="A26" s="3">
        <v>22</v>
      </c>
      <c r="B26" s="85"/>
      <c r="C26" s="85">
        <v>19096</v>
      </c>
      <c r="D26" s="86" t="s">
        <v>296</v>
      </c>
      <c r="E26" s="144">
        <f t="shared" si="0"/>
        <v>1</v>
      </c>
      <c r="F26" s="125" t="s">
        <v>334</v>
      </c>
      <c r="G26" s="92">
        <v>78373</v>
      </c>
      <c r="H26" s="92">
        <v>0</v>
      </c>
      <c r="I26" s="92">
        <v>24175</v>
      </c>
      <c r="J26" s="92">
        <v>0</v>
      </c>
      <c r="K26" s="92">
        <v>50000</v>
      </c>
      <c r="L26" s="92">
        <v>5000</v>
      </c>
      <c r="M26" s="92"/>
      <c r="N26" s="92">
        <v>5381</v>
      </c>
      <c r="O26" s="92">
        <v>59446</v>
      </c>
      <c r="P26" s="92">
        <v>75</v>
      </c>
      <c r="Q26" s="92"/>
      <c r="R26" s="50">
        <f t="shared" si="1"/>
        <v>222450</v>
      </c>
      <c r="S26" s="9"/>
      <c r="T26" s="93">
        <v>123910</v>
      </c>
      <c r="U26" s="92">
        <v>41340</v>
      </c>
      <c r="V26" s="92">
        <v>10758</v>
      </c>
      <c r="W26" s="92">
        <v>43178</v>
      </c>
      <c r="X26" s="92">
        <v>12430</v>
      </c>
      <c r="Y26" s="92">
        <v>14033</v>
      </c>
      <c r="Z26" s="92">
        <v>5817</v>
      </c>
      <c r="AA26" s="92">
        <v>355</v>
      </c>
      <c r="AB26" s="92"/>
      <c r="AC26" s="82">
        <f t="shared" si="2"/>
        <v>251821</v>
      </c>
      <c r="AD26" s="50">
        <f t="shared" si="3"/>
        <v>-29371</v>
      </c>
      <c r="AE26" s="38"/>
      <c r="AF26" s="93">
        <v>2175374</v>
      </c>
      <c r="AG26" s="92">
        <v>38439</v>
      </c>
      <c r="AH26" s="92">
        <v>2299634</v>
      </c>
      <c r="AI26" s="92">
        <v>5617</v>
      </c>
      <c r="AJ26" s="50">
        <f t="shared" si="4"/>
        <v>4519064</v>
      </c>
      <c r="AK26" s="92">
        <v>28511</v>
      </c>
      <c r="AL26" s="50">
        <f t="shared" si="5"/>
        <v>4490553</v>
      </c>
      <c r="AM26" s="38"/>
      <c r="AN26" s="83"/>
      <c r="AO26" s="38"/>
    </row>
    <row r="27" spans="1:41" ht="15.75" customHeight="1" x14ac:dyDescent="0.3">
      <c r="A27" s="3">
        <v>23</v>
      </c>
      <c r="B27" s="85" t="s">
        <v>273</v>
      </c>
      <c r="C27" s="85">
        <v>9679</v>
      </c>
      <c r="D27" s="86" t="s">
        <v>135</v>
      </c>
      <c r="E27" s="144">
        <f t="shared" si="0"/>
        <v>1</v>
      </c>
      <c r="F27" s="125" t="s">
        <v>334</v>
      </c>
      <c r="G27" s="92">
        <v>20094</v>
      </c>
      <c r="H27" s="93">
        <v>0</v>
      </c>
      <c r="I27" s="93">
        <v>245</v>
      </c>
      <c r="J27" s="63"/>
      <c r="K27" s="63">
        <v>1534</v>
      </c>
      <c r="L27" s="63"/>
      <c r="M27" s="63"/>
      <c r="N27" s="63">
        <v>870</v>
      </c>
      <c r="O27" s="63">
        <v>24000</v>
      </c>
      <c r="P27" s="63">
        <v>4</v>
      </c>
      <c r="Q27" s="63">
        <v>34584</v>
      </c>
      <c r="R27" s="50">
        <f t="shared" si="1"/>
        <v>81331</v>
      </c>
      <c r="S27" s="9"/>
      <c r="T27" s="63"/>
      <c r="U27" s="63">
        <v>0</v>
      </c>
      <c r="V27" s="63">
        <v>36000</v>
      </c>
      <c r="W27" s="63"/>
      <c r="X27" s="63">
        <v>6370</v>
      </c>
      <c r="Y27" s="63">
        <v>774</v>
      </c>
      <c r="Z27" s="63">
        <v>3751</v>
      </c>
      <c r="AA27" s="63">
        <v>0</v>
      </c>
      <c r="AB27" s="63">
        <v>34584</v>
      </c>
      <c r="AC27" s="82">
        <f t="shared" si="2"/>
        <v>81479</v>
      </c>
      <c r="AD27" s="50">
        <f t="shared" si="3"/>
        <v>-148</v>
      </c>
      <c r="AE27" s="38"/>
      <c r="AF27" s="63">
        <v>445000</v>
      </c>
      <c r="AG27" s="63">
        <v>50000</v>
      </c>
      <c r="AH27" s="63">
        <v>1743620</v>
      </c>
      <c r="AI27" s="63"/>
      <c r="AJ27" s="50">
        <f t="shared" si="4"/>
        <v>2238620</v>
      </c>
      <c r="AK27" s="63">
        <v>0</v>
      </c>
      <c r="AL27" s="50">
        <f t="shared" si="5"/>
        <v>2238620</v>
      </c>
      <c r="AM27" s="38"/>
      <c r="AN27" s="83"/>
      <c r="AO27" s="38"/>
    </row>
    <row r="28" spans="1:41" ht="15.75" customHeight="1" x14ac:dyDescent="0.3">
      <c r="A28" s="40">
        <v>24</v>
      </c>
      <c r="B28" s="85" t="s">
        <v>273</v>
      </c>
      <c r="C28" s="85">
        <v>9686</v>
      </c>
      <c r="D28" s="86" t="s">
        <v>257</v>
      </c>
      <c r="E28" s="144">
        <f t="shared" si="0"/>
        <v>1</v>
      </c>
      <c r="F28" s="125" t="s">
        <v>334</v>
      </c>
      <c r="G28" s="92">
        <v>105866</v>
      </c>
      <c r="H28" s="92">
        <v>8778</v>
      </c>
      <c r="I28" s="92">
        <v>2734</v>
      </c>
      <c r="J28" s="71">
        <v>0</v>
      </c>
      <c r="K28" s="71">
        <v>139836</v>
      </c>
      <c r="L28" s="71"/>
      <c r="M28" s="71"/>
      <c r="N28" s="71">
        <v>13530</v>
      </c>
      <c r="O28" s="71">
        <v>15024</v>
      </c>
      <c r="P28" s="71">
        <v>246</v>
      </c>
      <c r="Q28" s="71">
        <v>2913</v>
      </c>
      <c r="R28" s="50">
        <f t="shared" si="1"/>
        <v>288927</v>
      </c>
      <c r="S28" s="9"/>
      <c r="T28" s="63">
        <v>82642</v>
      </c>
      <c r="U28" s="63"/>
      <c r="V28" s="63"/>
      <c r="W28" s="63">
        <v>28435</v>
      </c>
      <c r="X28" s="63">
        <v>16708</v>
      </c>
      <c r="Y28" s="63">
        <v>14514</v>
      </c>
      <c r="Z28" s="63">
        <v>5672</v>
      </c>
      <c r="AA28" s="63"/>
      <c r="AB28" s="63">
        <v>518</v>
      </c>
      <c r="AC28" s="82">
        <f t="shared" si="2"/>
        <v>148489</v>
      </c>
      <c r="AD28" s="50">
        <f t="shared" si="3"/>
        <v>140438</v>
      </c>
      <c r="AE28" s="38"/>
      <c r="AF28" s="63">
        <v>1187376</v>
      </c>
      <c r="AG28" s="63">
        <v>1486</v>
      </c>
      <c r="AH28" s="63">
        <v>1513310</v>
      </c>
      <c r="AI28" s="63">
        <v>18635</v>
      </c>
      <c r="AJ28" s="50">
        <f t="shared" si="4"/>
        <v>2720807</v>
      </c>
      <c r="AK28" s="63">
        <v>429</v>
      </c>
      <c r="AL28" s="50">
        <f t="shared" si="5"/>
        <v>2720378</v>
      </c>
      <c r="AM28" s="38"/>
      <c r="AN28" s="83"/>
      <c r="AO28" s="38"/>
    </row>
    <row r="29" spans="1:41" ht="15.75" customHeight="1" x14ac:dyDescent="0.3">
      <c r="A29" s="40">
        <v>25</v>
      </c>
      <c r="B29" s="85" t="s">
        <v>273</v>
      </c>
      <c r="C29" s="85">
        <v>9687</v>
      </c>
      <c r="D29" s="86" t="s">
        <v>143</v>
      </c>
      <c r="E29" s="144" t="str">
        <f t="shared" si="0"/>
        <v xml:space="preserve"> </v>
      </c>
      <c r="F29" s="125" t="s">
        <v>284</v>
      </c>
      <c r="G29" s="92">
        <v>50563</v>
      </c>
      <c r="H29" s="93">
        <v>0</v>
      </c>
      <c r="I29" s="93">
        <v>0</v>
      </c>
      <c r="J29" s="63"/>
      <c r="K29" s="63">
        <v>0</v>
      </c>
      <c r="L29" s="63">
        <v>8046</v>
      </c>
      <c r="M29" s="63"/>
      <c r="N29" s="63">
        <v>55429</v>
      </c>
      <c r="O29" s="63">
        <v>27680</v>
      </c>
      <c r="P29" s="63">
        <v>600</v>
      </c>
      <c r="Q29" s="63"/>
      <c r="R29" s="50">
        <f t="shared" si="1"/>
        <v>142318</v>
      </c>
      <c r="S29" s="9"/>
      <c r="T29" s="63">
        <v>83689</v>
      </c>
      <c r="U29" s="63">
        <v>0</v>
      </c>
      <c r="V29" s="63">
        <v>0</v>
      </c>
      <c r="W29" s="63">
        <v>15630</v>
      </c>
      <c r="X29" s="63">
        <v>31589</v>
      </c>
      <c r="Y29" s="63">
        <v>8793</v>
      </c>
      <c r="Z29" s="63">
        <v>1985</v>
      </c>
      <c r="AA29" s="63">
        <v>0</v>
      </c>
      <c r="AB29" s="63">
        <v>10516</v>
      </c>
      <c r="AC29" s="82">
        <f t="shared" si="2"/>
        <v>152202</v>
      </c>
      <c r="AD29" s="50">
        <f t="shared" si="3"/>
        <v>-9884</v>
      </c>
      <c r="AE29" s="38"/>
      <c r="AF29" s="63">
        <v>0</v>
      </c>
      <c r="AG29" s="63">
        <v>0</v>
      </c>
      <c r="AH29" s="63">
        <v>840231</v>
      </c>
      <c r="AI29" s="63">
        <v>5327</v>
      </c>
      <c r="AJ29" s="50">
        <f t="shared" si="4"/>
        <v>845558</v>
      </c>
      <c r="AK29" s="63">
        <v>9471</v>
      </c>
      <c r="AL29" s="50">
        <f t="shared" si="5"/>
        <v>836087</v>
      </c>
      <c r="AM29" s="38"/>
      <c r="AN29" s="83"/>
      <c r="AO29" s="38"/>
    </row>
    <row r="30" spans="1:41" ht="15.75" customHeight="1" x14ac:dyDescent="0.3">
      <c r="A30" s="3">
        <v>26</v>
      </c>
      <c r="B30" s="85" t="s">
        <v>273</v>
      </c>
      <c r="C30" s="85">
        <v>9666</v>
      </c>
      <c r="D30" s="86" t="s">
        <v>146</v>
      </c>
      <c r="E30" s="144" t="str">
        <f t="shared" si="0"/>
        <v xml:space="preserve"> </v>
      </c>
      <c r="F30" s="125" t="s">
        <v>284</v>
      </c>
      <c r="G30" s="92">
        <v>9694</v>
      </c>
      <c r="H30" s="93"/>
      <c r="I30" s="93">
        <v>1662</v>
      </c>
      <c r="J30" s="63">
        <v>0</v>
      </c>
      <c r="K30" s="63"/>
      <c r="L30" s="63">
        <v>0</v>
      </c>
      <c r="M30" s="63"/>
      <c r="N30" s="63"/>
      <c r="O30" s="63">
        <v>242689</v>
      </c>
      <c r="P30" s="63">
        <v>0</v>
      </c>
      <c r="Q30" s="63">
        <v>0</v>
      </c>
      <c r="R30" s="50">
        <f t="shared" si="1"/>
        <v>254045</v>
      </c>
      <c r="S30" s="9"/>
      <c r="T30" s="63">
        <v>33797</v>
      </c>
      <c r="U30" s="63">
        <v>10400</v>
      </c>
      <c r="V30" s="63">
        <v>12438</v>
      </c>
      <c r="W30" s="63">
        <v>32225</v>
      </c>
      <c r="X30" s="63">
        <v>913</v>
      </c>
      <c r="Y30" s="63">
        <v>17288</v>
      </c>
      <c r="Z30" s="63">
        <v>11614</v>
      </c>
      <c r="AA30" s="63">
        <v>0</v>
      </c>
      <c r="AB30" s="63">
        <v>0</v>
      </c>
      <c r="AC30" s="82">
        <f t="shared" si="2"/>
        <v>118675</v>
      </c>
      <c r="AD30" s="50">
        <f t="shared" si="3"/>
        <v>135370</v>
      </c>
      <c r="AE30" s="38"/>
      <c r="AF30" s="63">
        <v>0</v>
      </c>
      <c r="AG30" s="63">
        <v>7139</v>
      </c>
      <c r="AH30" s="63">
        <v>4774681</v>
      </c>
      <c r="AI30" s="63">
        <v>119326</v>
      </c>
      <c r="AJ30" s="50">
        <f t="shared" si="4"/>
        <v>4901146</v>
      </c>
      <c r="AK30" s="63">
        <v>88424</v>
      </c>
      <c r="AL30" s="50">
        <f t="shared" si="5"/>
        <v>4812722</v>
      </c>
      <c r="AM30" s="38"/>
      <c r="AN30" s="83"/>
      <c r="AO30" s="38"/>
    </row>
    <row r="31" spans="1:41" ht="15.75" customHeight="1" x14ac:dyDescent="0.3">
      <c r="A31" s="3">
        <v>27</v>
      </c>
      <c r="B31" s="85" t="s">
        <v>273</v>
      </c>
      <c r="C31" s="85">
        <v>9692</v>
      </c>
      <c r="D31" s="86" t="s">
        <v>136</v>
      </c>
      <c r="E31" s="144">
        <f t="shared" si="0"/>
        <v>1</v>
      </c>
      <c r="F31" s="125" t="s">
        <v>334</v>
      </c>
      <c r="G31" s="92">
        <v>86102</v>
      </c>
      <c r="H31" s="93"/>
      <c r="I31" s="93">
        <v>22743</v>
      </c>
      <c r="J31" s="63"/>
      <c r="K31" s="63">
        <v>28785</v>
      </c>
      <c r="L31" s="63"/>
      <c r="M31" s="63"/>
      <c r="N31" s="63">
        <v>27572</v>
      </c>
      <c r="O31" s="63">
        <v>1027</v>
      </c>
      <c r="P31" s="63"/>
      <c r="Q31" s="63">
        <v>845</v>
      </c>
      <c r="R31" s="50">
        <f t="shared" si="1"/>
        <v>167074</v>
      </c>
      <c r="S31" s="9"/>
      <c r="T31" s="63">
        <v>32834</v>
      </c>
      <c r="U31" s="63">
        <v>7633</v>
      </c>
      <c r="V31" s="63">
        <v>4326</v>
      </c>
      <c r="W31" s="63">
        <v>8507</v>
      </c>
      <c r="X31" s="63">
        <v>24162</v>
      </c>
      <c r="Y31" s="63">
        <v>44180</v>
      </c>
      <c r="Z31" s="63">
        <v>40082</v>
      </c>
      <c r="AA31" s="63">
        <v>2437</v>
      </c>
      <c r="AB31" s="63">
        <v>0</v>
      </c>
      <c r="AC31" s="82">
        <f t="shared" si="2"/>
        <v>164161</v>
      </c>
      <c r="AD31" s="50">
        <f t="shared" si="3"/>
        <v>2913</v>
      </c>
      <c r="AE31" s="38"/>
      <c r="AF31" s="63">
        <v>1550000</v>
      </c>
      <c r="AG31" s="63">
        <v>55371</v>
      </c>
      <c r="AH31" s="63">
        <v>115953</v>
      </c>
      <c r="AI31" s="63">
        <v>380</v>
      </c>
      <c r="AJ31" s="50">
        <f t="shared" si="4"/>
        <v>1721704</v>
      </c>
      <c r="AK31" s="63">
        <v>-5241</v>
      </c>
      <c r="AL31" s="50">
        <f t="shared" si="5"/>
        <v>1726945</v>
      </c>
      <c r="AM31" s="38"/>
      <c r="AN31" s="83"/>
      <c r="AO31" s="38"/>
    </row>
    <row r="32" spans="1:41" ht="15.75" customHeight="1" x14ac:dyDescent="0.3">
      <c r="A32" s="40">
        <v>28</v>
      </c>
      <c r="B32" s="85" t="s">
        <v>273</v>
      </c>
      <c r="C32" s="85">
        <v>9648</v>
      </c>
      <c r="D32" s="86" t="s">
        <v>132</v>
      </c>
      <c r="E32" s="144" t="str">
        <f t="shared" si="0"/>
        <v xml:space="preserve"> </v>
      </c>
      <c r="F32" s="125" t="s">
        <v>284</v>
      </c>
      <c r="G32" s="92">
        <v>27912</v>
      </c>
      <c r="H32" s="93">
        <v>0</v>
      </c>
      <c r="I32" s="93"/>
      <c r="J32" s="63">
        <v>0</v>
      </c>
      <c r="K32" s="63">
        <v>0</v>
      </c>
      <c r="L32" s="63">
        <v>0</v>
      </c>
      <c r="M32" s="63"/>
      <c r="N32" s="63">
        <v>420</v>
      </c>
      <c r="O32" s="63">
        <v>2595</v>
      </c>
      <c r="P32" s="63">
        <v>561</v>
      </c>
      <c r="Q32" s="63">
        <v>1745</v>
      </c>
      <c r="R32" s="50">
        <f t="shared" si="1"/>
        <v>33233</v>
      </c>
      <c r="S32" s="77"/>
      <c r="T32" s="63">
        <v>37828</v>
      </c>
      <c r="U32" s="63">
        <v>3530</v>
      </c>
      <c r="V32" s="63">
        <v>3015</v>
      </c>
      <c r="W32" s="63"/>
      <c r="X32" s="63">
        <v>13443</v>
      </c>
      <c r="Y32" s="63">
        <v>4582</v>
      </c>
      <c r="Z32" s="63"/>
      <c r="AA32" s="63">
        <v>955</v>
      </c>
      <c r="AB32" s="63">
        <v>300</v>
      </c>
      <c r="AC32" s="82">
        <f t="shared" si="2"/>
        <v>63653</v>
      </c>
      <c r="AD32" s="50">
        <f t="shared" si="3"/>
        <v>-30420</v>
      </c>
      <c r="AE32" s="38"/>
      <c r="AF32" s="63">
        <v>1007547</v>
      </c>
      <c r="AG32" s="63">
        <v>28337</v>
      </c>
      <c r="AH32" s="63">
        <v>66592</v>
      </c>
      <c r="AI32" s="63">
        <v>0</v>
      </c>
      <c r="AJ32" s="50">
        <f t="shared" si="4"/>
        <v>1102476</v>
      </c>
      <c r="AK32" s="63"/>
      <c r="AL32" s="50">
        <f t="shared" si="5"/>
        <v>1102476</v>
      </c>
      <c r="AM32" s="38"/>
      <c r="AN32" s="83"/>
      <c r="AO32" s="38"/>
    </row>
    <row r="33" spans="1:41" ht="15.75" customHeight="1" x14ac:dyDescent="0.3">
      <c r="A33" s="40">
        <v>29</v>
      </c>
      <c r="B33" s="85" t="s">
        <v>273</v>
      </c>
      <c r="C33" s="85">
        <v>9743</v>
      </c>
      <c r="D33" s="86" t="s">
        <v>149</v>
      </c>
      <c r="E33" s="144">
        <f t="shared" si="0"/>
        <v>1</v>
      </c>
      <c r="F33" s="125" t="s">
        <v>334</v>
      </c>
      <c r="G33" s="92">
        <v>42509</v>
      </c>
      <c r="H33" s="93"/>
      <c r="I33" s="93">
        <v>666</v>
      </c>
      <c r="J33" s="63"/>
      <c r="K33" s="63">
        <v>7030</v>
      </c>
      <c r="L33" s="63"/>
      <c r="M33" s="63"/>
      <c r="N33" s="63">
        <v>3012</v>
      </c>
      <c r="O33" s="63">
        <v>8545</v>
      </c>
      <c r="P33" s="63">
        <v>7680</v>
      </c>
      <c r="Q33" s="63">
        <v>830</v>
      </c>
      <c r="R33" s="50">
        <f t="shared" si="1"/>
        <v>70272</v>
      </c>
      <c r="S33" s="9"/>
      <c r="T33" s="63">
        <v>61130</v>
      </c>
      <c r="U33" s="63">
        <v>5703</v>
      </c>
      <c r="V33" s="63">
        <v>130</v>
      </c>
      <c r="W33" s="63">
        <v>2551</v>
      </c>
      <c r="X33" s="63">
        <v>16373</v>
      </c>
      <c r="Y33" s="63">
        <v>8399</v>
      </c>
      <c r="Z33" s="63"/>
      <c r="AA33" s="63">
        <v>666</v>
      </c>
      <c r="AB33" s="63">
        <v>1458</v>
      </c>
      <c r="AC33" s="82">
        <f t="shared" si="2"/>
        <v>96410</v>
      </c>
      <c r="AD33" s="50">
        <f t="shared" si="3"/>
        <v>-26138</v>
      </c>
      <c r="AE33" s="38"/>
      <c r="AF33" s="63">
        <v>1205000</v>
      </c>
      <c r="AG33" s="63">
        <v>86869</v>
      </c>
      <c r="AH33" s="63">
        <v>288263</v>
      </c>
      <c r="AI33" s="63"/>
      <c r="AJ33" s="50">
        <f t="shared" si="4"/>
        <v>1580132</v>
      </c>
      <c r="AK33" s="63">
        <v>521</v>
      </c>
      <c r="AL33" s="50">
        <f t="shared" si="5"/>
        <v>1579611</v>
      </c>
      <c r="AM33" s="38"/>
      <c r="AN33" s="83"/>
      <c r="AO33" s="38"/>
    </row>
    <row r="34" spans="1:41" ht="15.75" customHeight="1" x14ac:dyDescent="0.3">
      <c r="A34" s="3">
        <v>30</v>
      </c>
      <c r="B34" s="85" t="s">
        <v>273</v>
      </c>
      <c r="C34" s="85">
        <v>19095</v>
      </c>
      <c r="D34" s="86" t="s">
        <v>295</v>
      </c>
      <c r="E34" s="144">
        <f t="shared" si="0"/>
        <v>1</v>
      </c>
      <c r="F34" s="125" t="s">
        <v>334</v>
      </c>
      <c r="G34" s="92">
        <v>62808</v>
      </c>
      <c r="H34" s="93">
        <v>7799</v>
      </c>
      <c r="I34" s="93"/>
      <c r="J34" s="93">
        <v>0</v>
      </c>
      <c r="K34" s="93">
        <v>30330</v>
      </c>
      <c r="L34" s="93"/>
      <c r="M34" s="93"/>
      <c r="N34" s="93">
        <v>18864</v>
      </c>
      <c r="O34" s="93">
        <v>24456</v>
      </c>
      <c r="P34" s="93"/>
      <c r="Q34" s="93"/>
      <c r="R34" s="50">
        <f t="shared" si="1"/>
        <v>144257</v>
      </c>
      <c r="S34" s="9"/>
      <c r="T34" s="63">
        <v>70994</v>
      </c>
      <c r="U34" s="63"/>
      <c r="V34" s="63">
        <v>13415</v>
      </c>
      <c r="W34" s="63">
        <v>2695</v>
      </c>
      <c r="X34" s="63">
        <v>18101</v>
      </c>
      <c r="Y34" s="63">
        <v>19918</v>
      </c>
      <c r="Z34" s="63"/>
      <c r="AA34" s="63"/>
      <c r="AB34" s="63">
        <v>500</v>
      </c>
      <c r="AC34" s="82">
        <f t="shared" si="2"/>
        <v>125623</v>
      </c>
      <c r="AD34" s="50">
        <f t="shared" si="3"/>
        <v>18634</v>
      </c>
      <c r="AE34" s="38"/>
      <c r="AF34" s="63">
        <v>2536000</v>
      </c>
      <c r="AG34" s="63"/>
      <c r="AH34" s="63">
        <v>328852</v>
      </c>
      <c r="AI34" s="63">
        <v>1003</v>
      </c>
      <c r="AJ34" s="50">
        <f t="shared" si="4"/>
        <v>2865855</v>
      </c>
      <c r="AK34" s="63"/>
      <c r="AL34" s="50">
        <f t="shared" si="5"/>
        <v>2865855</v>
      </c>
      <c r="AM34" s="38"/>
      <c r="AN34" s="83"/>
      <c r="AO34" s="38"/>
    </row>
    <row r="35" spans="1:41" ht="15.75" customHeight="1" x14ac:dyDescent="0.3">
      <c r="A35" s="3">
        <v>31</v>
      </c>
      <c r="B35" s="85" t="s">
        <v>273</v>
      </c>
      <c r="C35" s="85">
        <v>18929</v>
      </c>
      <c r="D35" s="86" t="s">
        <v>286</v>
      </c>
      <c r="E35" s="144">
        <f t="shared" si="0"/>
        <v>1</v>
      </c>
      <c r="F35" s="125" t="s">
        <v>334</v>
      </c>
      <c r="G35" s="92">
        <v>146976</v>
      </c>
      <c r="H35" s="93"/>
      <c r="I35" s="93"/>
      <c r="J35" s="63"/>
      <c r="K35" s="63">
        <v>491459</v>
      </c>
      <c r="L35" s="63"/>
      <c r="M35" s="63"/>
      <c r="N35" s="63">
        <v>47064</v>
      </c>
      <c r="O35" s="63">
        <v>5869</v>
      </c>
      <c r="P35" s="63">
        <v>38314</v>
      </c>
      <c r="Q35" s="63">
        <v>5917</v>
      </c>
      <c r="R35" s="50">
        <f t="shared" si="1"/>
        <v>735599</v>
      </c>
      <c r="S35" s="9"/>
      <c r="T35" s="63">
        <v>148951</v>
      </c>
      <c r="U35" s="63">
        <v>27508</v>
      </c>
      <c r="V35" s="63">
        <v>8807</v>
      </c>
      <c r="W35" s="63">
        <v>41108</v>
      </c>
      <c r="X35" s="63">
        <v>82399</v>
      </c>
      <c r="Y35" s="63">
        <v>42227</v>
      </c>
      <c r="Z35" s="63">
        <v>6862</v>
      </c>
      <c r="AA35" s="63"/>
      <c r="AB35" s="63"/>
      <c r="AC35" s="82">
        <f t="shared" si="2"/>
        <v>357862</v>
      </c>
      <c r="AD35" s="50">
        <f t="shared" si="3"/>
        <v>377737</v>
      </c>
      <c r="AE35" s="38"/>
      <c r="AF35" s="63">
        <v>6272400</v>
      </c>
      <c r="AG35" s="63">
        <v>69149</v>
      </c>
      <c r="AH35" s="63">
        <v>519801</v>
      </c>
      <c r="AI35" s="63">
        <v>4509</v>
      </c>
      <c r="AJ35" s="50">
        <f t="shared" si="4"/>
        <v>6865859</v>
      </c>
      <c r="AK35" s="63">
        <v>26360</v>
      </c>
      <c r="AL35" s="50">
        <f t="shared" si="5"/>
        <v>6839499</v>
      </c>
      <c r="AM35" s="38"/>
      <c r="AN35" s="83"/>
      <c r="AO35" s="38"/>
    </row>
    <row r="36" spans="1:41" ht="16.5" customHeight="1" x14ac:dyDescent="0.3">
      <c r="A36" s="40">
        <v>32</v>
      </c>
      <c r="B36" s="85" t="s">
        <v>273</v>
      </c>
      <c r="C36" s="85">
        <v>16724</v>
      </c>
      <c r="D36" s="86" t="s">
        <v>258</v>
      </c>
      <c r="E36" s="144">
        <f t="shared" si="0"/>
        <v>1</v>
      </c>
      <c r="F36" s="125" t="s">
        <v>334</v>
      </c>
      <c r="G36" s="92">
        <v>155648</v>
      </c>
      <c r="H36" s="93">
        <v>1814</v>
      </c>
      <c r="I36" s="93">
        <v>2545</v>
      </c>
      <c r="J36" s="63"/>
      <c r="K36" s="63">
        <v>27655</v>
      </c>
      <c r="L36" s="63">
        <v>1811</v>
      </c>
      <c r="M36" s="63"/>
      <c r="N36" s="63">
        <v>14147</v>
      </c>
      <c r="O36" s="63">
        <v>73773</v>
      </c>
      <c r="P36" s="63">
        <v>20312</v>
      </c>
      <c r="Q36" s="63">
        <v>4011</v>
      </c>
      <c r="R36" s="50">
        <f t="shared" si="1"/>
        <v>301716</v>
      </c>
      <c r="S36" s="9"/>
      <c r="T36" s="63">
        <v>168756</v>
      </c>
      <c r="U36" s="63"/>
      <c r="V36" s="63"/>
      <c r="W36" s="63">
        <v>40820</v>
      </c>
      <c r="X36" s="63">
        <v>85917</v>
      </c>
      <c r="Y36" s="63">
        <v>39378</v>
      </c>
      <c r="Z36" s="63">
        <v>17744</v>
      </c>
      <c r="AA36" s="63">
        <v>1560</v>
      </c>
      <c r="AB36" s="63"/>
      <c r="AC36" s="82">
        <f t="shared" si="2"/>
        <v>354175</v>
      </c>
      <c r="AD36" s="50">
        <f t="shared" si="3"/>
        <v>-52459</v>
      </c>
      <c r="AE36" s="38"/>
      <c r="AF36" s="63">
        <v>2547371</v>
      </c>
      <c r="AG36" s="63">
        <v>46153</v>
      </c>
      <c r="AH36" s="63">
        <v>2886526</v>
      </c>
      <c r="AI36" s="63">
        <v>3514</v>
      </c>
      <c r="AJ36" s="50">
        <f t="shared" si="4"/>
        <v>5483564</v>
      </c>
      <c r="AK36" s="63">
        <v>20717</v>
      </c>
      <c r="AL36" s="50">
        <f t="shared" si="5"/>
        <v>5462847</v>
      </c>
      <c r="AM36" s="38"/>
      <c r="AN36" s="83"/>
      <c r="AO36" s="38"/>
    </row>
    <row r="37" spans="1:41" ht="16.5" customHeight="1" x14ac:dyDescent="0.3">
      <c r="A37" s="40">
        <v>33</v>
      </c>
      <c r="B37" s="85" t="s">
        <v>273</v>
      </c>
      <c r="C37" s="85">
        <v>9696</v>
      </c>
      <c r="D37" s="86" t="s">
        <v>137</v>
      </c>
      <c r="E37" s="144">
        <f t="shared" si="0"/>
        <v>1</v>
      </c>
      <c r="F37" s="125" t="s">
        <v>334</v>
      </c>
      <c r="G37" s="92">
        <v>15052</v>
      </c>
      <c r="H37" s="93"/>
      <c r="I37" s="93"/>
      <c r="J37" s="63">
        <v>0</v>
      </c>
      <c r="K37" s="63">
        <v>0</v>
      </c>
      <c r="L37" s="63">
        <v>0</v>
      </c>
      <c r="M37" s="63"/>
      <c r="N37" s="63">
        <v>1120</v>
      </c>
      <c r="O37" s="63">
        <v>7921</v>
      </c>
      <c r="P37" s="63"/>
      <c r="Q37" s="63"/>
      <c r="R37" s="50">
        <f t="shared" si="1"/>
        <v>24093</v>
      </c>
      <c r="S37" s="9"/>
      <c r="T37" s="63">
        <v>13200</v>
      </c>
      <c r="U37" s="63">
        <v>0</v>
      </c>
      <c r="V37" s="63">
        <v>577</v>
      </c>
      <c r="W37" s="63">
        <v>0</v>
      </c>
      <c r="X37" s="63">
        <v>4555</v>
      </c>
      <c r="Y37" s="63">
        <v>1520</v>
      </c>
      <c r="Z37" s="63"/>
      <c r="AA37" s="63"/>
      <c r="AB37" s="63"/>
      <c r="AC37" s="82">
        <f t="shared" si="2"/>
        <v>19852</v>
      </c>
      <c r="AD37" s="50">
        <f t="shared" si="3"/>
        <v>4241</v>
      </c>
      <c r="AE37" s="38"/>
      <c r="AF37" s="63">
        <v>225000</v>
      </c>
      <c r="AG37" s="63">
        <v>6000</v>
      </c>
      <c r="AH37" s="63">
        <v>341861</v>
      </c>
      <c r="AI37" s="63">
        <v>0</v>
      </c>
      <c r="AJ37" s="50">
        <f t="shared" si="4"/>
        <v>572861</v>
      </c>
      <c r="AK37" s="63">
        <v>0</v>
      </c>
      <c r="AL37" s="50">
        <f t="shared" si="5"/>
        <v>572861</v>
      </c>
      <c r="AM37" s="38"/>
      <c r="AN37" s="83"/>
      <c r="AO37" s="38"/>
    </row>
    <row r="38" spans="1:41" ht="16.5" customHeight="1" x14ac:dyDescent="0.3">
      <c r="A38" s="3">
        <v>34</v>
      </c>
      <c r="B38" s="85"/>
      <c r="C38" s="85">
        <v>9750</v>
      </c>
      <c r="D38" s="86" t="s">
        <v>150</v>
      </c>
      <c r="E38" s="144" t="str">
        <f t="shared" si="0"/>
        <v xml:space="preserve"> </v>
      </c>
      <c r="F38" s="125" t="s">
        <v>284</v>
      </c>
      <c r="G38" s="92">
        <v>70431</v>
      </c>
      <c r="H38" s="93">
        <v>0</v>
      </c>
      <c r="I38" s="93">
        <v>2090</v>
      </c>
      <c r="J38" s="63">
        <v>0</v>
      </c>
      <c r="K38" s="63">
        <v>1250</v>
      </c>
      <c r="L38" s="63">
        <v>10000</v>
      </c>
      <c r="M38" s="63"/>
      <c r="N38" s="63">
        <v>2203</v>
      </c>
      <c r="O38" s="63">
        <v>14628</v>
      </c>
      <c r="P38" s="63">
        <v>3410</v>
      </c>
      <c r="Q38" s="63">
        <v>1908</v>
      </c>
      <c r="R38" s="50">
        <f t="shared" si="1"/>
        <v>105920</v>
      </c>
      <c r="S38" s="9"/>
      <c r="T38" s="63">
        <v>62991</v>
      </c>
      <c r="U38" s="63">
        <v>15080</v>
      </c>
      <c r="V38" s="63">
        <v>3272</v>
      </c>
      <c r="W38" s="63"/>
      <c r="X38" s="63">
        <v>17934</v>
      </c>
      <c r="Y38" s="63">
        <v>14179</v>
      </c>
      <c r="Z38" s="63">
        <v>774</v>
      </c>
      <c r="AA38" s="63">
        <v>3435</v>
      </c>
      <c r="AB38" s="63">
        <v>3349</v>
      </c>
      <c r="AC38" s="82">
        <f t="shared" ref="AC38" si="6">SUM(T38:AB38)</f>
        <v>121014</v>
      </c>
      <c r="AD38" s="50">
        <f t="shared" ref="AD38:AD39" si="7">+R38-AC38</f>
        <v>-15094</v>
      </c>
      <c r="AE38" s="38"/>
      <c r="AF38" s="63">
        <v>725000</v>
      </c>
      <c r="AG38" s="63">
        <v>0</v>
      </c>
      <c r="AH38" s="63">
        <v>415517</v>
      </c>
      <c r="AI38" s="63">
        <v>1546</v>
      </c>
      <c r="AJ38" s="50">
        <f t="shared" si="4"/>
        <v>1142063</v>
      </c>
      <c r="AK38" s="63">
        <v>3588</v>
      </c>
      <c r="AL38" s="50">
        <f t="shared" si="5"/>
        <v>1138475</v>
      </c>
      <c r="AM38" s="38"/>
      <c r="AN38" s="83"/>
      <c r="AO38" s="38"/>
    </row>
    <row r="39" spans="1:41" s="7" customFormat="1" ht="16.5" customHeight="1" x14ac:dyDescent="0.3">
      <c r="A39" s="216" t="s">
        <v>324</v>
      </c>
      <c r="B39" s="217"/>
      <c r="C39" s="217"/>
      <c r="D39" s="217"/>
      <c r="E39" s="144" t="str">
        <f t="shared" si="0"/>
        <v xml:space="preserve"> </v>
      </c>
      <c r="F39" s="126"/>
      <c r="G39" s="105">
        <f t="shared" ref="G39:R39" si="8">SUM(G5:G38)</f>
        <v>3976212</v>
      </c>
      <c r="H39" s="105">
        <f t="shared" si="8"/>
        <v>79201</v>
      </c>
      <c r="I39" s="105">
        <f t="shared" si="8"/>
        <v>415198</v>
      </c>
      <c r="J39" s="105">
        <f t="shared" si="8"/>
        <v>1908578</v>
      </c>
      <c r="K39" s="105">
        <f t="shared" si="8"/>
        <v>1232243</v>
      </c>
      <c r="L39" s="105">
        <f t="shared" si="8"/>
        <v>839499</v>
      </c>
      <c r="M39" s="105">
        <f t="shared" si="8"/>
        <v>0</v>
      </c>
      <c r="N39" s="105">
        <f t="shared" si="8"/>
        <v>895884</v>
      </c>
      <c r="O39" s="105">
        <f t="shared" si="8"/>
        <v>873960</v>
      </c>
      <c r="P39" s="105">
        <f t="shared" si="8"/>
        <v>173605</v>
      </c>
      <c r="Q39" s="105">
        <f t="shared" si="8"/>
        <v>96659</v>
      </c>
      <c r="R39" s="50">
        <f t="shared" si="8"/>
        <v>10491039</v>
      </c>
      <c r="S39" s="30"/>
      <c r="T39" s="106">
        <f t="shared" ref="T39:AC39" si="9">SUM(T5:T38)</f>
        <v>2062830</v>
      </c>
      <c r="U39" s="106">
        <f t="shared" si="9"/>
        <v>378603</v>
      </c>
      <c r="V39" s="106">
        <f t="shared" si="9"/>
        <v>240628</v>
      </c>
      <c r="W39" s="106">
        <f t="shared" si="9"/>
        <v>1239541</v>
      </c>
      <c r="X39" s="106">
        <f t="shared" si="9"/>
        <v>1096269</v>
      </c>
      <c r="Y39" s="106">
        <f t="shared" si="9"/>
        <v>845139</v>
      </c>
      <c r="Z39" s="106">
        <f t="shared" si="9"/>
        <v>749485</v>
      </c>
      <c r="AA39" s="106">
        <f t="shared" si="9"/>
        <v>70656</v>
      </c>
      <c r="AB39" s="106">
        <f t="shared" si="9"/>
        <v>544905</v>
      </c>
      <c r="AC39" s="82">
        <f t="shared" si="9"/>
        <v>7228056</v>
      </c>
      <c r="AD39" s="50">
        <f t="shared" si="7"/>
        <v>3262983</v>
      </c>
      <c r="AE39" s="34"/>
      <c r="AF39" s="105">
        <f t="shared" ref="AF39:AL39" si="10">SUM(AF5:AF38)</f>
        <v>69282116</v>
      </c>
      <c r="AG39" s="105">
        <f t="shared" si="10"/>
        <v>7980353</v>
      </c>
      <c r="AH39" s="105">
        <f t="shared" si="10"/>
        <v>33128952</v>
      </c>
      <c r="AI39" s="105">
        <f t="shared" si="10"/>
        <v>507627</v>
      </c>
      <c r="AJ39" s="50">
        <f t="shared" si="10"/>
        <v>110899048</v>
      </c>
      <c r="AK39" s="105">
        <f t="shared" si="10"/>
        <v>5677559</v>
      </c>
      <c r="AL39" s="50">
        <f t="shared" si="10"/>
        <v>105221489</v>
      </c>
      <c r="AM39" s="76"/>
      <c r="AN39" s="84"/>
    </row>
    <row r="40" spans="1:41" s="7" customFormat="1" ht="16.5" customHeight="1" x14ac:dyDescent="0.3">
      <c r="A40" s="216" t="s">
        <v>309</v>
      </c>
      <c r="B40" s="217"/>
      <c r="C40" s="217"/>
      <c r="D40" s="217"/>
      <c r="E40" s="144" t="str">
        <f t="shared" si="0"/>
        <v xml:space="preserve"> </v>
      </c>
      <c r="F40" s="113"/>
      <c r="G40" s="105">
        <v>4027763</v>
      </c>
      <c r="H40" s="105">
        <v>102012</v>
      </c>
      <c r="I40" s="105">
        <v>411592</v>
      </c>
      <c r="J40" s="105">
        <v>2540105</v>
      </c>
      <c r="K40" s="105">
        <v>1472454</v>
      </c>
      <c r="L40" s="105">
        <v>191991</v>
      </c>
      <c r="M40" s="105">
        <v>0</v>
      </c>
      <c r="N40" s="105">
        <v>911878</v>
      </c>
      <c r="O40" s="105">
        <v>920341</v>
      </c>
      <c r="P40" s="105">
        <v>190567</v>
      </c>
      <c r="Q40" s="105">
        <v>131064</v>
      </c>
      <c r="R40" s="50">
        <v>10899767</v>
      </c>
      <c r="S40" s="30"/>
      <c r="T40" s="106">
        <v>2067729</v>
      </c>
      <c r="U40" s="106">
        <v>390328</v>
      </c>
      <c r="V40" s="106">
        <v>250329</v>
      </c>
      <c r="W40" s="106">
        <v>1184293</v>
      </c>
      <c r="X40" s="106">
        <v>2110775</v>
      </c>
      <c r="Y40" s="106">
        <v>881228</v>
      </c>
      <c r="Z40" s="106">
        <v>744710</v>
      </c>
      <c r="AA40" s="106">
        <v>81978</v>
      </c>
      <c r="AB40" s="106">
        <v>336806</v>
      </c>
      <c r="AC40" s="82">
        <v>8048176</v>
      </c>
      <c r="AD40" s="50">
        <v>2851591</v>
      </c>
      <c r="AE40" s="34"/>
      <c r="AF40" s="105">
        <v>69721493</v>
      </c>
      <c r="AG40" s="105">
        <v>6109617</v>
      </c>
      <c r="AH40" s="105">
        <v>30072384</v>
      </c>
      <c r="AI40" s="105">
        <v>1486691</v>
      </c>
      <c r="AJ40" s="50">
        <v>107390185</v>
      </c>
      <c r="AK40" s="105">
        <v>5506110</v>
      </c>
      <c r="AL40" s="50">
        <v>101884075</v>
      </c>
      <c r="AM40" s="76"/>
      <c r="AN40" s="96"/>
      <c r="AO40" s="96"/>
    </row>
    <row r="41" spans="1:41" s="7" customFormat="1" ht="16.5" customHeight="1" x14ac:dyDescent="0.3">
      <c r="A41" s="218" t="s">
        <v>327</v>
      </c>
      <c r="B41" s="219"/>
      <c r="C41" s="219"/>
      <c r="D41" s="219"/>
      <c r="E41" s="144" t="str">
        <f t="shared" si="0"/>
        <v xml:space="preserve"> </v>
      </c>
      <c r="F41" s="72"/>
      <c r="G41" s="107">
        <f t="shared" ref="G41:AK41" si="11">+G39/G40</f>
        <v>0.98720108407570162</v>
      </c>
      <c r="H41" s="108">
        <f t="shared" si="11"/>
        <v>0.77638905226836064</v>
      </c>
      <c r="I41" s="108">
        <f t="shared" si="11"/>
        <v>1.0087611032284398</v>
      </c>
      <c r="J41" s="39">
        <f t="shared" si="11"/>
        <v>0.75137760053226144</v>
      </c>
      <c r="K41" s="39">
        <f t="shared" si="11"/>
        <v>0.83686349454719811</v>
      </c>
      <c r="L41" s="39">
        <f t="shared" si="11"/>
        <v>4.3725955904183005</v>
      </c>
      <c r="M41" s="39"/>
      <c r="N41" s="39">
        <f t="shared" si="11"/>
        <v>0.98246037298849187</v>
      </c>
      <c r="O41" s="39">
        <f t="shared" si="11"/>
        <v>0.94960454874877898</v>
      </c>
      <c r="P41" s="39">
        <f t="shared" si="11"/>
        <v>0.9109919345951818</v>
      </c>
      <c r="Q41" s="39">
        <f t="shared" si="11"/>
        <v>0.73749465909784528</v>
      </c>
      <c r="R41" s="51">
        <f t="shared" si="11"/>
        <v>0.96250121676912914</v>
      </c>
      <c r="S41" s="78"/>
      <c r="T41" s="39">
        <f t="shared" si="11"/>
        <v>0.99763073400818003</v>
      </c>
      <c r="U41" s="39">
        <f t="shared" si="11"/>
        <v>0.96996116086983253</v>
      </c>
      <c r="V41" s="39"/>
      <c r="W41" s="39">
        <f t="shared" si="11"/>
        <v>1.0466506177103132</v>
      </c>
      <c r="X41" s="39">
        <f t="shared" si="11"/>
        <v>0.51936800464284449</v>
      </c>
      <c r="Y41" s="39">
        <f t="shared" si="11"/>
        <v>0.95904692088767041</v>
      </c>
      <c r="Z41" s="39">
        <f t="shared" si="11"/>
        <v>1.006411891877375</v>
      </c>
      <c r="AA41" s="39">
        <v>0</v>
      </c>
      <c r="AB41" s="39">
        <f t="shared" si="11"/>
        <v>1.6178601331330202</v>
      </c>
      <c r="AC41" s="140">
        <f>+AC39/AC40</f>
        <v>0.89809864993012078</v>
      </c>
      <c r="AD41" s="140">
        <f>+AD39/AD40*-1</f>
        <v>-1.1442675334576382</v>
      </c>
      <c r="AE41" s="36"/>
      <c r="AF41" s="39">
        <f t="shared" si="11"/>
        <v>0.9936981125748412</v>
      </c>
      <c r="AG41" s="65">
        <f t="shared" si="11"/>
        <v>1.3061952983304845</v>
      </c>
      <c r="AH41" s="39">
        <f t="shared" si="11"/>
        <v>1.1016403621342425</v>
      </c>
      <c r="AI41" s="39">
        <f t="shared" si="11"/>
        <v>0.34144755029794355</v>
      </c>
      <c r="AJ41" s="51">
        <f>+AJ39/AJ40</f>
        <v>1.0326739636401594</v>
      </c>
      <c r="AK41" s="39">
        <f t="shared" si="11"/>
        <v>1.0311379540183541</v>
      </c>
      <c r="AL41" s="51">
        <f>+AL39/AL40</f>
        <v>1.0327569740413307</v>
      </c>
      <c r="AM41" s="76"/>
    </row>
    <row r="42" spans="1:41" ht="16.5" customHeight="1" x14ac:dyDescent="0.3">
      <c r="B42" s="85"/>
      <c r="C42" s="85"/>
      <c r="D42" s="86"/>
      <c r="E42" s="86" t="str">
        <f t="shared" si="0"/>
        <v xml:space="preserve"> </v>
      </c>
      <c r="F42" s="85"/>
      <c r="G42" s="87"/>
      <c r="V42"/>
      <c r="W42"/>
      <c r="X42"/>
      <c r="Y42"/>
      <c r="Z42"/>
      <c r="AA42"/>
      <c r="AB42"/>
      <c r="AE42" s="46"/>
    </row>
    <row r="43" spans="1:41" ht="16.5" customHeight="1" x14ac:dyDescent="0.25">
      <c r="B43" s="85"/>
      <c r="C43" s="85"/>
      <c r="D43" s="86"/>
      <c r="E43" s="86" t="str">
        <f t="shared" si="0"/>
        <v xml:space="preserve"> </v>
      </c>
      <c r="F43" s="85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</row>
    <row r="44" spans="1:41" ht="16.5" customHeight="1" x14ac:dyDescent="0.3">
      <c r="B44" s="85"/>
      <c r="C44" s="85"/>
      <c r="D44" s="142" t="s">
        <v>325</v>
      </c>
      <c r="E44" s="142"/>
      <c r="F44" s="34">
        <f>SUM(E5:E38)</f>
        <v>22</v>
      </c>
      <c r="G44" s="87"/>
      <c r="V44"/>
      <c r="W44" s="94"/>
      <c r="X44"/>
      <c r="Y44"/>
      <c r="Z44"/>
      <c r="AA44"/>
      <c r="AB44"/>
    </row>
    <row r="45" spans="1:41" x14ac:dyDescent="0.3">
      <c r="B45" s="85"/>
      <c r="C45" s="85"/>
      <c r="D45" s="142" t="s">
        <v>299</v>
      </c>
      <c r="E45" s="142"/>
      <c r="F45" s="143">
        <f>+F44/A38</f>
        <v>0.6470588235294118</v>
      </c>
      <c r="G45" s="87"/>
      <c r="V45"/>
      <c r="W45" s="94"/>
      <c r="X45"/>
      <c r="Y45"/>
      <c r="Z45"/>
      <c r="AA45"/>
      <c r="AB45"/>
    </row>
    <row r="46" spans="1:41" x14ac:dyDescent="0.3">
      <c r="B46" s="85"/>
      <c r="C46" s="85"/>
      <c r="D46" s="86"/>
      <c r="E46" s="86" t="str">
        <f t="shared" ref="E46:E64" si="12">IF(F46="Y",1," ")</f>
        <v xml:space="preserve"> </v>
      </c>
      <c r="F46" s="85"/>
      <c r="G46" s="87"/>
      <c r="V46"/>
      <c r="W46" s="94"/>
      <c r="X46"/>
      <c r="Y46"/>
      <c r="Z46"/>
      <c r="AA46"/>
      <c r="AB46"/>
    </row>
    <row r="47" spans="1:41" x14ac:dyDescent="0.3">
      <c r="B47" s="85"/>
      <c r="C47" s="85"/>
      <c r="D47" s="86"/>
      <c r="E47" s="86" t="str">
        <f t="shared" si="12"/>
        <v xml:space="preserve"> </v>
      </c>
      <c r="F47" s="85"/>
      <c r="G47" s="87"/>
      <c r="V47"/>
      <c r="W47"/>
      <c r="X47"/>
      <c r="Y47"/>
      <c r="Z47"/>
      <c r="AA47"/>
      <c r="AB47"/>
    </row>
    <row r="48" spans="1:41" x14ac:dyDescent="0.3">
      <c r="B48" s="85"/>
      <c r="C48" s="85"/>
      <c r="D48" s="86"/>
      <c r="E48" s="86" t="str">
        <f t="shared" si="12"/>
        <v xml:space="preserve"> </v>
      </c>
      <c r="F48" s="85"/>
      <c r="G48" s="87"/>
      <c r="V48"/>
      <c r="W48"/>
      <c r="X48"/>
      <c r="Y48"/>
      <c r="Z48"/>
      <c r="AA48"/>
      <c r="AB48"/>
    </row>
    <row r="49" spans="2:28" x14ac:dyDescent="0.3">
      <c r="B49" s="85"/>
      <c r="C49" s="85"/>
      <c r="D49" s="86"/>
      <c r="E49" s="86" t="str">
        <f t="shared" si="12"/>
        <v xml:space="preserve"> </v>
      </c>
      <c r="F49" s="85"/>
      <c r="G49" s="87"/>
      <c r="V49"/>
      <c r="W49"/>
      <c r="X49"/>
      <c r="Y49"/>
      <c r="Z49"/>
      <c r="AA49"/>
      <c r="AB49"/>
    </row>
    <row r="50" spans="2:28" x14ac:dyDescent="0.3">
      <c r="B50" s="85"/>
      <c r="C50" s="85"/>
      <c r="D50" s="86"/>
      <c r="E50" s="86" t="str">
        <f t="shared" si="12"/>
        <v xml:space="preserve"> </v>
      </c>
      <c r="F50" s="85"/>
      <c r="G50" s="87"/>
      <c r="V50"/>
      <c r="W50"/>
      <c r="X50"/>
      <c r="Y50"/>
      <c r="Z50"/>
      <c r="AA50"/>
      <c r="AB50"/>
    </row>
    <row r="51" spans="2:28" x14ac:dyDescent="0.3">
      <c r="B51" s="85"/>
      <c r="C51" s="85"/>
      <c r="D51" s="86"/>
      <c r="E51" s="86" t="str">
        <f t="shared" si="12"/>
        <v xml:space="preserve"> </v>
      </c>
      <c r="F51" s="85"/>
      <c r="G51" s="87"/>
      <c r="V51"/>
      <c r="W51"/>
      <c r="X51"/>
      <c r="Y51"/>
      <c r="Z51"/>
      <c r="AA51"/>
      <c r="AB51"/>
    </row>
    <row r="52" spans="2:28" x14ac:dyDescent="0.3">
      <c r="B52" s="85"/>
      <c r="C52" s="85"/>
      <c r="D52" s="86"/>
      <c r="E52" s="86" t="str">
        <f t="shared" si="12"/>
        <v xml:space="preserve"> </v>
      </c>
      <c r="F52" s="85"/>
      <c r="G52" s="87"/>
      <c r="V52"/>
      <c r="W52"/>
      <c r="X52"/>
      <c r="Y52"/>
      <c r="Z52"/>
      <c r="AA52"/>
      <c r="AB52"/>
    </row>
    <row r="53" spans="2:28" x14ac:dyDescent="0.3">
      <c r="B53" s="85"/>
      <c r="C53" s="85"/>
      <c r="D53" s="86"/>
      <c r="E53" s="86" t="str">
        <f t="shared" si="12"/>
        <v xml:space="preserve"> </v>
      </c>
      <c r="F53" s="85"/>
      <c r="G53" s="87"/>
      <c r="V53"/>
      <c r="W53"/>
      <c r="X53"/>
      <c r="Y53"/>
      <c r="Z53"/>
      <c r="AA53"/>
      <c r="AB53"/>
    </row>
    <row r="54" spans="2:28" x14ac:dyDescent="0.3">
      <c r="B54" s="85"/>
      <c r="C54" s="85"/>
      <c r="D54" s="86"/>
      <c r="E54" s="86" t="str">
        <f t="shared" si="12"/>
        <v xml:space="preserve"> </v>
      </c>
      <c r="F54" s="85"/>
      <c r="G54" s="87"/>
      <c r="V54"/>
      <c r="W54"/>
      <c r="X54"/>
      <c r="Y54"/>
      <c r="Z54"/>
      <c r="AA54"/>
      <c r="AB54"/>
    </row>
    <row r="55" spans="2:28" x14ac:dyDescent="0.3">
      <c r="B55" s="85"/>
      <c r="C55" s="85"/>
      <c r="D55" s="86"/>
      <c r="E55" s="86" t="str">
        <f t="shared" si="12"/>
        <v xml:space="preserve"> </v>
      </c>
      <c r="F55" s="85"/>
      <c r="G55" s="87"/>
      <c r="V55"/>
      <c r="W55"/>
      <c r="X55"/>
      <c r="Y55"/>
      <c r="Z55"/>
      <c r="AA55"/>
      <c r="AB55"/>
    </row>
    <row r="56" spans="2:28" x14ac:dyDescent="0.3">
      <c r="B56" s="85"/>
      <c r="C56" s="85"/>
      <c r="D56" s="86"/>
      <c r="E56" s="86" t="str">
        <f t="shared" si="12"/>
        <v xml:space="preserve"> </v>
      </c>
      <c r="F56" s="85"/>
      <c r="G56" s="87"/>
      <c r="V56"/>
      <c r="W56"/>
      <c r="X56"/>
      <c r="Y56"/>
      <c r="Z56"/>
      <c r="AA56"/>
      <c r="AB56"/>
    </row>
    <row r="57" spans="2:28" x14ac:dyDescent="0.3">
      <c r="B57" s="85"/>
      <c r="C57" s="85"/>
      <c r="D57" s="86"/>
      <c r="E57" s="86" t="str">
        <f t="shared" si="12"/>
        <v xml:space="preserve"> </v>
      </c>
      <c r="F57" s="85"/>
      <c r="G57" s="87"/>
      <c r="V57"/>
      <c r="W57"/>
      <c r="X57"/>
      <c r="Y57"/>
      <c r="Z57"/>
      <c r="AA57"/>
      <c r="AB57"/>
    </row>
    <row r="58" spans="2:28" x14ac:dyDescent="0.3">
      <c r="B58" s="85"/>
      <c r="C58" s="85"/>
      <c r="D58" s="86"/>
      <c r="E58" s="86" t="str">
        <f t="shared" si="12"/>
        <v xml:space="preserve"> </v>
      </c>
      <c r="F58" s="85"/>
      <c r="G58" s="87"/>
      <c r="V58"/>
      <c r="W58"/>
      <c r="X58"/>
      <c r="Y58"/>
      <c r="Z58"/>
      <c r="AA58"/>
      <c r="AB58"/>
    </row>
    <row r="59" spans="2:28" x14ac:dyDescent="0.3">
      <c r="B59" s="85"/>
      <c r="C59" s="85"/>
      <c r="D59" s="86"/>
      <c r="E59" s="86" t="str">
        <f t="shared" si="12"/>
        <v xml:space="preserve"> </v>
      </c>
      <c r="F59" s="85"/>
      <c r="G59" s="87"/>
      <c r="V59"/>
      <c r="W59"/>
      <c r="X59"/>
      <c r="Y59"/>
      <c r="Z59"/>
      <c r="AA59"/>
      <c r="AB59"/>
    </row>
    <row r="60" spans="2:28" x14ac:dyDescent="0.3">
      <c r="B60" s="85"/>
      <c r="C60" s="85"/>
      <c r="D60" s="86"/>
      <c r="E60" s="86" t="str">
        <f t="shared" si="12"/>
        <v xml:space="preserve"> </v>
      </c>
      <c r="F60" s="85"/>
      <c r="G60" s="87"/>
      <c r="V60"/>
      <c r="W60"/>
      <c r="X60"/>
      <c r="Y60"/>
      <c r="Z60"/>
      <c r="AA60"/>
      <c r="AB60"/>
    </row>
    <row r="61" spans="2:28" x14ac:dyDescent="0.3">
      <c r="B61" s="85"/>
      <c r="C61" s="85"/>
      <c r="D61" s="86"/>
      <c r="E61" s="86" t="str">
        <f t="shared" si="12"/>
        <v xml:space="preserve"> </v>
      </c>
      <c r="F61" s="85"/>
      <c r="G61" s="87"/>
      <c r="V61"/>
      <c r="W61"/>
      <c r="X61"/>
      <c r="Y61"/>
      <c r="Z61"/>
      <c r="AA61"/>
      <c r="AB61"/>
    </row>
    <row r="62" spans="2:28" x14ac:dyDescent="0.3">
      <c r="B62" s="85"/>
      <c r="C62" s="85"/>
      <c r="D62" s="86"/>
      <c r="E62" s="86" t="str">
        <f t="shared" si="12"/>
        <v xml:space="preserve"> </v>
      </c>
      <c r="F62" s="85"/>
      <c r="G62" s="87"/>
      <c r="V62"/>
      <c r="W62"/>
      <c r="X62"/>
      <c r="Y62"/>
      <c r="Z62"/>
      <c r="AA62"/>
      <c r="AB62"/>
    </row>
    <row r="63" spans="2:28" x14ac:dyDescent="0.3">
      <c r="B63" s="85"/>
      <c r="C63" s="85"/>
      <c r="D63" s="86"/>
      <c r="E63" s="86" t="str">
        <f t="shared" si="12"/>
        <v xml:space="preserve"> </v>
      </c>
      <c r="F63" s="85"/>
      <c r="G63" s="87"/>
      <c r="V63"/>
      <c r="W63"/>
      <c r="X63"/>
      <c r="Y63"/>
      <c r="Z63"/>
      <c r="AA63"/>
      <c r="AB63"/>
    </row>
    <row r="64" spans="2:28" x14ac:dyDescent="0.3">
      <c r="B64" s="85"/>
      <c r="C64" s="85"/>
      <c r="D64" s="86"/>
      <c r="E64" s="86" t="str">
        <f t="shared" si="12"/>
        <v xml:space="preserve"> </v>
      </c>
      <c r="F64" s="85"/>
      <c r="G64" s="87"/>
      <c r="V64"/>
      <c r="W64"/>
      <c r="X64"/>
      <c r="Y64"/>
      <c r="Z64"/>
      <c r="AA64"/>
      <c r="AB64"/>
    </row>
    <row r="65" spans="2:28" x14ac:dyDescent="0.3">
      <c r="B65" s="85"/>
      <c r="C65" s="85"/>
      <c r="D65" s="86"/>
      <c r="E65" s="86" t="str">
        <f t="shared" ref="E65:E66" si="13">IF(F65="Y",1," ")</f>
        <v xml:space="preserve"> </v>
      </c>
      <c r="F65" s="85"/>
      <c r="G65" s="87"/>
      <c r="V65"/>
      <c r="W65"/>
      <c r="X65"/>
      <c r="Y65"/>
      <c r="Z65"/>
      <c r="AA65"/>
      <c r="AB65"/>
    </row>
    <row r="66" spans="2:28" x14ac:dyDescent="0.3">
      <c r="B66" s="85"/>
      <c r="C66" s="85"/>
      <c r="D66" s="86"/>
      <c r="E66" s="86" t="str">
        <f t="shared" si="13"/>
        <v xml:space="preserve"> </v>
      </c>
      <c r="F66" s="85"/>
      <c r="G66" s="87"/>
      <c r="V66"/>
      <c r="W66"/>
      <c r="X66"/>
      <c r="Y66"/>
      <c r="Z66"/>
      <c r="AA66"/>
      <c r="AB66"/>
    </row>
    <row r="67" spans="2:28" x14ac:dyDescent="0.3">
      <c r="B67" s="85"/>
      <c r="C67" s="85"/>
      <c r="D67" s="86"/>
      <c r="E67" s="86" t="str">
        <f t="shared" ref="E67:E72" si="14">IF(F67="y",1,"")</f>
        <v/>
      </c>
      <c r="F67" s="85"/>
      <c r="G67" s="87"/>
      <c r="V67"/>
      <c r="W67"/>
      <c r="X67"/>
      <c r="Y67"/>
      <c r="Z67"/>
      <c r="AA67"/>
      <c r="AB67"/>
    </row>
    <row r="68" spans="2:28" x14ac:dyDescent="0.3">
      <c r="B68" s="85"/>
      <c r="C68" s="85"/>
      <c r="D68" s="86"/>
      <c r="E68" s="86" t="str">
        <f t="shared" si="14"/>
        <v/>
      </c>
      <c r="F68" s="85"/>
      <c r="G68" s="87"/>
      <c r="V68"/>
      <c r="W68"/>
      <c r="X68"/>
      <c r="Y68"/>
      <c r="Z68"/>
      <c r="AA68"/>
      <c r="AB68"/>
    </row>
    <row r="69" spans="2:28" x14ac:dyDescent="0.3">
      <c r="B69" s="85"/>
      <c r="C69" s="85"/>
      <c r="D69" s="86"/>
      <c r="E69" s="86" t="str">
        <f t="shared" si="14"/>
        <v/>
      </c>
      <c r="F69" s="85"/>
      <c r="G69" s="87"/>
      <c r="V69"/>
      <c r="W69"/>
      <c r="X69"/>
      <c r="Y69"/>
      <c r="Z69"/>
      <c r="AA69"/>
      <c r="AB69"/>
    </row>
    <row r="70" spans="2:28" x14ac:dyDescent="0.3">
      <c r="B70" s="85"/>
      <c r="C70" s="85"/>
      <c r="D70" s="86"/>
      <c r="E70" s="86" t="str">
        <f t="shared" si="14"/>
        <v/>
      </c>
      <c r="F70" s="85"/>
      <c r="G70" s="87"/>
      <c r="V70"/>
      <c r="W70"/>
      <c r="X70"/>
      <c r="Y70"/>
      <c r="Z70"/>
      <c r="AA70"/>
      <c r="AB70"/>
    </row>
    <row r="71" spans="2:28" x14ac:dyDescent="0.3">
      <c r="B71" s="85"/>
      <c r="C71" s="85"/>
      <c r="D71" s="86"/>
      <c r="E71" s="86" t="str">
        <f t="shared" si="14"/>
        <v/>
      </c>
      <c r="F71" s="85"/>
      <c r="G71" s="87"/>
      <c r="V71"/>
      <c r="W71"/>
      <c r="X71"/>
      <c r="Y71"/>
      <c r="Z71"/>
      <c r="AA71"/>
      <c r="AB71"/>
    </row>
    <row r="72" spans="2:28" x14ac:dyDescent="0.3">
      <c r="B72" s="85"/>
      <c r="C72" s="85"/>
      <c r="D72" s="86"/>
      <c r="E72" s="86" t="str">
        <f t="shared" si="14"/>
        <v/>
      </c>
      <c r="F72" s="85"/>
      <c r="G72" s="87"/>
      <c r="V72"/>
      <c r="W72"/>
      <c r="X72"/>
      <c r="Y72"/>
      <c r="Z72"/>
      <c r="AA72"/>
      <c r="AB72"/>
    </row>
    <row r="73" spans="2:28" x14ac:dyDescent="0.3">
      <c r="B73" s="85"/>
      <c r="C73" s="85"/>
      <c r="D73" s="86"/>
      <c r="E73" s="86"/>
      <c r="F73" s="85"/>
      <c r="G73" s="87"/>
      <c r="V73"/>
      <c r="W73"/>
      <c r="X73"/>
      <c r="Y73"/>
      <c r="Z73"/>
      <c r="AA73"/>
      <c r="AB73"/>
    </row>
    <row r="74" spans="2:28" x14ac:dyDescent="0.3">
      <c r="B74" s="85"/>
      <c r="C74" s="85"/>
      <c r="D74" s="86"/>
      <c r="E74" s="86"/>
      <c r="F74" s="85"/>
      <c r="G74" s="87"/>
      <c r="V74"/>
      <c r="W74"/>
      <c r="X74"/>
      <c r="Y74"/>
      <c r="Z74"/>
      <c r="AA74"/>
      <c r="AB74"/>
    </row>
    <row r="75" spans="2:28" x14ac:dyDescent="0.3">
      <c r="B75" s="85"/>
      <c r="C75" s="85"/>
      <c r="D75" s="86"/>
      <c r="E75" s="86"/>
      <c r="F75" s="85"/>
      <c r="G75" s="87"/>
      <c r="V75"/>
      <c r="W75"/>
      <c r="X75"/>
      <c r="Y75"/>
      <c r="Z75"/>
      <c r="AA75"/>
      <c r="AB75"/>
    </row>
    <row r="76" spans="2:28" x14ac:dyDescent="0.3">
      <c r="B76" s="85"/>
      <c r="C76" s="85"/>
      <c r="D76" s="86"/>
      <c r="E76" s="86"/>
      <c r="F76" s="85"/>
      <c r="G76" s="87"/>
      <c r="V76"/>
      <c r="W76"/>
      <c r="X76"/>
      <c r="Y76"/>
      <c r="Z76"/>
      <c r="AA76"/>
      <c r="AB76"/>
    </row>
    <row r="77" spans="2:28" x14ac:dyDescent="0.3">
      <c r="B77" s="85"/>
      <c r="C77" s="85"/>
      <c r="D77" s="86"/>
      <c r="E77" s="86"/>
      <c r="F77" s="85"/>
      <c r="G77" s="87"/>
      <c r="V77"/>
      <c r="W77"/>
      <c r="X77"/>
      <c r="Y77"/>
      <c r="Z77"/>
      <c r="AA77"/>
      <c r="AB77"/>
    </row>
    <row r="78" spans="2:28" x14ac:dyDescent="0.3">
      <c r="B78" s="85"/>
      <c r="C78" s="85"/>
      <c r="D78" s="86"/>
      <c r="E78" s="86"/>
      <c r="F78" s="85"/>
      <c r="G78" s="87"/>
      <c r="V78"/>
      <c r="W78"/>
      <c r="X78"/>
      <c r="Y78"/>
      <c r="Z78"/>
      <c r="AA78"/>
      <c r="AB78"/>
    </row>
    <row r="79" spans="2:28" x14ac:dyDescent="0.3">
      <c r="B79" s="85"/>
      <c r="C79" s="85"/>
      <c r="D79" s="86"/>
      <c r="E79" s="86"/>
      <c r="F79" s="85"/>
      <c r="G79" s="87"/>
      <c r="V79"/>
      <c r="W79"/>
      <c r="X79"/>
      <c r="Y79"/>
      <c r="Z79"/>
      <c r="AA79"/>
      <c r="AB79"/>
    </row>
    <row r="80" spans="2:28" x14ac:dyDescent="0.3">
      <c r="B80" s="85"/>
      <c r="C80" s="85"/>
      <c r="D80" s="86"/>
      <c r="E80" s="86"/>
      <c r="F80" s="85"/>
      <c r="G80" s="87"/>
      <c r="V80"/>
      <c r="W80"/>
      <c r="X80"/>
      <c r="Y80"/>
      <c r="Z80"/>
      <c r="AA80"/>
      <c r="AB80"/>
    </row>
    <row r="81" spans="2:28" x14ac:dyDescent="0.3">
      <c r="B81" s="85"/>
      <c r="C81" s="85"/>
      <c r="D81" s="86"/>
      <c r="E81" s="86"/>
      <c r="F81" s="85"/>
      <c r="G81" s="87"/>
      <c r="V81"/>
      <c r="W81"/>
      <c r="X81"/>
      <c r="Y81"/>
      <c r="Z81"/>
      <c r="AA81"/>
      <c r="AB81"/>
    </row>
    <row r="82" spans="2:28" x14ac:dyDescent="0.3">
      <c r="B82" s="85"/>
      <c r="C82" s="85"/>
      <c r="D82" s="86"/>
      <c r="E82" s="86"/>
      <c r="F82" s="85"/>
      <c r="G82" s="87"/>
      <c r="V82"/>
      <c r="W82"/>
      <c r="X82"/>
      <c r="Y82"/>
      <c r="Z82"/>
      <c r="AA82"/>
      <c r="AB82"/>
    </row>
    <row r="83" spans="2:28" x14ac:dyDescent="0.3">
      <c r="B83" s="85"/>
      <c r="C83" s="85"/>
      <c r="D83" s="86"/>
      <c r="E83" s="86"/>
      <c r="F83" s="85"/>
      <c r="G83" s="87"/>
      <c r="V83"/>
      <c r="W83"/>
      <c r="X83"/>
      <c r="Y83"/>
      <c r="Z83"/>
      <c r="AA83"/>
      <c r="AB83"/>
    </row>
    <row r="84" spans="2:28" x14ac:dyDescent="0.3">
      <c r="B84" s="85"/>
      <c r="C84" s="85"/>
      <c r="D84" s="86"/>
      <c r="E84" s="86"/>
      <c r="F84" s="85"/>
      <c r="G84" s="87"/>
      <c r="V84"/>
      <c r="W84"/>
      <c r="X84"/>
      <c r="Y84"/>
      <c r="Z84"/>
      <c r="AA84"/>
      <c r="AB84"/>
    </row>
    <row r="85" spans="2:28" x14ac:dyDescent="0.3">
      <c r="B85" s="85"/>
      <c r="C85" s="85"/>
      <c r="D85" s="86"/>
      <c r="E85" s="86"/>
      <c r="F85" s="85"/>
      <c r="G85" s="87"/>
      <c r="V85"/>
      <c r="W85"/>
      <c r="X85"/>
      <c r="Y85"/>
      <c r="Z85"/>
      <c r="AA85"/>
      <c r="AB85"/>
    </row>
    <row r="86" spans="2:28" x14ac:dyDescent="0.3">
      <c r="B86" s="85"/>
      <c r="C86" s="85"/>
      <c r="D86" s="86"/>
      <c r="E86" s="86"/>
      <c r="F86" s="85"/>
      <c r="G86" s="87"/>
      <c r="V86"/>
      <c r="W86"/>
      <c r="X86"/>
      <c r="Y86"/>
      <c r="Z86"/>
      <c r="AA86"/>
      <c r="AB86"/>
    </row>
    <row r="87" spans="2:28" x14ac:dyDescent="0.3">
      <c r="B87" s="85"/>
      <c r="C87" s="85"/>
      <c r="D87" s="86"/>
      <c r="E87" s="86"/>
      <c r="F87" s="85"/>
      <c r="G87" s="87"/>
      <c r="V87"/>
      <c r="W87"/>
      <c r="X87"/>
      <c r="Y87"/>
      <c r="Z87"/>
      <c r="AA87"/>
      <c r="AB87"/>
    </row>
    <row r="88" spans="2:28" x14ac:dyDescent="0.3">
      <c r="B88" s="85"/>
      <c r="C88" s="85"/>
      <c r="D88" s="86"/>
      <c r="E88" s="86"/>
      <c r="F88" s="85"/>
      <c r="G88" s="87"/>
      <c r="V88"/>
      <c r="W88"/>
      <c r="X88"/>
      <c r="Y88"/>
      <c r="Z88"/>
      <c r="AA88"/>
      <c r="AB88"/>
    </row>
    <row r="89" spans="2:28" x14ac:dyDescent="0.3">
      <c r="B89" s="85"/>
      <c r="C89" s="85"/>
      <c r="D89" s="86"/>
      <c r="E89" s="86"/>
      <c r="F89" s="85"/>
      <c r="G89" s="87"/>
      <c r="V89"/>
      <c r="W89"/>
      <c r="X89"/>
      <c r="Y89"/>
      <c r="Z89"/>
      <c r="AA89"/>
      <c r="AB89"/>
    </row>
    <row r="90" spans="2:28" x14ac:dyDescent="0.3">
      <c r="B90" s="85"/>
      <c r="C90" s="85"/>
      <c r="D90" s="86"/>
      <c r="E90" s="86"/>
      <c r="F90" s="85"/>
      <c r="G90" s="87"/>
      <c r="V90"/>
      <c r="W90"/>
      <c r="X90"/>
      <c r="Y90"/>
      <c r="Z90"/>
      <c r="AA90"/>
      <c r="AB90"/>
    </row>
    <row r="91" spans="2:28" x14ac:dyDescent="0.3">
      <c r="B91" s="85"/>
      <c r="C91" s="85"/>
      <c r="D91" s="86"/>
      <c r="E91" s="86"/>
      <c r="F91" s="85"/>
      <c r="G91" s="87"/>
      <c r="V91"/>
      <c r="W91"/>
      <c r="X91"/>
      <c r="Y91"/>
      <c r="Z91"/>
      <c r="AA91"/>
      <c r="AB91"/>
    </row>
    <row r="92" spans="2:28" x14ac:dyDescent="0.3">
      <c r="B92" s="85"/>
      <c r="C92" s="85"/>
      <c r="D92" s="86"/>
      <c r="E92" s="86"/>
      <c r="F92" s="85"/>
      <c r="G92" s="87"/>
      <c r="V92"/>
      <c r="W92"/>
      <c r="X92"/>
      <c r="Y92"/>
      <c r="Z92"/>
      <c r="AA92"/>
      <c r="AB92"/>
    </row>
    <row r="93" spans="2:28" x14ac:dyDescent="0.3">
      <c r="B93" s="85"/>
      <c r="C93" s="85"/>
      <c r="D93" s="86"/>
      <c r="E93" s="86"/>
      <c r="F93" s="85"/>
      <c r="G93" s="87"/>
      <c r="V93"/>
      <c r="W93"/>
      <c r="X93"/>
      <c r="Y93"/>
      <c r="Z93"/>
      <c r="AA93"/>
      <c r="AB93"/>
    </row>
    <row r="94" spans="2:28" x14ac:dyDescent="0.3">
      <c r="B94" s="85"/>
      <c r="C94" s="85"/>
      <c r="D94" s="86"/>
      <c r="E94" s="86"/>
      <c r="F94" s="85"/>
      <c r="G94" s="87"/>
      <c r="V94"/>
      <c r="W94"/>
      <c r="X94"/>
      <c r="Y94"/>
      <c r="Z94"/>
      <c r="AA94"/>
      <c r="AB94"/>
    </row>
    <row r="95" spans="2:28" x14ac:dyDescent="0.3">
      <c r="B95" s="85"/>
      <c r="C95" s="85"/>
      <c r="D95" s="86"/>
      <c r="E95" s="86"/>
      <c r="F95" s="85"/>
      <c r="G95" s="87"/>
      <c r="V95"/>
      <c r="W95"/>
      <c r="X95"/>
      <c r="Y95"/>
      <c r="Z95"/>
      <c r="AA95"/>
      <c r="AB95"/>
    </row>
    <row r="96" spans="2:28" x14ac:dyDescent="0.3">
      <c r="B96" s="85"/>
      <c r="C96" s="85"/>
      <c r="D96" s="86"/>
      <c r="E96" s="86"/>
      <c r="F96" s="85"/>
      <c r="G96" s="87"/>
      <c r="V96"/>
      <c r="W96"/>
      <c r="X96"/>
      <c r="Y96"/>
      <c r="Z96"/>
      <c r="AA96"/>
      <c r="AB96"/>
    </row>
    <row r="97" spans="4:28" x14ac:dyDescent="0.3">
      <c r="V97"/>
      <c r="W97"/>
      <c r="X97"/>
      <c r="Y97"/>
      <c r="Z97"/>
      <c r="AA97"/>
      <c r="AB97"/>
    </row>
    <row r="98" spans="4:28" x14ac:dyDescent="0.3">
      <c r="V98"/>
      <c r="W98"/>
      <c r="X98"/>
      <c r="Y98"/>
      <c r="Z98"/>
      <c r="AA98"/>
      <c r="AB98"/>
    </row>
    <row r="99" spans="4:28" x14ac:dyDescent="0.3">
      <c r="V99"/>
      <c r="W99"/>
      <c r="X99"/>
      <c r="Y99"/>
      <c r="Z99"/>
      <c r="AA99"/>
      <c r="AB99"/>
    </row>
    <row r="100" spans="4:28" x14ac:dyDescent="0.3">
      <c r="V100"/>
      <c r="W100"/>
      <c r="X100"/>
      <c r="Y100"/>
      <c r="Z100"/>
      <c r="AA100"/>
      <c r="AB100"/>
    </row>
    <row r="101" spans="4:28" x14ac:dyDescent="0.3">
      <c r="V101"/>
      <c r="W101"/>
      <c r="X101"/>
      <c r="Y101"/>
      <c r="Z101"/>
      <c r="AA101"/>
      <c r="AB101"/>
    </row>
    <row r="102" spans="4:28" x14ac:dyDescent="0.3">
      <c r="V102"/>
      <c r="W102"/>
      <c r="X102"/>
      <c r="Y102"/>
      <c r="Z102"/>
      <c r="AA102"/>
      <c r="AB102"/>
    </row>
    <row r="103" spans="4:28" x14ac:dyDescent="0.3">
      <c r="V103"/>
      <c r="W103"/>
      <c r="X103"/>
      <c r="Y103"/>
      <c r="Z103"/>
      <c r="AA103"/>
      <c r="AB103"/>
    </row>
    <row r="104" spans="4:28" x14ac:dyDescent="0.3">
      <c r="V104"/>
      <c r="W104"/>
      <c r="X104"/>
      <c r="Y104"/>
      <c r="Z104"/>
      <c r="AA104"/>
      <c r="AB104"/>
    </row>
    <row r="105" spans="4:28" x14ac:dyDescent="0.3">
      <c r="V105"/>
      <c r="W105"/>
      <c r="X105"/>
      <c r="Y105"/>
      <c r="Z105"/>
      <c r="AA105"/>
      <c r="AB105"/>
    </row>
    <row r="106" spans="4:28" x14ac:dyDescent="0.3">
      <c r="V106"/>
      <c r="W106"/>
      <c r="X106"/>
      <c r="Y106"/>
      <c r="Z106"/>
      <c r="AA106"/>
      <c r="AB106"/>
    </row>
    <row r="107" spans="4:28" x14ac:dyDescent="0.3">
      <c r="V107"/>
      <c r="W107"/>
      <c r="X107"/>
      <c r="Y107"/>
      <c r="Z107"/>
      <c r="AA107"/>
      <c r="AB107"/>
    </row>
    <row r="108" spans="4:28" x14ac:dyDescent="0.3">
      <c r="V108"/>
      <c r="W108"/>
      <c r="X108"/>
      <c r="Y108"/>
      <c r="Z108"/>
      <c r="AA108"/>
      <c r="AB108"/>
    </row>
    <row r="109" spans="4:28" x14ac:dyDescent="0.3">
      <c r="V109"/>
      <c r="W109"/>
      <c r="X109"/>
      <c r="Y109"/>
      <c r="Z109"/>
      <c r="AA109"/>
      <c r="AB109"/>
    </row>
    <row r="110" spans="4:28" x14ac:dyDescent="0.3">
      <c r="V110"/>
      <c r="W110"/>
      <c r="X110"/>
      <c r="Y110"/>
      <c r="Z110"/>
      <c r="AA110"/>
      <c r="AB110"/>
    </row>
    <row r="111" spans="4:28" x14ac:dyDescent="0.3">
      <c r="D111" s="44"/>
      <c r="E111" s="44"/>
      <c r="V111"/>
      <c r="W111"/>
      <c r="X111"/>
      <c r="Y111"/>
      <c r="Z111"/>
      <c r="AA111"/>
      <c r="AB111"/>
    </row>
    <row r="112" spans="4:28" x14ac:dyDescent="0.3">
      <c r="D112" s="44"/>
      <c r="E112" s="44"/>
      <c r="V112"/>
      <c r="W112"/>
      <c r="X112"/>
      <c r="Y112"/>
      <c r="Z112"/>
      <c r="AA112"/>
      <c r="AB112"/>
    </row>
    <row r="113" spans="4:28" x14ac:dyDescent="0.3">
      <c r="D113" s="44"/>
      <c r="E113" s="44"/>
      <c r="V113"/>
      <c r="W113"/>
      <c r="X113"/>
      <c r="Y113"/>
      <c r="Z113"/>
      <c r="AA113"/>
      <c r="AB113"/>
    </row>
    <row r="114" spans="4:28" x14ac:dyDescent="0.3">
      <c r="D114" s="44"/>
      <c r="E114" s="44"/>
      <c r="V114"/>
      <c r="W114"/>
      <c r="X114"/>
      <c r="Y114"/>
      <c r="Z114"/>
      <c r="AA114"/>
      <c r="AB114"/>
    </row>
    <row r="115" spans="4:28" x14ac:dyDescent="0.3">
      <c r="D115" s="44"/>
      <c r="E115" s="44"/>
      <c r="V115"/>
      <c r="W115"/>
      <c r="X115"/>
      <c r="Y115"/>
      <c r="Z115"/>
      <c r="AA115"/>
      <c r="AB115"/>
    </row>
    <row r="116" spans="4:28" x14ac:dyDescent="0.3">
      <c r="D116" s="44"/>
      <c r="E116" s="44"/>
      <c r="V116"/>
      <c r="W116"/>
      <c r="X116"/>
      <c r="Y116"/>
      <c r="Z116"/>
      <c r="AA116"/>
      <c r="AB116"/>
    </row>
    <row r="117" spans="4:28" x14ac:dyDescent="0.3">
      <c r="D117" s="44"/>
      <c r="E117" s="44"/>
      <c r="V117"/>
      <c r="W117"/>
      <c r="X117"/>
      <c r="Y117"/>
      <c r="Z117"/>
      <c r="AA117"/>
      <c r="AB117"/>
    </row>
    <row r="118" spans="4:28" x14ac:dyDescent="0.3">
      <c r="D118" s="44"/>
      <c r="E118" s="44"/>
      <c r="V118"/>
      <c r="W118"/>
      <c r="X118"/>
      <c r="Y118"/>
      <c r="Z118"/>
      <c r="AA118"/>
      <c r="AB118"/>
    </row>
    <row r="119" spans="4:28" x14ac:dyDescent="0.3">
      <c r="D119" s="44"/>
      <c r="E119" s="44"/>
      <c r="V119"/>
      <c r="W119"/>
      <c r="X119"/>
      <c r="Y119"/>
      <c r="Z119"/>
      <c r="AA119"/>
      <c r="AB119"/>
    </row>
    <row r="120" spans="4:28" x14ac:dyDescent="0.3">
      <c r="D120" s="44"/>
      <c r="E120" s="44"/>
      <c r="V120"/>
      <c r="W120"/>
      <c r="X120"/>
      <c r="Y120"/>
      <c r="Z120"/>
      <c r="AA120"/>
      <c r="AB120"/>
    </row>
    <row r="121" spans="4:28" x14ac:dyDescent="0.3">
      <c r="D121" s="44"/>
      <c r="E121" s="44"/>
      <c r="V121"/>
      <c r="W121"/>
      <c r="X121"/>
      <c r="Y121"/>
      <c r="Z121"/>
      <c r="AA121"/>
      <c r="AB121"/>
    </row>
    <row r="122" spans="4:28" x14ac:dyDescent="0.3">
      <c r="D122" s="44"/>
      <c r="E122" s="44"/>
      <c r="V122"/>
      <c r="W122"/>
      <c r="X122"/>
      <c r="Y122"/>
      <c r="Z122"/>
      <c r="AA122"/>
      <c r="AB122"/>
    </row>
    <row r="123" spans="4:28" x14ac:dyDescent="0.3">
      <c r="D123" s="44"/>
      <c r="E123" s="44"/>
      <c r="V123"/>
      <c r="W123"/>
      <c r="X123"/>
      <c r="Y123"/>
      <c r="Z123"/>
      <c r="AA123"/>
      <c r="AB123"/>
    </row>
    <row r="124" spans="4:28" x14ac:dyDescent="0.3">
      <c r="D124" s="44"/>
      <c r="E124" s="44"/>
      <c r="V124"/>
      <c r="W124"/>
      <c r="X124"/>
      <c r="Y124"/>
      <c r="Z124"/>
      <c r="AA124"/>
      <c r="AB124"/>
    </row>
    <row r="125" spans="4:28" x14ac:dyDescent="0.3">
      <c r="D125" s="44"/>
      <c r="E125" s="44"/>
      <c r="V125"/>
      <c r="W125"/>
      <c r="X125"/>
      <c r="Y125"/>
      <c r="Z125"/>
      <c r="AA125"/>
      <c r="AB125"/>
    </row>
    <row r="126" spans="4:28" x14ac:dyDescent="0.3">
      <c r="D126" s="44"/>
      <c r="E126" s="44"/>
      <c r="V126"/>
      <c r="W126"/>
      <c r="X126"/>
      <c r="Y126"/>
      <c r="Z126"/>
      <c r="AA126"/>
      <c r="AB126"/>
    </row>
    <row r="127" spans="4:28" x14ac:dyDescent="0.3">
      <c r="D127" s="44"/>
      <c r="E127" s="44"/>
      <c r="V127"/>
      <c r="W127"/>
      <c r="X127"/>
      <c r="Y127"/>
      <c r="Z127"/>
      <c r="AA127"/>
      <c r="AB127"/>
    </row>
    <row r="128" spans="4:28" x14ac:dyDescent="0.3">
      <c r="D128" s="44"/>
      <c r="E128" s="44"/>
      <c r="V128"/>
      <c r="W128"/>
      <c r="X128"/>
      <c r="Y128"/>
      <c r="Z128"/>
      <c r="AA128"/>
      <c r="AB128"/>
    </row>
    <row r="129" spans="4:28" x14ac:dyDescent="0.3">
      <c r="D129" s="44"/>
      <c r="E129" s="44"/>
      <c r="V129"/>
      <c r="W129"/>
      <c r="X129"/>
      <c r="Y129"/>
      <c r="Z129"/>
      <c r="AA129"/>
      <c r="AB129"/>
    </row>
    <row r="130" spans="4:28" x14ac:dyDescent="0.3">
      <c r="D130" s="44"/>
      <c r="E130" s="44"/>
      <c r="V130"/>
      <c r="W130"/>
      <c r="X130"/>
      <c r="Y130"/>
      <c r="Z130"/>
      <c r="AA130"/>
      <c r="AB130"/>
    </row>
    <row r="131" spans="4:28" x14ac:dyDescent="0.3">
      <c r="D131" s="44"/>
      <c r="E131" s="44"/>
      <c r="V131"/>
      <c r="W131"/>
      <c r="X131"/>
      <c r="Y131"/>
      <c r="Z131"/>
      <c r="AA131"/>
      <c r="AB131"/>
    </row>
    <row r="132" spans="4:28" x14ac:dyDescent="0.3">
      <c r="D132" s="44"/>
      <c r="E132" s="44"/>
      <c r="V132"/>
      <c r="W132"/>
      <c r="X132"/>
      <c r="Y132"/>
      <c r="Z132"/>
      <c r="AA132"/>
      <c r="AB132"/>
    </row>
    <row r="133" spans="4:28" x14ac:dyDescent="0.3">
      <c r="D133" s="44"/>
      <c r="E133" s="44"/>
      <c r="V133"/>
      <c r="W133"/>
      <c r="X133"/>
      <c r="Y133"/>
      <c r="Z133"/>
      <c r="AA133"/>
      <c r="AB133"/>
    </row>
    <row r="134" spans="4:28" x14ac:dyDescent="0.3">
      <c r="D134" s="44"/>
      <c r="E134" s="44"/>
      <c r="V134"/>
      <c r="W134"/>
      <c r="X134"/>
      <c r="Y134"/>
      <c r="Z134"/>
      <c r="AA134"/>
      <c r="AB134"/>
    </row>
    <row r="135" spans="4:28" x14ac:dyDescent="0.3">
      <c r="D135" s="44"/>
      <c r="E135" s="44"/>
      <c r="V135"/>
      <c r="W135"/>
      <c r="X135"/>
      <c r="Y135"/>
      <c r="Z135"/>
      <c r="AA135"/>
      <c r="AB135"/>
    </row>
    <row r="136" spans="4:28" x14ac:dyDescent="0.3">
      <c r="D136" s="44"/>
      <c r="E136" s="44"/>
      <c r="V136"/>
      <c r="W136"/>
      <c r="X136"/>
      <c r="Y136"/>
      <c r="Z136"/>
      <c r="AA136"/>
      <c r="AB136"/>
    </row>
    <row r="137" spans="4:28" x14ac:dyDescent="0.3">
      <c r="D137" s="44"/>
      <c r="E137" s="44"/>
      <c r="V137"/>
      <c r="W137"/>
      <c r="X137"/>
      <c r="Y137"/>
      <c r="Z137"/>
      <c r="AA137"/>
      <c r="AB137"/>
    </row>
    <row r="138" spans="4:28" x14ac:dyDescent="0.3">
      <c r="D138" s="44"/>
      <c r="E138" s="44"/>
      <c r="V138"/>
      <c r="W138"/>
      <c r="X138"/>
      <c r="Y138"/>
      <c r="Z138"/>
      <c r="AA138"/>
      <c r="AB138"/>
    </row>
    <row r="139" spans="4:28" x14ac:dyDescent="0.3">
      <c r="D139" s="44"/>
      <c r="E139" s="44"/>
      <c r="V139"/>
      <c r="W139"/>
      <c r="X139"/>
      <c r="Y139"/>
      <c r="Z139"/>
      <c r="AA139"/>
      <c r="AB139"/>
    </row>
    <row r="140" spans="4:28" x14ac:dyDescent="0.3">
      <c r="D140" s="44"/>
      <c r="E140" s="44"/>
      <c r="V140"/>
      <c r="W140"/>
      <c r="X140"/>
      <c r="Y140"/>
      <c r="Z140"/>
      <c r="AA140"/>
      <c r="AB140"/>
    </row>
    <row r="141" spans="4:28" x14ac:dyDescent="0.3">
      <c r="D141" s="44"/>
      <c r="E141" s="44"/>
      <c r="V141"/>
      <c r="W141"/>
      <c r="X141"/>
      <c r="Y141"/>
      <c r="Z141"/>
      <c r="AA141"/>
      <c r="AB141"/>
    </row>
    <row r="142" spans="4:28" x14ac:dyDescent="0.3">
      <c r="D142" s="44"/>
      <c r="E142" s="44"/>
      <c r="V142"/>
      <c r="W142"/>
      <c r="X142"/>
      <c r="Y142"/>
      <c r="Z142"/>
      <c r="AA142"/>
      <c r="AB142"/>
    </row>
    <row r="143" spans="4:28" x14ac:dyDescent="0.3">
      <c r="D143" s="44"/>
      <c r="E143" s="44"/>
      <c r="V143"/>
      <c r="W143"/>
      <c r="X143"/>
      <c r="Y143"/>
      <c r="Z143"/>
      <c r="AA143"/>
      <c r="AB143"/>
    </row>
    <row r="144" spans="4:28" x14ac:dyDescent="0.3">
      <c r="D144" s="44"/>
      <c r="E144" s="44"/>
      <c r="V144"/>
      <c r="W144"/>
      <c r="X144"/>
      <c r="Y144"/>
      <c r="Z144"/>
      <c r="AA144"/>
      <c r="AB144"/>
    </row>
    <row r="145" spans="4:28" x14ac:dyDescent="0.3">
      <c r="D145" s="44"/>
      <c r="E145" s="44"/>
      <c r="V145"/>
      <c r="W145"/>
      <c r="X145"/>
      <c r="Y145"/>
      <c r="Z145"/>
      <c r="AA145"/>
      <c r="AB145"/>
    </row>
    <row r="146" spans="4:28" x14ac:dyDescent="0.3">
      <c r="D146" s="44"/>
      <c r="E146" s="44"/>
      <c r="V146"/>
      <c r="W146"/>
      <c r="X146"/>
      <c r="Y146"/>
      <c r="Z146"/>
      <c r="AA146"/>
      <c r="AB146"/>
    </row>
    <row r="147" spans="4:28" x14ac:dyDescent="0.3">
      <c r="D147" s="44"/>
      <c r="E147" s="44"/>
      <c r="V147"/>
      <c r="W147"/>
      <c r="X147"/>
      <c r="Y147"/>
      <c r="Z147"/>
      <c r="AA147"/>
      <c r="AB147"/>
    </row>
    <row r="148" spans="4:28" x14ac:dyDescent="0.3">
      <c r="D148" s="44"/>
      <c r="E148" s="44"/>
      <c r="V148"/>
      <c r="W148"/>
      <c r="X148"/>
      <c r="Y148"/>
      <c r="Z148"/>
      <c r="AA148"/>
      <c r="AB148"/>
    </row>
    <row r="149" spans="4:28" x14ac:dyDescent="0.3">
      <c r="D149" s="44"/>
      <c r="E149" s="44"/>
      <c r="V149"/>
      <c r="W149"/>
      <c r="X149"/>
      <c r="Y149"/>
      <c r="Z149"/>
      <c r="AA149"/>
      <c r="AB149"/>
    </row>
    <row r="150" spans="4:28" x14ac:dyDescent="0.3">
      <c r="D150" s="44"/>
      <c r="E150" s="44"/>
      <c r="V150"/>
      <c r="W150"/>
      <c r="X150"/>
      <c r="Y150"/>
      <c r="Z150"/>
      <c r="AA150"/>
      <c r="AB150"/>
    </row>
    <row r="151" spans="4:28" x14ac:dyDescent="0.3">
      <c r="D151" s="44"/>
      <c r="E151" s="44"/>
      <c r="V151"/>
      <c r="W151"/>
      <c r="X151"/>
      <c r="Y151"/>
      <c r="Z151"/>
      <c r="AA151"/>
      <c r="AB151"/>
    </row>
    <row r="152" spans="4:28" x14ac:dyDescent="0.3">
      <c r="D152" s="44"/>
      <c r="E152" s="44"/>
      <c r="V152"/>
      <c r="W152"/>
      <c r="X152"/>
      <c r="Y152"/>
      <c r="Z152"/>
      <c r="AA152"/>
      <c r="AB152"/>
    </row>
    <row r="153" spans="4:28" x14ac:dyDescent="0.3">
      <c r="D153" s="44"/>
      <c r="E153" s="44"/>
      <c r="V153"/>
      <c r="W153"/>
      <c r="X153"/>
      <c r="Y153"/>
      <c r="Z153"/>
      <c r="AA153"/>
      <c r="AB153"/>
    </row>
    <row r="154" spans="4:28" x14ac:dyDescent="0.3">
      <c r="D154" s="44"/>
      <c r="E154" s="44"/>
      <c r="V154"/>
      <c r="W154"/>
      <c r="X154"/>
      <c r="Y154"/>
      <c r="Z154"/>
      <c r="AA154"/>
      <c r="AB154"/>
    </row>
    <row r="155" spans="4:28" x14ac:dyDescent="0.3">
      <c r="D155" s="44"/>
      <c r="E155" s="44"/>
      <c r="V155"/>
      <c r="W155"/>
      <c r="X155"/>
      <c r="Y155"/>
      <c r="Z155"/>
      <c r="AA155"/>
      <c r="AB155"/>
    </row>
    <row r="156" spans="4:28" x14ac:dyDescent="0.3">
      <c r="D156" s="44"/>
      <c r="E156" s="44"/>
      <c r="V156"/>
      <c r="W156"/>
      <c r="X156"/>
      <c r="Y156"/>
      <c r="Z156"/>
      <c r="AA156"/>
      <c r="AB156"/>
    </row>
    <row r="157" spans="4:28" x14ac:dyDescent="0.3">
      <c r="D157" s="44"/>
      <c r="E157" s="44"/>
      <c r="V157"/>
      <c r="W157"/>
      <c r="X157"/>
      <c r="Y157"/>
      <c r="Z157"/>
      <c r="AA157"/>
      <c r="AB157"/>
    </row>
    <row r="158" spans="4:28" x14ac:dyDescent="0.3">
      <c r="D158" s="44"/>
      <c r="E158" s="44"/>
      <c r="V158"/>
      <c r="W158"/>
      <c r="X158"/>
      <c r="Y158"/>
      <c r="Z158"/>
      <c r="AA158"/>
      <c r="AB158"/>
    </row>
    <row r="159" spans="4:28" x14ac:dyDescent="0.3">
      <c r="D159" s="44"/>
      <c r="E159" s="44"/>
      <c r="V159"/>
      <c r="W159"/>
      <c r="X159"/>
      <c r="Y159"/>
      <c r="Z159"/>
      <c r="AA159"/>
      <c r="AB159"/>
    </row>
    <row r="160" spans="4:28" x14ac:dyDescent="0.3">
      <c r="D160" s="44"/>
      <c r="E160" s="44"/>
      <c r="V160"/>
      <c r="W160"/>
      <c r="X160"/>
      <c r="Y160"/>
      <c r="Z160"/>
      <c r="AA160"/>
      <c r="AB160"/>
    </row>
    <row r="161" spans="4:28" x14ac:dyDescent="0.3">
      <c r="D161" s="44"/>
      <c r="E161" s="44"/>
      <c r="V161"/>
      <c r="W161"/>
      <c r="X161"/>
      <c r="Y161"/>
      <c r="Z161"/>
      <c r="AA161"/>
      <c r="AB161"/>
    </row>
    <row r="162" spans="4:28" x14ac:dyDescent="0.3">
      <c r="D162" s="44"/>
      <c r="E162" s="44"/>
      <c r="V162"/>
      <c r="W162"/>
      <c r="X162"/>
      <c r="Y162"/>
      <c r="Z162"/>
      <c r="AA162"/>
      <c r="AB162"/>
    </row>
    <row r="163" spans="4:28" x14ac:dyDescent="0.3">
      <c r="D163" s="44"/>
      <c r="E163" s="44"/>
      <c r="V163"/>
      <c r="W163"/>
      <c r="X163"/>
      <c r="Y163"/>
      <c r="Z163"/>
      <c r="AA163"/>
      <c r="AB163"/>
    </row>
    <row r="164" spans="4:28" x14ac:dyDescent="0.3">
      <c r="D164" s="44"/>
      <c r="E164" s="44"/>
      <c r="V164"/>
      <c r="W164"/>
      <c r="X164"/>
      <c r="Y164"/>
      <c r="Z164"/>
      <c r="AA164"/>
      <c r="AB164"/>
    </row>
    <row r="165" spans="4:28" x14ac:dyDescent="0.3">
      <c r="D165" s="44"/>
      <c r="E165" s="44"/>
      <c r="V165"/>
      <c r="W165"/>
      <c r="X165"/>
      <c r="Y165"/>
      <c r="Z165"/>
      <c r="AA165"/>
      <c r="AB165"/>
    </row>
    <row r="166" spans="4:28" x14ac:dyDescent="0.3">
      <c r="D166" s="44"/>
      <c r="E166" s="44"/>
      <c r="V166"/>
      <c r="W166"/>
      <c r="X166"/>
      <c r="Y166"/>
      <c r="Z166"/>
      <c r="AA166"/>
      <c r="AB166"/>
    </row>
    <row r="167" spans="4:28" x14ac:dyDescent="0.3">
      <c r="D167" s="44"/>
      <c r="E167" s="44"/>
      <c r="V167"/>
      <c r="W167"/>
      <c r="X167"/>
      <c r="Y167"/>
      <c r="Z167"/>
      <c r="AA167"/>
      <c r="AB167"/>
    </row>
    <row r="168" spans="4:28" x14ac:dyDescent="0.3">
      <c r="D168" s="44"/>
      <c r="E168" s="44"/>
      <c r="V168"/>
      <c r="W168"/>
      <c r="X168"/>
      <c r="Y168"/>
      <c r="Z168"/>
      <c r="AA168"/>
      <c r="AB168"/>
    </row>
    <row r="169" spans="4:28" x14ac:dyDescent="0.3">
      <c r="D169" s="44"/>
      <c r="E169" s="44"/>
      <c r="V169"/>
      <c r="W169"/>
      <c r="X169"/>
      <c r="Y169"/>
      <c r="Z169"/>
      <c r="AA169"/>
      <c r="AB169"/>
    </row>
    <row r="170" spans="4:28" x14ac:dyDescent="0.3">
      <c r="D170" s="44"/>
      <c r="E170" s="44"/>
      <c r="V170"/>
      <c r="W170"/>
      <c r="X170"/>
      <c r="Y170"/>
      <c r="Z170"/>
      <c r="AA170"/>
      <c r="AB170"/>
    </row>
    <row r="171" spans="4:28" x14ac:dyDescent="0.3">
      <c r="D171" s="44"/>
      <c r="E171" s="44"/>
      <c r="V171"/>
      <c r="W171"/>
      <c r="X171"/>
      <c r="Y171"/>
      <c r="Z171"/>
      <c r="AA171"/>
      <c r="AB171"/>
    </row>
    <row r="172" spans="4:28" x14ac:dyDescent="0.3">
      <c r="D172" s="44"/>
      <c r="E172" s="44"/>
      <c r="V172"/>
      <c r="W172"/>
      <c r="X172"/>
      <c r="Y172"/>
      <c r="Z172"/>
      <c r="AA172"/>
      <c r="AB172"/>
    </row>
    <row r="173" spans="4:28" x14ac:dyDescent="0.3">
      <c r="D173" s="44"/>
      <c r="E173" s="44"/>
      <c r="V173"/>
      <c r="W173"/>
      <c r="X173"/>
      <c r="Y173"/>
      <c r="Z173"/>
      <c r="AA173"/>
      <c r="AB173"/>
    </row>
    <row r="174" spans="4:28" x14ac:dyDescent="0.3">
      <c r="D174" s="44"/>
      <c r="E174" s="44"/>
      <c r="V174"/>
      <c r="W174"/>
      <c r="X174"/>
      <c r="Y174"/>
      <c r="Z174"/>
      <c r="AA174"/>
      <c r="AB174"/>
    </row>
    <row r="175" spans="4:28" x14ac:dyDescent="0.3">
      <c r="D175" s="44"/>
      <c r="E175" s="44"/>
      <c r="V175"/>
      <c r="W175"/>
      <c r="X175"/>
      <c r="Y175"/>
      <c r="Z175"/>
      <c r="AA175"/>
      <c r="AB175"/>
    </row>
    <row r="176" spans="4:28" x14ac:dyDescent="0.3">
      <c r="D176" s="44"/>
      <c r="E176" s="44"/>
      <c r="V176"/>
      <c r="W176"/>
      <c r="X176"/>
      <c r="Y176"/>
      <c r="Z176"/>
      <c r="AA176"/>
      <c r="AB176"/>
    </row>
    <row r="177" spans="4:28" x14ac:dyDescent="0.3">
      <c r="D177" s="44"/>
      <c r="E177" s="44"/>
      <c r="V177"/>
      <c r="W177"/>
      <c r="X177"/>
      <c r="Y177"/>
      <c r="Z177"/>
      <c r="AA177"/>
      <c r="AB177"/>
    </row>
    <row r="178" spans="4:28" x14ac:dyDescent="0.3">
      <c r="D178" s="44"/>
      <c r="E178" s="44"/>
      <c r="V178"/>
      <c r="W178"/>
      <c r="X178"/>
      <c r="Y178"/>
      <c r="Z178"/>
      <c r="AA178"/>
      <c r="AB178"/>
    </row>
    <row r="179" spans="4:28" x14ac:dyDescent="0.3">
      <c r="D179" s="44"/>
      <c r="E179" s="44"/>
      <c r="V179"/>
      <c r="W179"/>
      <c r="X179"/>
      <c r="Y179"/>
      <c r="Z179"/>
      <c r="AA179"/>
      <c r="AB179"/>
    </row>
    <row r="180" spans="4:28" x14ac:dyDescent="0.3">
      <c r="D180" s="44"/>
      <c r="E180" s="44"/>
      <c r="V180"/>
      <c r="W180"/>
      <c r="X180"/>
      <c r="Y180"/>
      <c r="Z180"/>
      <c r="AA180"/>
      <c r="AB180"/>
    </row>
    <row r="181" spans="4:28" x14ac:dyDescent="0.3">
      <c r="D181" s="44"/>
      <c r="E181" s="44"/>
      <c r="V181"/>
      <c r="W181"/>
      <c r="X181"/>
      <c r="Y181"/>
      <c r="Z181"/>
      <c r="AA181"/>
      <c r="AB181"/>
    </row>
    <row r="182" spans="4:28" x14ac:dyDescent="0.3">
      <c r="D182" s="44"/>
      <c r="E182" s="44"/>
      <c r="V182"/>
      <c r="W182"/>
      <c r="X182"/>
      <c r="Y182"/>
      <c r="Z182"/>
      <c r="AA182"/>
      <c r="AB182"/>
    </row>
    <row r="183" spans="4:28" x14ac:dyDescent="0.3">
      <c r="D183" s="44"/>
      <c r="E183" s="44"/>
      <c r="V183"/>
      <c r="W183"/>
      <c r="X183"/>
      <c r="Y183"/>
      <c r="Z183"/>
      <c r="AA183"/>
      <c r="AB183"/>
    </row>
    <row r="184" spans="4:28" x14ac:dyDescent="0.3">
      <c r="D184" s="44"/>
      <c r="E184" s="44"/>
      <c r="V184"/>
      <c r="W184"/>
      <c r="X184"/>
      <c r="Y184"/>
      <c r="Z184"/>
      <c r="AA184"/>
      <c r="AB184"/>
    </row>
    <row r="185" spans="4:28" x14ac:dyDescent="0.3">
      <c r="D185" s="44"/>
      <c r="E185" s="44"/>
      <c r="V185"/>
      <c r="W185"/>
      <c r="X185"/>
      <c r="Y185"/>
      <c r="Z185"/>
      <c r="AA185"/>
      <c r="AB185"/>
    </row>
    <row r="186" spans="4:28" x14ac:dyDescent="0.3">
      <c r="D186" s="44"/>
      <c r="E186" s="44"/>
      <c r="V186"/>
      <c r="W186"/>
      <c r="X186"/>
      <c r="Y186"/>
      <c r="Z186"/>
      <c r="AA186"/>
      <c r="AB186"/>
    </row>
    <row r="187" spans="4:28" x14ac:dyDescent="0.3">
      <c r="D187" s="44"/>
      <c r="E187" s="44"/>
      <c r="V187"/>
      <c r="W187"/>
      <c r="X187"/>
      <c r="Y187"/>
      <c r="Z187"/>
      <c r="AA187"/>
      <c r="AB187"/>
    </row>
    <row r="188" spans="4:28" x14ac:dyDescent="0.3">
      <c r="D188" s="44"/>
      <c r="E188" s="44"/>
      <c r="V188"/>
      <c r="W188"/>
      <c r="X188"/>
      <c r="Y188"/>
      <c r="Z188"/>
      <c r="AA188"/>
      <c r="AB188"/>
    </row>
    <row r="189" spans="4:28" x14ac:dyDescent="0.3">
      <c r="D189" s="44"/>
      <c r="E189" s="44"/>
      <c r="V189"/>
      <c r="W189"/>
      <c r="X189"/>
      <c r="Y189"/>
      <c r="Z189"/>
      <c r="AA189"/>
      <c r="AB189"/>
    </row>
    <row r="190" spans="4:28" x14ac:dyDescent="0.3">
      <c r="D190" s="44"/>
      <c r="E190" s="44"/>
      <c r="V190"/>
      <c r="W190"/>
      <c r="X190"/>
      <c r="Y190"/>
      <c r="Z190"/>
      <c r="AA190"/>
      <c r="AB190"/>
    </row>
    <row r="191" spans="4:28" x14ac:dyDescent="0.3">
      <c r="D191" s="44"/>
      <c r="E191" s="44"/>
      <c r="V191"/>
      <c r="W191"/>
      <c r="X191"/>
      <c r="Y191"/>
      <c r="Z191"/>
      <c r="AA191"/>
      <c r="AB191"/>
    </row>
    <row r="192" spans="4:28" x14ac:dyDescent="0.3">
      <c r="D192" s="44"/>
      <c r="E192" s="44"/>
      <c r="V192"/>
      <c r="W192"/>
      <c r="X192"/>
      <c r="Y192"/>
      <c r="Z192"/>
      <c r="AA192"/>
      <c r="AB192"/>
    </row>
    <row r="193" spans="4:28" x14ac:dyDescent="0.3">
      <c r="D193" s="44"/>
      <c r="E193" s="44"/>
      <c r="V193"/>
      <c r="W193"/>
      <c r="X193"/>
      <c r="Y193"/>
      <c r="Z193"/>
      <c r="AA193"/>
      <c r="AB193"/>
    </row>
    <row r="194" spans="4:28" x14ac:dyDescent="0.3">
      <c r="D194" s="44"/>
      <c r="E194" s="44"/>
      <c r="V194"/>
      <c r="W194"/>
      <c r="X194"/>
      <c r="Y194"/>
      <c r="Z194"/>
      <c r="AA194"/>
      <c r="AB194"/>
    </row>
    <row r="195" spans="4:28" x14ac:dyDescent="0.3">
      <c r="D195" s="44"/>
      <c r="E195" s="44"/>
      <c r="V195"/>
      <c r="W195"/>
      <c r="X195"/>
      <c r="Y195"/>
      <c r="Z195"/>
      <c r="AA195"/>
      <c r="AB195"/>
    </row>
    <row r="196" spans="4:28" x14ac:dyDescent="0.3">
      <c r="D196" s="44"/>
      <c r="E196" s="44"/>
      <c r="V196"/>
      <c r="W196"/>
      <c r="X196"/>
      <c r="Y196"/>
      <c r="Z196"/>
      <c r="AA196"/>
      <c r="AB196"/>
    </row>
    <row r="197" spans="4:28" x14ac:dyDescent="0.3">
      <c r="D197" s="44"/>
      <c r="E197" s="44"/>
      <c r="V197"/>
      <c r="W197"/>
      <c r="X197"/>
      <c r="Y197"/>
      <c r="Z197"/>
      <c r="AA197"/>
      <c r="AB197"/>
    </row>
    <row r="198" spans="4:28" x14ac:dyDescent="0.3">
      <c r="D198" s="44"/>
      <c r="E198" s="44"/>
      <c r="V198"/>
      <c r="W198"/>
      <c r="X198"/>
      <c r="Y198"/>
      <c r="Z198"/>
      <c r="AA198"/>
      <c r="AB198"/>
    </row>
    <row r="199" spans="4:28" x14ac:dyDescent="0.3">
      <c r="D199" s="44"/>
      <c r="E199" s="44"/>
      <c r="V199"/>
      <c r="W199"/>
      <c r="X199"/>
      <c r="Y199"/>
      <c r="Z199"/>
      <c r="AA199"/>
      <c r="AB199"/>
    </row>
    <row r="200" spans="4:28" x14ac:dyDescent="0.3">
      <c r="D200" s="44"/>
      <c r="E200" s="44"/>
      <c r="V200"/>
      <c r="W200"/>
      <c r="X200"/>
      <c r="Y200"/>
      <c r="Z200"/>
      <c r="AA200"/>
      <c r="AB200"/>
    </row>
    <row r="201" spans="4:28" x14ac:dyDescent="0.3">
      <c r="D201" s="44"/>
      <c r="E201" s="44"/>
      <c r="V201"/>
      <c r="W201"/>
      <c r="X201"/>
      <c r="Y201"/>
      <c r="Z201"/>
      <c r="AA201"/>
      <c r="AB201"/>
    </row>
    <row r="202" spans="4:28" x14ac:dyDescent="0.3">
      <c r="D202" s="44"/>
      <c r="E202" s="44"/>
      <c r="V202"/>
      <c r="W202"/>
      <c r="X202"/>
      <c r="Y202"/>
      <c r="Z202"/>
      <c r="AA202"/>
      <c r="AB202"/>
    </row>
    <row r="203" spans="4:28" x14ac:dyDescent="0.3">
      <c r="D203" s="44"/>
      <c r="E203" s="44"/>
      <c r="V203"/>
      <c r="W203"/>
      <c r="X203"/>
      <c r="Y203"/>
      <c r="Z203"/>
      <c r="AA203"/>
      <c r="AB203"/>
    </row>
    <row r="204" spans="4:28" x14ac:dyDescent="0.3">
      <c r="D204" s="44"/>
      <c r="E204" s="44"/>
      <c r="V204"/>
      <c r="W204"/>
      <c r="X204"/>
      <c r="Y204"/>
      <c r="Z204"/>
      <c r="AA204"/>
      <c r="AB204"/>
    </row>
    <row r="205" spans="4:28" x14ac:dyDescent="0.3">
      <c r="D205" s="44"/>
      <c r="E205" s="44"/>
      <c r="V205"/>
      <c r="W205"/>
      <c r="X205"/>
      <c r="Y205"/>
      <c r="Z205"/>
      <c r="AA205"/>
      <c r="AB205"/>
    </row>
    <row r="206" spans="4:28" x14ac:dyDescent="0.3">
      <c r="D206" s="44"/>
      <c r="E206" s="44"/>
      <c r="V206"/>
      <c r="W206"/>
      <c r="X206"/>
      <c r="Y206"/>
      <c r="Z206"/>
      <c r="AA206"/>
      <c r="AB206"/>
    </row>
    <row r="207" spans="4:28" x14ac:dyDescent="0.3">
      <c r="D207" s="44"/>
      <c r="E207" s="44"/>
      <c r="V207"/>
      <c r="W207"/>
      <c r="X207"/>
      <c r="Y207"/>
      <c r="Z207"/>
      <c r="AA207"/>
      <c r="AB207"/>
    </row>
    <row r="208" spans="4:28" x14ac:dyDescent="0.3">
      <c r="D208" s="44"/>
      <c r="E208" s="44"/>
      <c r="V208"/>
      <c r="W208"/>
      <c r="X208"/>
      <c r="Y208"/>
      <c r="Z208"/>
      <c r="AA208"/>
      <c r="AB208"/>
    </row>
    <row r="209" spans="4:28" x14ac:dyDescent="0.3">
      <c r="D209" s="44"/>
      <c r="E209" s="44"/>
      <c r="V209"/>
      <c r="W209"/>
      <c r="X209"/>
      <c r="Y209"/>
      <c r="Z209"/>
      <c r="AA209"/>
      <c r="AB209"/>
    </row>
    <row r="210" spans="4:28" x14ac:dyDescent="0.3">
      <c r="D210" s="44"/>
      <c r="E210" s="44"/>
      <c r="V210"/>
      <c r="W210"/>
      <c r="X210"/>
      <c r="Y210"/>
      <c r="Z210"/>
      <c r="AA210"/>
      <c r="AB210"/>
    </row>
    <row r="211" spans="4:28" x14ac:dyDescent="0.3">
      <c r="D211" s="44"/>
      <c r="E211" s="44"/>
      <c r="V211"/>
      <c r="W211"/>
      <c r="X211"/>
      <c r="Y211"/>
      <c r="Z211"/>
      <c r="AA211"/>
      <c r="AB211"/>
    </row>
    <row r="212" spans="4:28" x14ac:dyDescent="0.3">
      <c r="D212" s="44"/>
      <c r="E212" s="44"/>
      <c r="V212"/>
      <c r="W212"/>
      <c r="X212"/>
      <c r="Y212"/>
      <c r="Z212"/>
      <c r="AA212"/>
      <c r="AB212"/>
    </row>
    <row r="213" spans="4:28" x14ac:dyDescent="0.3">
      <c r="D213" s="44"/>
      <c r="E213" s="44"/>
      <c r="V213"/>
      <c r="W213"/>
      <c r="X213"/>
      <c r="Y213"/>
      <c r="Z213"/>
      <c r="AA213"/>
      <c r="AB213"/>
    </row>
    <row r="214" spans="4:28" x14ac:dyDescent="0.3">
      <c r="D214" s="44"/>
      <c r="E214" s="44"/>
      <c r="V214"/>
      <c r="W214"/>
      <c r="X214"/>
      <c r="Y214"/>
      <c r="Z214"/>
      <c r="AA214"/>
      <c r="AB214"/>
    </row>
    <row r="215" spans="4:28" x14ac:dyDescent="0.3">
      <c r="D215" s="44"/>
      <c r="E215" s="44"/>
      <c r="V215"/>
      <c r="W215"/>
      <c r="X215"/>
      <c r="Y215"/>
      <c r="Z215"/>
      <c r="AA215"/>
      <c r="AB215"/>
    </row>
    <row r="216" spans="4:28" x14ac:dyDescent="0.3">
      <c r="D216" s="44"/>
      <c r="E216" s="44"/>
      <c r="V216"/>
      <c r="W216"/>
      <c r="X216"/>
      <c r="Y216"/>
      <c r="Z216"/>
      <c r="AA216"/>
      <c r="AB216"/>
    </row>
    <row r="217" spans="4:28" x14ac:dyDescent="0.3">
      <c r="D217" s="44"/>
      <c r="E217" s="44"/>
      <c r="V217"/>
      <c r="W217"/>
      <c r="X217"/>
      <c r="Y217"/>
      <c r="Z217"/>
      <c r="AA217"/>
      <c r="AB217"/>
    </row>
    <row r="218" spans="4:28" x14ac:dyDescent="0.3">
      <c r="D218" s="44"/>
      <c r="E218" s="44"/>
      <c r="V218"/>
      <c r="W218"/>
      <c r="X218"/>
      <c r="Y218"/>
      <c r="Z218"/>
      <c r="AA218"/>
      <c r="AB218"/>
    </row>
    <row r="219" spans="4:28" x14ac:dyDescent="0.3">
      <c r="D219" s="44"/>
      <c r="E219" s="44"/>
      <c r="V219"/>
      <c r="W219"/>
      <c r="X219"/>
      <c r="Y219"/>
      <c r="Z219"/>
      <c r="AA219"/>
      <c r="AB219"/>
    </row>
    <row r="220" spans="4:28" x14ac:dyDescent="0.3">
      <c r="D220" s="44"/>
      <c r="E220" s="44"/>
      <c r="V220"/>
      <c r="W220"/>
      <c r="X220"/>
      <c r="Y220"/>
      <c r="Z220"/>
      <c r="AA220"/>
      <c r="AB220"/>
    </row>
    <row r="221" spans="4:28" x14ac:dyDescent="0.3">
      <c r="D221" s="44"/>
      <c r="E221" s="44"/>
      <c r="V221"/>
      <c r="W221"/>
      <c r="X221"/>
      <c r="Y221"/>
      <c r="Z221"/>
      <c r="AA221"/>
      <c r="AB221"/>
    </row>
    <row r="222" spans="4:28" x14ac:dyDescent="0.3">
      <c r="D222" s="44"/>
      <c r="E222" s="44"/>
      <c r="V222"/>
      <c r="W222"/>
      <c r="X222"/>
      <c r="Y222"/>
      <c r="Z222"/>
      <c r="AA222"/>
      <c r="AB222"/>
    </row>
    <row r="223" spans="4:28" x14ac:dyDescent="0.3">
      <c r="D223" s="44"/>
      <c r="E223" s="44"/>
      <c r="V223"/>
      <c r="W223"/>
      <c r="X223"/>
      <c r="Y223"/>
      <c r="Z223"/>
      <c r="AA223"/>
      <c r="AB223"/>
    </row>
    <row r="224" spans="4:28" x14ac:dyDescent="0.3">
      <c r="D224" s="44"/>
      <c r="E224" s="44"/>
      <c r="V224"/>
      <c r="W224"/>
      <c r="X224"/>
      <c r="Y224"/>
      <c r="Z224"/>
      <c r="AA224"/>
      <c r="AB224"/>
    </row>
    <row r="225" spans="4:28" x14ac:dyDescent="0.3">
      <c r="D225" s="44"/>
      <c r="E225" s="44"/>
      <c r="V225"/>
      <c r="W225"/>
      <c r="X225"/>
      <c r="Y225"/>
      <c r="Z225"/>
      <c r="AA225"/>
      <c r="AB225"/>
    </row>
    <row r="226" spans="4:28" x14ac:dyDescent="0.3">
      <c r="D226" s="44"/>
      <c r="E226" s="44"/>
      <c r="V226"/>
      <c r="W226"/>
      <c r="X226"/>
      <c r="Y226"/>
      <c r="Z226"/>
      <c r="AA226"/>
      <c r="AB226"/>
    </row>
    <row r="227" spans="4:28" x14ac:dyDescent="0.3">
      <c r="D227" s="44"/>
      <c r="E227" s="44"/>
      <c r="V227"/>
      <c r="W227"/>
      <c r="X227"/>
      <c r="Y227"/>
      <c r="Z227"/>
      <c r="AA227"/>
      <c r="AB227"/>
    </row>
    <row r="228" spans="4:28" x14ac:dyDescent="0.3">
      <c r="D228" s="44"/>
      <c r="E228" s="44"/>
      <c r="V228"/>
      <c r="W228"/>
      <c r="X228"/>
      <c r="Y228"/>
      <c r="Z228"/>
      <c r="AA228"/>
      <c r="AB228"/>
    </row>
    <row r="229" spans="4:28" x14ac:dyDescent="0.3">
      <c r="D229" s="44"/>
      <c r="E229" s="44"/>
      <c r="V229"/>
      <c r="W229"/>
      <c r="X229"/>
      <c r="Y229"/>
      <c r="Z229"/>
      <c r="AA229"/>
      <c r="AB229"/>
    </row>
    <row r="230" spans="4:28" x14ac:dyDescent="0.3">
      <c r="D230" s="44"/>
      <c r="E230" s="44"/>
      <c r="V230"/>
      <c r="W230"/>
      <c r="X230"/>
      <c r="Y230"/>
      <c r="Z230"/>
      <c r="AA230"/>
      <c r="AB230"/>
    </row>
    <row r="231" spans="4:28" x14ac:dyDescent="0.3">
      <c r="D231" s="44"/>
      <c r="E231" s="44"/>
      <c r="V231"/>
      <c r="W231"/>
      <c r="X231"/>
      <c r="Y231"/>
      <c r="Z231"/>
      <c r="AA231"/>
      <c r="AB231"/>
    </row>
    <row r="232" spans="4:28" x14ac:dyDescent="0.3">
      <c r="D232" s="44"/>
      <c r="E232" s="44"/>
      <c r="V232"/>
      <c r="W232"/>
      <c r="X232"/>
      <c r="Y232"/>
      <c r="Z232"/>
      <c r="AA232"/>
      <c r="AB232"/>
    </row>
    <row r="233" spans="4:28" x14ac:dyDescent="0.3">
      <c r="D233" s="44"/>
      <c r="E233" s="44"/>
      <c r="V233"/>
      <c r="W233"/>
      <c r="X233"/>
      <c r="Y233"/>
      <c r="Z233"/>
      <c r="AA233"/>
      <c r="AB233"/>
    </row>
    <row r="234" spans="4:28" x14ac:dyDescent="0.3">
      <c r="D234" s="44"/>
      <c r="E234" s="44"/>
    </row>
    <row r="235" spans="4:28" x14ac:dyDescent="0.3">
      <c r="D235" s="44"/>
      <c r="E235" s="44"/>
    </row>
    <row r="236" spans="4:28" x14ac:dyDescent="0.3">
      <c r="D236" s="44"/>
      <c r="E236" s="44"/>
    </row>
    <row r="237" spans="4:28" x14ac:dyDescent="0.3">
      <c r="D237" s="44"/>
      <c r="E237" s="44"/>
    </row>
    <row r="238" spans="4:28" x14ac:dyDescent="0.3">
      <c r="D238" s="44"/>
      <c r="E238" s="44"/>
    </row>
    <row r="239" spans="4:28" x14ac:dyDescent="0.3">
      <c r="D239" s="44"/>
      <c r="E239" s="44"/>
      <c r="V239"/>
      <c r="W239"/>
      <c r="X239"/>
      <c r="Y239"/>
      <c r="Z239"/>
      <c r="AA239"/>
      <c r="AB239"/>
    </row>
    <row r="240" spans="4:28" x14ac:dyDescent="0.3">
      <c r="D240" s="44"/>
      <c r="E240" s="44"/>
      <c r="V240"/>
      <c r="W240"/>
      <c r="X240"/>
      <c r="Y240"/>
      <c r="Z240"/>
      <c r="AA240"/>
      <c r="AB240"/>
    </row>
    <row r="241" spans="4:28" x14ac:dyDescent="0.3">
      <c r="D241" s="44"/>
      <c r="E241" s="44"/>
      <c r="V241"/>
      <c r="W241"/>
      <c r="X241"/>
      <c r="Y241"/>
      <c r="Z241"/>
      <c r="AA241"/>
      <c r="AB241"/>
    </row>
    <row r="242" spans="4:28" x14ac:dyDescent="0.3">
      <c r="D242" s="44"/>
      <c r="E242" s="44"/>
      <c r="V242"/>
      <c r="W242"/>
      <c r="X242"/>
      <c r="Y242"/>
      <c r="Z242"/>
      <c r="AA242"/>
      <c r="AB242"/>
    </row>
    <row r="243" spans="4:28" x14ac:dyDescent="0.3">
      <c r="D243" s="44"/>
      <c r="E243" s="44"/>
      <c r="V243"/>
      <c r="W243"/>
      <c r="X243"/>
      <c r="Y243"/>
      <c r="Z243"/>
      <c r="AA243"/>
      <c r="AB243"/>
    </row>
    <row r="244" spans="4:28" x14ac:dyDescent="0.3">
      <c r="D244" s="44"/>
      <c r="E244" s="44"/>
      <c r="V244"/>
      <c r="W244"/>
      <c r="X244"/>
      <c r="Y244"/>
      <c r="Z244"/>
      <c r="AA244"/>
      <c r="AB244"/>
    </row>
    <row r="245" spans="4:28" x14ac:dyDescent="0.3">
      <c r="D245" s="44"/>
      <c r="E245" s="44"/>
      <c r="V245"/>
      <c r="W245"/>
      <c r="X245"/>
      <c r="Y245"/>
      <c r="Z245"/>
      <c r="AA245"/>
      <c r="AB245"/>
    </row>
    <row r="246" spans="4:28" x14ac:dyDescent="0.3">
      <c r="D246" s="44"/>
      <c r="E246" s="44"/>
      <c r="V246"/>
      <c r="W246"/>
      <c r="X246"/>
      <c r="Y246"/>
      <c r="Z246"/>
      <c r="AA246"/>
      <c r="AB246"/>
    </row>
    <row r="247" spans="4:28" x14ac:dyDescent="0.3">
      <c r="D247" s="44"/>
      <c r="E247" s="44"/>
      <c r="V247"/>
      <c r="W247"/>
      <c r="X247"/>
      <c r="Y247"/>
      <c r="Z247"/>
      <c r="AA247"/>
      <c r="AB247"/>
    </row>
    <row r="248" spans="4:28" x14ac:dyDescent="0.3">
      <c r="D248" s="44"/>
      <c r="E248" s="44"/>
      <c r="V248"/>
      <c r="W248"/>
      <c r="X248"/>
      <c r="Y248"/>
      <c r="Z248"/>
      <c r="AA248"/>
      <c r="AB248"/>
    </row>
    <row r="249" spans="4:28" x14ac:dyDescent="0.3">
      <c r="D249" s="44"/>
      <c r="E249" s="44"/>
      <c r="V249"/>
      <c r="W249"/>
      <c r="X249"/>
      <c r="Y249"/>
      <c r="Z249"/>
      <c r="AA249"/>
      <c r="AB249"/>
    </row>
    <row r="250" spans="4:28" x14ac:dyDescent="0.3">
      <c r="D250" s="44"/>
      <c r="E250" s="44"/>
      <c r="V250"/>
      <c r="W250"/>
      <c r="X250"/>
      <c r="Y250"/>
      <c r="Z250"/>
      <c r="AA250"/>
      <c r="AB250"/>
    </row>
    <row r="251" spans="4:28" x14ac:dyDescent="0.3">
      <c r="D251" s="44"/>
      <c r="E251" s="44"/>
      <c r="V251"/>
      <c r="W251"/>
      <c r="X251"/>
      <c r="Y251"/>
      <c r="Z251"/>
      <c r="AA251"/>
      <c r="AB251"/>
    </row>
    <row r="252" spans="4:28" x14ac:dyDescent="0.3">
      <c r="D252" s="44"/>
      <c r="E252" s="44"/>
      <c r="V252"/>
      <c r="W252"/>
      <c r="X252"/>
      <c r="Y252"/>
      <c r="Z252"/>
      <c r="AA252"/>
      <c r="AB252"/>
    </row>
    <row r="253" spans="4:28" x14ac:dyDescent="0.3">
      <c r="D253" s="44"/>
      <c r="E253" s="44"/>
      <c r="V253"/>
      <c r="W253"/>
      <c r="X253"/>
      <c r="Y253"/>
      <c r="Z253"/>
      <c r="AA253"/>
      <c r="AB253"/>
    </row>
    <row r="254" spans="4:28" x14ac:dyDescent="0.3">
      <c r="D254" s="44"/>
      <c r="E254" s="44"/>
      <c r="V254"/>
      <c r="W254"/>
      <c r="X254"/>
      <c r="Y254"/>
      <c r="Z254"/>
      <c r="AA254"/>
      <c r="AB254"/>
    </row>
    <row r="255" spans="4:28" x14ac:dyDescent="0.3">
      <c r="D255" s="44"/>
      <c r="E255" s="44"/>
      <c r="V255"/>
      <c r="W255"/>
      <c r="X255"/>
      <c r="Y255"/>
      <c r="Z255"/>
      <c r="AA255"/>
      <c r="AB255"/>
    </row>
    <row r="256" spans="4:28" x14ac:dyDescent="0.3">
      <c r="D256" s="44"/>
      <c r="E256" s="44"/>
      <c r="V256"/>
      <c r="W256"/>
      <c r="X256"/>
      <c r="Y256"/>
      <c r="Z256"/>
      <c r="AA256"/>
      <c r="AB256"/>
    </row>
    <row r="267" spans="4:28" x14ac:dyDescent="0.3">
      <c r="D267" s="44"/>
      <c r="E267" s="44"/>
      <c r="F267" s="44"/>
      <c r="S267"/>
      <c r="V267"/>
      <c r="W267"/>
      <c r="X267"/>
      <c r="Y267"/>
      <c r="Z267"/>
      <c r="AA267"/>
      <c r="AB267"/>
    </row>
    <row r="268" spans="4:28" x14ac:dyDescent="0.3">
      <c r="D268" s="44"/>
      <c r="E268" s="44"/>
      <c r="F268" s="44"/>
      <c r="S268"/>
      <c r="V268"/>
      <c r="W268"/>
      <c r="X268"/>
      <c r="Y268"/>
      <c r="Z268"/>
      <c r="AA268"/>
      <c r="AB268"/>
    </row>
    <row r="269" spans="4:28" x14ac:dyDescent="0.3">
      <c r="D269" s="44"/>
      <c r="E269" s="44"/>
      <c r="F269" s="44"/>
      <c r="S269"/>
      <c r="V269"/>
      <c r="W269"/>
      <c r="X269"/>
      <c r="Y269"/>
      <c r="Z269"/>
      <c r="AA269"/>
      <c r="AB269"/>
    </row>
    <row r="270" spans="4:28" x14ac:dyDescent="0.3">
      <c r="D270" s="44"/>
      <c r="E270" s="44"/>
      <c r="F270" s="44"/>
      <c r="S270"/>
      <c r="V270"/>
      <c r="W270"/>
      <c r="X270"/>
      <c r="Y270"/>
      <c r="Z270"/>
      <c r="AA270"/>
      <c r="AB270"/>
    </row>
    <row r="271" spans="4:28" x14ac:dyDescent="0.3">
      <c r="D271" s="44"/>
      <c r="E271" s="44"/>
      <c r="F271" s="44"/>
      <c r="S271"/>
      <c r="V271"/>
      <c r="W271"/>
      <c r="X271"/>
      <c r="Y271"/>
      <c r="Z271"/>
      <c r="AA271"/>
      <c r="AB271"/>
    </row>
    <row r="272" spans="4:28" x14ac:dyDescent="0.3">
      <c r="D272" s="44"/>
      <c r="E272" s="44"/>
      <c r="F272" s="44"/>
      <c r="S272"/>
      <c r="V272"/>
      <c r="W272"/>
      <c r="X272"/>
      <c r="Y272"/>
      <c r="Z272"/>
      <c r="AA272"/>
      <c r="AB272"/>
    </row>
    <row r="273" spans="4:28" x14ac:dyDescent="0.3">
      <c r="D273" s="44"/>
      <c r="E273" s="44"/>
      <c r="F273" s="44"/>
      <c r="S273"/>
      <c r="V273"/>
      <c r="W273"/>
      <c r="X273"/>
      <c r="Y273"/>
      <c r="Z273"/>
      <c r="AA273"/>
      <c r="AB273"/>
    </row>
    <row r="274" spans="4:28" x14ac:dyDescent="0.3">
      <c r="D274" s="44"/>
      <c r="E274" s="44"/>
      <c r="F274" s="44"/>
      <c r="S274"/>
      <c r="V274"/>
      <c r="W274"/>
      <c r="X274"/>
      <c r="Y274"/>
      <c r="Z274"/>
      <c r="AA274"/>
      <c r="AB274"/>
    </row>
    <row r="275" spans="4:28" x14ac:dyDescent="0.3">
      <c r="D275" s="44"/>
      <c r="E275" s="44"/>
      <c r="F275" s="44"/>
      <c r="S275"/>
      <c r="V275"/>
      <c r="W275"/>
      <c r="X275"/>
      <c r="Y275"/>
      <c r="Z275"/>
      <c r="AA275"/>
      <c r="AB275"/>
    </row>
    <row r="276" spans="4:28" x14ac:dyDescent="0.3">
      <c r="D276" s="44"/>
      <c r="E276" s="44"/>
      <c r="F276" s="44"/>
      <c r="S276"/>
      <c r="V276"/>
      <c r="W276"/>
      <c r="X276"/>
      <c r="Y276"/>
      <c r="Z276"/>
      <c r="AA276"/>
      <c r="AB276"/>
    </row>
  </sheetData>
  <sortState xmlns:xlrd2="http://schemas.microsoft.com/office/spreadsheetml/2017/richdata2" ref="A5:AR41">
    <sortCondition ref="D5:D41"/>
  </sortState>
  <mergeCells count="9">
    <mergeCell ref="T3:AC3"/>
    <mergeCell ref="AF3:AL3"/>
    <mergeCell ref="A2:D2"/>
    <mergeCell ref="A3:D4"/>
    <mergeCell ref="A39:D39"/>
    <mergeCell ref="A40:D40"/>
    <mergeCell ref="A41:D41"/>
    <mergeCell ref="F3:F4"/>
    <mergeCell ref="G3:R3"/>
  </mergeCells>
  <phoneticPr fontId="0" type="noConversion"/>
  <pageMargins left="0.17" right="0.75" top="1.01" bottom="1" header="0.5" footer="0.5"/>
  <pageSetup paperSize="9" scale="50" orientation="landscape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6">
    <pageSetUpPr fitToPage="1"/>
  </sheetPr>
  <dimension ref="A1:EN305"/>
  <sheetViews>
    <sheetView zoomScaleNormal="100" workbookViewId="0">
      <selection activeCell="A32" sqref="A32"/>
    </sheetView>
  </sheetViews>
  <sheetFormatPr defaultRowHeight="15.75" customHeight="1" x14ac:dyDescent="0.3"/>
  <cols>
    <col min="2" max="2" width="0" hidden="1" customWidth="1"/>
    <col min="4" max="4" width="48" style="48" bestFit="1" customWidth="1"/>
    <col min="5" max="5" width="6.453125" style="48" customWidth="1"/>
    <col min="6" max="6" width="9.54296875" style="37" customWidth="1"/>
    <col min="7" max="7" width="16.1796875" bestFit="1" customWidth="1"/>
    <col min="8" max="8" width="13.1796875" bestFit="1" customWidth="1"/>
    <col min="9" max="9" width="14.81640625" bestFit="1" customWidth="1"/>
    <col min="10" max="10" width="15.453125" bestFit="1" customWidth="1"/>
    <col min="11" max="11" width="14.81640625" bestFit="1" customWidth="1"/>
    <col min="12" max="12" width="14.453125" bestFit="1" customWidth="1"/>
    <col min="13" max="13" width="14.453125" customWidth="1"/>
    <col min="14" max="15" width="15.453125" bestFit="1" customWidth="1"/>
    <col min="16" max="16" width="15.453125" customWidth="1"/>
    <col min="17" max="17" width="13.453125" bestFit="1" customWidth="1"/>
    <col min="18" max="18" width="15.81640625" style="7" customWidth="1"/>
    <col min="19" max="19" width="4.1796875" style="49" customWidth="1"/>
    <col min="20" max="20" width="16.54296875" customWidth="1"/>
    <col min="21" max="21" width="14.81640625" customWidth="1"/>
    <col min="22" max="28" width="14.81640625" style="44" customWidth="1"/>
    <col min="29" max="29" width="17.1796875" customWidth="1"/>
    <col min="30" max="30" width="15.453125" customWidth="1"/>
    <col min="31" max="31" width="3.453125" customWidth="1"/>
    <col min="32" max="32" width="17.54296875" bestFit="1" customWidth="1"/>
    <col min="33" max="35" width="16.1796875" customWidth="1"/>
    <col min="36" max="36" width="17.1796875" customWidth="1"/>
    <col min="37" max="37" width="16.1796875" customWidth="1"/>
    <col min="38" max="38" width="17.81640625" customWidth="1"/>
    <col min="39" max="39" width="15.54296875" customWidth="1"/>
    <col min="40" max="40" width="17.1796875" customWidth="1"/>
    <col min="41" max="41" width="12" customWidth="1"/>
  </cols>
  <sheetData>
    <row r="1" spans="1:144" s="44" customFormat="1" ht="15.75" customHeight="1" x14ac:dyDescent="0.3">
      <c r="D1" s="61"/>
      <c r="E1" s="61"/>
      <c r="F1" s="70"/>
      <c r="R1" s="81"/>
      <c r="S1" s="49"/>
    </row>
    <row r="2" spans="1:144" s="31" customFormat="1" ht="15.75" customHeight="1" x14ac:dyDescent="0.25">
      <c r="A2" s="204"/>
      <c r="B2" s="204"/>
      <c r="C2" s="204"/>
      <c r="D2" s="204"/>
      <c r="E2" s="89"/>
      <c r="F2" s="89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</row>
    <row r="3" spans="1:144" s="4" customFormat="1" ht="15.75" customHeight="1" x14ac:dyDescent="0.3">
      <c r="A3" s="211" t="s">
        <v>330</v>
      </c>
      <c r="B3" s="212"/>
      <c r="C3" s="212"/>
      <c r="D3" s="212"/>
      <c r="E3" s="90"/>
      <c r="F3" s="220" t="s">
        <v>283</v>
      </c>
      <c r="G3" s="206" t="s">
        <v>221</v>
      </c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8"/>
      <c r="S3" s="22"/>
      <c r="T3" s="206" t="s">
        <v>226</v>
      </c>
      <c r="U3" s="209"/>
      <c r="V3" s="209"/>
      <c r="W3" s="209"/>
      <c r="X3" s="209"/>
      <c r="Y3" s="209"/>
      <c r="Z3" s="209"/>
      <c r="AA3" s="209"/>
      <c r="AB3" s="209"/>
      <c r="AC3" s="210"/>
      <c r="AD3" s="57"/>
      <c r="AE3" s="2"/>
      <c r="AF3" s="201" t="s">
        <v>236</v>
      </c>
      <c r="AG3" s="202"/>
      <c r="AH3" s="202"/>
      <c r="AI3" s="202"/>
      <c r="AJ3" s="202"/>
      <c r="AK3" s="202"/>
      <c r="AL3" s="203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</row>
    <row r="4" spans="1:144" s="4" customFormat="1" ht="78.75" customHeight="1" x14ac:dyDescent="0.25">
      <c r="A4" s="213"/>
      <c r="B4" s="214"/>
      <c r="C4" s="214"/>
      <c r="D4" s="214"/>
      <c r="E4" s="48" t="str">
        <f t="shared" ref="E4:E34" si="0">IF(F4="Y",1," ")</f>
        <v xml:space="preserve"> </v>
      </c>
      <c r="F4" s="221"/>
      <c r="G4" s="17" t="s">
        <v>214</v>
      </c>
      <c r="H4" s="15" t="s">
        <v>215</v>
      </c>
      <c r="I4" s="15" t="s">
        <v>216</v>
      </c>
      <c r="J4" s="15" t="s">
        <v>217</v>
      </c>
      <c r="K4" s="41" t="s">
        <v>229</v>
      </c>
      <c r="L4" s="15" t="s">
        <v>218</v>
      </c>
      <c r="M4" s="41" t="s">
        <v>315</v>
      </c>
      <c r="N4" s="15" t="s">
        <v>0</v>
      </c>
      <c r="O4" s="15" t="s">
        <v>219</v>
      </c>
      <c r="P4" s="15" t="s">
        <v>220</v>
      </c>
      <c r="Q4" s="21" t="s">
        <v>250</v>
      </c>
      <c r="R4" s="55" t="s">
        <v>1</v>
      </c>
      <c r="S4" s="23"/>
      <c r="T4" s="15" t="s">
        <v>222</v>
      </c>
      <c r="U4" s="32" t="s">
        <v>223</v>
      </c>
      <c r="V4" s="54" t="s">
        <v>266</v>
      </c>
      <c r="W4" s="54" t="s">
        <v>267</v>
      </c>
      <c r="X4" s="16" t="s">
        <v>2</v>
      </c>
      <c r="Y4" s="16" t="s">
        <v>224</v>
      </c>
      <c r="Z4" s="16" t="s">
        <v>268</v>
      </c>
      <c r="AA4" s="54" t="s">
        <v>269</v>
      </c>
      <c r="AB4" s="16" t="s">
        <v>225</v>
      </c>
      <c r="AC4" s="24" t="s">
        <v>228</v>
      </c>
      <c r="AD4" s="20" t="s">
        <v>227</v>
      </c>
      <c r="AE4" s="2"/>
      <c r="AF4" s="15" t="s">
        <v>230</v>
      </c>
      <c r="AG4" s="15" t="s">
        <v>231</v>
      </c>
      <c r="AH4" s="15" t="s">
        <v>232</v>
      </c>
      <c r="AI4" s="41" t="s">
        <v>341</v>
      </c>
      <c r="AJ4" s="56" t="s">
        <v>235</v>
      </c>
      <c r="AK4" s="32" t="s">
        <v>233</v>
      </c>
      <c r="AL4" s="56" t="s">
        <v>234</v>
      </c>
      <c r="AM4" s="2"/>
      <c r="AN4" s="47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</row>
    <row r="5" spans="1:144" ht="15.75" customHeight="1" x14ac:dyDescent="0.3">
      <c r="A5" s="3">
        <f>+A4+1</f>
        <v>1</v>
      </c>
      <c r="B5" s="40" t="s">
        <v>276</v>
      </c>
      <c r="C5" s="40">
        <v>9755</v>
      </c>
      <c r="D5" s="62" t="s">
        <v>151</v>
      </c>
      <c r="E5" s="145">
        <f t="shared" si="0"/>
        <v>1</v>
      </c>
      <c r="F5" s="115" t="s">
        <v>334</v>
      </c>
      <c r="G5" s="71">
        <v>12385</v>
      </c>
      <c r="H5" s="63"/>
      <c r="I5" s="63">
        <v>0</v>
      </c>
      <c r="J5" s="63">
        <v>15000</v>
      </c>
      <c r="K5" s="63"/>
      <c r="L5" s="63">
        <v>0</v>
      </c>
      <c r="M5" s="63"/>
      <c r="N5" s="63">
        <v>11400</v>
      </c>
      <c r="O5" s="63">
        <v>3474</v>
      </c>
      <c r="P5" s="63">
        <v>4695</v>
      </c>
      <c r="Q5" s="63">
        <v>3621</v>
      </c>
      <c r="R5" s="50">
        <f t="shared" ref="R5:R35" si="1">SUM(G5:Q5)</f>
        <v>50575</v>
      </c>
      <c r="S5" s="26"/>
      <c r="T5" s="63">
        <v>14777</v>
      </c>
      <c r="U5" s="63">
        <v>0</v>
      </c>
      <c r="V5" s="63"/>
      <c r="W5" s="63">
        <v>1700</v>
      </c>
      <c r="X5" s="63">
        <v>48036</v>
      </c>
      <c r="Y5" s="63">
        <v>3069</v>
      </c>
      <c r="Z5" s="63"/>
      <c r="AA5" s="63">
        <v>0</v>
      </c>
      <c r="AB5" s="63">
        <v>1321</v>
      </c>
      <c r="AC5" s="45">
        <f t="shared" ref="AC5:AC35" si="2">SUM(T5:AB5)</f>
        <v>68903</v>
      </c>
      <c r="AD5" s="43">
        <f t="shared" ref="AD5:AD35" si="3">+R5-AC5</f>
        <v>-18328</v>
      </c>
      <c r="AE5" s="38"/>
      <c r="AF5" s="63">
        <v>1230000</v>
      </c>
      <c r="AG5" s="63">
        <v>0</v>
      </c>
      <c r="AH5" s="63">
        <v>84507</v>
      </c>
      <c r="AI5" s="63">
        <v>0</v>
      </c>
      <c r="AJ5" s="50">
        <f>SUM(AF5:AI5)</f>
        <v>1314507</v>
      </c>
      <c r="AK5" s="63">
        <v>0</v>
      </c>
      <c r="AL5" s="50">
        <f t="shared" ref="AL5:AL35" si="4">+AJ5-AK5</f>
        <v>1314507</v>
      </c>
      <c r="AM5" s="38"/>
      <c r="AN5" s="83"/>
      <c r="AO5" s="38"/>
      <c r="AX5" s="2"/>
    </row>
    <row r="6" spans="1:144" ht="15.75" customHeight="1" x14ac:dyDescent="0.3">
      <c r="A6" s="3">
        <f>+A5+1</f>
        <v>2</v>
      </c>
      <c r="B6" s="40" t="s">
        <v>276</v>
      </c>
      <c r="C6" s="40">
        <v>9756</v>
      </c>
      <c r="D6" s="62" t="s">
        <v>152</v>
      </c>
      <c r="E6" s="145">
        <f t="shared" si="0"/>
        <v>1</v>
      </c>
      <c r="F6" s="115" t="s">
        <v>334</v>
      </c>
      <c r="G6" s="71">
        <v>62182</v>
      </c>
      <c r="H6" s="63">
        <v>15638</v>
      </c>
      <c r="I6" s="63">
        <v>830</v>
      </c>
      <c r="J6" s="63">
        <v>0</v>
      </c>
      <c r="K6" s="63">
        <v>11500</v>
      </c>
      <c r="L6" s="63">
        <v>11230</v>
      </c>
      <c r="M6" s="63"/>
      <c r="N6" s="63">
        <v>9456</v>
      </c>
      <c r="O6" s="63">
        <v>11929</v>
      </c>
      <c r="P6" s="63">
        <v>51</v>
      </c>
      <c r="Q6" s="63"/>
      <c r="R6" s="50">
        <f t="shared" si="1"/>
        <v>122816</v>
      </c>
      <c r="S6" s="26"/>
      <c r="T6" s="63">
        <v>72780</v>
      </c>
      <c r="U6" s="63">
        <v>6219</v>
      </c>
      <c r="V6" s="63">
        <v>2537</v>
      </c>
      <c r="W6" s="63">
        <v>3261</v>
      </c>
      <c r="X6" s="63">
        <v>37561</v>
      </c>
      <c r="Y6" s="63">
        <v>14944</v>
      </c>
      <c r="Z6" s="63">
        <v>586</v>
      </c>
      <c r="AA6" s="63">
        <v>864</v>
      </c>
      <c r="AB6" s="63">
        <v>59</v>
      </c>
      <c r="AC6" s="45">
        <f t="shared" si="2"/>
        <v>138811</v>
      </c>
      <c r="AD6" s="43">
        <f t="shared" si="3"/>
        <v>-15995</v>
      </c>
      <c r="AE6" s="38"/>
      <c r="AF6" s="63">
        <v>825000</v>
      </c>
      <c r="AG6" s="63">
        <v>85236</v>
      </c>
      <c r="AH6" s="63">
        <v>513437</v>
      </c>
      <c r="AI6" s="63">
        <v>2333</v>
      </c>
      <c r="AJ6" s="50">
        <f>SUM(AF6:AI6)</f>
        <v>1426006</v>
      </c>
      <c r="AK6" s="63">
        <v>1451</v>
      </c>
      <c r="AL6" s="50">
        <f t="shared" si="4"/>
        <v>1424555</v>
      </c>
      <c r="AM6" s="38"/>
      <c r="AN6" s="83"/>
      <c r="AO6" s="38"/>
    </row>
    <row r="7" spans="1:144" ht="15.75" customHeight="1" x14ac:dyDescent="0.3">
      <c r="A7" s="3">
        <v>3</v>
      </c>
      <c r="B7" s="40" t="s">
        <v>276</v>
      </c>
      <c r="C7" s="40">
        <v>9759</v>
      </c>
      <c r="D7" s="124" t="s">
        <v>305</v>
      </c>
      <c r="E7" s="145">
        <f t="shared" si="0"/>
        <v>1</v>
      </c>
      <c r="F7" s="115" t="s">
        <v>334</v>
      </c>
      <c r="G7" s="71">
        <v>79590</v>
      </c>
      <c r="H7" s="63">
        <v>1993</v>
      </c>
      <c r="I7" s="63">
        <v>779</v>
      </c>
      <c r="J7" s="63">
        <v>8232</v>
      </c>
      <c r="K7" s="63"/>
      <c r="L7" s="63">
        <v>32779</v>
      </c>
      <c r="M7" s="63"/>
      <c r="N7" s="63">
        <v>14740</v>
      </c>
      <c r="O7" s="63">
        <v>2687</v>
      </c>
      <c r="P7" s="63">
        <v>2771</v>
      </c>
      <c r="Q7" s="63"/>
      <c r="R7" s="50">
        <f t="shared" si="1"/>
        <v>143571</v>
      </c>
      <c r="S7" s="11"/>
      <c r="T7" s="63">
        <v>77609</v>
      </c>
      <c r="U7" s="63">
        <v>2470</v>
      </c>
      <c r="V7" s="63">
        <v>5757</v>
      </c>
      <c r="W7" s="63">
        <v>1614</v>
      </c>
      <c r="X7" s="63">
        <v>29418</v>
      </c>
      <c r="Y7" s="63">
        <v>16088</v>
      </c>
      <c r="Z7" s="63">
        <v>647</v>
      </c>
      <c r="AA7" s="63">
        <v>7139</v>
      </c>
      <c r="AB7" s="63">
        <v>476</v>
      </c>
      <c r="AC7" s="45">
        <f t="shared" si="2"/>
        <v>141218</v>
      </c>
      <c r="AD7" s="43">
        <f t="shared" si="3"/>
        <v>2353</v>
      </c>
      <c r="AE7" s="38"/>
      <c r="AF7" s="63"/>
      <c r="AG7" s="63"/>
      <c r="AH7" s="63"/>
      <c r="AI7" s="63"/>
      <c r="AJ7" s="50">
        <f t="shared" ref="AJ7:AJ39" si="5">SUM(AF7:AI7)</f>
        <v>0</v>
      </c>
      <c r="AK7" s="63"/>
      <c r="AL7" s="50">
        <f t="shared" si="4"/>
        <v>0</v>
      </c>
      <c r="AM7" s="38"/>
      <c r="AN7" s="83"/>
      <c r="AO7" s="38"/>
    </row>
    <row r="8" spans="1:144" ht="15.75" customHeight="1" x14ac:dyDescent="0.3">
      <c r="A8" s="3">
        <v>4</v>
      </c>
      <c r="B8" s="40" t="s">
        <v>276</v>
      </c>
      <c r="C8" s="40">
        <v>9760</v>
      </c>
      <c r="D8" s="62" t="s">
        <v>153</v>
      </c>
      <c r="E8" s="145">
        <f t="shared" si="0"/>
        <v>1</v>
      </c>
      <c r="F8" s="115" t="s">
        <v>334</v>
      </c>
      <c r="G8" s="71">
        <v>54563</v>
      </c>
      <c r="H8" s="63"/>
      <c r="I8" s="63">
        <v>1990</v>
      </c>
      <c r="J8" s="63">
        <v>6268</v>
      </c>
      <c r="K8" s="63">
        <v>0</v>
      </c>
      <c r="L8" s="63">
        <v>86500</v>
      </c>
      <c r="M8" s="63"/>
      <c r="N8" s="63">
        <v>18037</v>
      </c>
      <c r="O8" s="63">
        <v>4819</v>
      </c>
      <c r="P8" s="63">
        <v>0</v>
      </c>
      <c r="Q8" s="63">
        <v>2045</v>
      </c>
      <c r="R8" s="50">
        <f t="shared" si="1"/>
        <v>174222</v>
      </c>
      <c r="S8" s="11"/>
      <c r="T8" s="63">
        <v>8744</v>
      </c>
      <c r="U8" s="63"/>
      <c r="V8" s="63">
        <v>6273</v>
      </c>
      <c r="W8" s="63"/>
      <c r="X8" s="63">
        <v>28167</v>
      </c>
      <c r="Y8" s="63">
        <v>8484</v>
      </c>
      <c r="Z8" s="63">
        <v>4259</v>
      </c>
      <c r="AA8" s="63">
        <v>3990</v>
      </c>
      <c r="AB8" s="63">
        <v>207</v>
      </c>
      <c r="AC8" s="45">
        <f t="shared" si="2"/>
        <v>60124</v>
      </c>
      <c r="AD8" s="43">
        <f t="shared" si="3"/>
        <v>114098</v>
      </c>
      <c r="AE8" s="38"/>
      <c r="AF8" s="63">
        <v>2689000</v>
      </c>
      <c r="AG8" s="63"/>
      <c r="AH8" s="63">
        <v>251565</v>
      </c>
      <c r="AI8" s="63"/>
      <c r="AJ8" s="50">
        <f t="shared" si="5"/>
        <v>2940565</v>
      </c>
      <c r="AK8" s="63"/>
      <c r="AL8" s="50">
        <f t="shared" si="4"/>
        <v>2940565</v>
      </c>
      <c r="AM8" s="38"/>
      <c r="AN8" s="83"/>
      <c r="AO8" s="38"/>
    </row>
    <row r="9" spans="1:144" ht="15.75" customHeight="1" x14ac:dyDescent="0.3">
      <c r="A9" s="3">
        <f t="shared" ref="A9:A66" si="6">+A8+1</f>
        <v>5</v>
      </c>
      <c r="B9" s="40" t="s">
        <v>276</v>
      </c>
      <c r="C9" s="40">
        <v>9761</v>
      </c>
      <c r="D9" s="62" t="s">
        <v>154</v>
      </c>
      <c r="E9" s="145">
        <f t="shared" si="0"/>
        <v>1</v>
      </c>
      <c r="F9" s="115" t="s">
        <v>334</v>
      </c>
      <c r="G9" s="71">
        <v>147094</v>
      </c>
      <c r="H9" s="63"/>
      <c r="I9" s="63">
        <v>1942</v>
      </c>
      <c r="J9" s="63"/>
      <c r="K9" s="63">
        <v>25342</v>
      </c>
      <c r="L9" s="63">
        <v>5000</v>
      </c>
      <c r="M9" s="63"/>
      <c r="N9" s="63"/>
      <c r="O9" s="63">
        <v>3241</v>
      </c>
      <c r="P9" s="63">
        <v>5056</v>
      </c>
      <c r="Q9" s="63">
        <v>1420</v>
      </c>
      <c r="R9" s="50">
        <f t="shared" si="1"/>
        <v>189095</v>
      </c>
      <c r="S9" s="26"/>
      <c r="T9" s="63">
        <v>68801</v>
      </c>
      <c r="U9" s="63">
        <v>3811</v>
      </c>
      <c r="V9" s="63">
        <v>1807</v>
      </c>
      <c r="W9" s="63">
        <v>64785</v>
      </c>
      <c r="X9" s="63">
        <v>12432</v>
      </c>
      <c r="Y9" s="63">
        <v>29306</v>
      </c>
      <c r="Z9" s="63"/>
      <c r="AA9" s="63">
        <v>1439</v>
      </c>
      <c r="AB9" s="63">
        <v>1757</v>
      </c>
      <c r="AC9" s="45">
        <f t="shared" si="2"/>
        <v>184138</v>
      </c>
      <c r="AD9" s="43">
        <f t="shared" si="3"/>
        <v>4957</v>
      </c>
      <c r="AE9" s="38"/>
      <c r="AF9" s="63">
        <v>1056354</v>
      </c>
      <c r="AG9" s="63">
        <v>17466</v>
      </c>
      <c r="AH9" s="63">
        <v>158626</v>
      </c>
      <c r="AI9" s="63">
        <v>3112</v>
      </c>
      <c r="AJ9" s="50">
        <f t="shared" si="5"/>
        <v>1235558</v>
      </c>
      <c r="AK9" s="63"/>
      <c r="AL9" s="50">
        <f t="shared" si="4"/>
        <v>1235558</v>
      </c>
      <c r="AM9" s="38"/>
      <c r="AN9" s="83"/>
      <c r="AO9" s="38"/>
    </row>
    <row r="10" spans="1:144" ht="15.75" customHeight="1" x14ac:dyDescent="0.3">
      <c r="A10" s="3">
        <f t="shared" si="6"/>
        <v>6</v>
      </c>
      <c r="B10" s="40" t="s">
        <v>276</v>
      </c>
      <c r="C10" s="40">
        <v>9762</v>
      </c>
      <c r="D10" s="62" t="s">
        <v>180</v>
      </c>
      <c r="E10" s="145" t="str">
        <f t="shared" si="0"/>
        <v xml:space="preserve"> </v>
      </c>
      <c r="F10" s="115" t="s">
        <v>284</v>
      </c>
      <c r="G10" s="71">
        <v>118693</v>
      </c>
      <c r="H10" s="63">
        <v>2908</v>
      </c>
      <c r="I10" s="63">
        <v>0</v>
      </c>
      <c r="J10" s="63">
        <v>0</v>
      </c>
      <c r="K10" s="63">
        <v>0</v>
      </c>
      <c r="L10" s="63">
        <v>0</v>
      </c>
      <c r="M10" s="63"/>
      <c r="N10" s="63">
        <v>2400</v>
      </c>
      <c r="O10" s="63">
        <v>4636</v>
      </c>
      <c r="P10" s="63">
        <v>14552</v>
      </c>
      <c r="Q10" s="63">
        <v>14445</v>
      </c>
      <c r="R10" s="50">
        <f t="shared" si="1"/>
        <v>157634</v>
      </c>
      <c r="S10" s="9"/>
      <c r="T10" s="63">
        <v>63438</v>
      </c>
      <c r="U10" s="63">
        <v>0</v>
      </c>
      <c r="V10" s="63">
        <v>3297</v>
      </c>
      <c r="W10" s="63">
        <v>53764</v>
      </c>
      <c r="X10" s="63">
        <v>19054</v>
      </c>
      <c r="Y10" s="63">
        <v>30102</v>
      </c>
      <c r="Z10" s="63">
        <v>10231</v>
      </c>
      <c r="AA10" s="63">
        <v>540</v>
      </c>
      <c r="AB10" s="63">
        <v>1788</v>
      </c>
      <c r="AC10" s="45">
        <f t="shared" si="2"/>
        <v>182214</v>
      </c>
      <c r="AD10" s="43">
        <f t="shared" si="3"/>
        <v>-24580</v>
      </c>
      <c r="AE10" s="38"/>
      <c r="AF10" s="63">
        <v>900126</v>
      </c>
      <c r="AG10" s="63">
        <v>13942</v>
      </c>
      <c r="AH10" s="63">
        <v>161656</v>
      </c>
      <c r="AI10" s="63">
        <v>2065</v>
      </c>
      <c r="AJ10" s="50">
        <f t="shared" si="5"/>
        <v>1077789</v>
      </c>
      <c r="AK10" s="63">
        <v>7711</v>
      </c>
      <c r="AL10" s="50">
        <f t="shared" si="4"/>
        <v>1070078</v>
      </c>
      <c r="AM10" s="38"/>
      <c r="AN10" s="83"/>
      <c r="AO10" s="38"/>
    </row>
    <row r="11" spans="1:144" ht="15.75" customHeight="1" x14ac:dyDescent="0.3">
      <c r="A11" s="3">
        <f t="shared" si="6"/>
        <v>7</v>
      </c>
      <c r="B11" s="40" t="s">
        <v>276</v>
      </c>
      <c r="C11" s="40">
        <v>9768</v>
      </c>
      <c r="D11" s="62" t="s">
        <v>162</v>
      </c>
      <c r="E11" s="145" t="str">
        <f t="shared" si="0"/>
        <v xml:space="preserve"> </v>
      </c>
      <c r="F11" s="115" t="s">
        <v>284</v>
      </c>
      <c r="G11" s="71">
        <v>129684</v>
      </c>
      <c r="H11" s="63">
        <v>0</v>
      </c>
      <c r="I11" s="63">
        <v>10308</v>
      </c>
      <c r="J11" s="63">
        <v>0</v>
      </c>
      <c r="K11" s="63">
        <v>0</v>
      </c>
      <c r="L11" s="63">
        <v>0</v>
      </c>
      <c r="M11" s="63"/>
      <c r="N11" s="63">
        <v>7687</v>
      </c>
      <c r="O11" s="63">
        <v>13024</v>
      </c>
      <c r="P11" s="63">
        <v>0</v>
      </c>
      <c r="Q11" s="63">
        <v>0</v>
      </c>
      <c r="R11" s="50">
        <f t="shared" si="1"/>
        <v>160703</v>
      </c>
      <c r="S11" s="11"/>
      <c r="T11" s="63">
        <v>54896</v>
      </c>
      <c r="U11" s="63">
        <v>26000</v>
      </c>
      <c r="V11" s="63">
        <v>14044</v>
      </c>
      <c r="W11" s="63">
        <v>3522</v>
      </c>
      <c r="X11" s="63">
        <v>46758</v>
      </c>
      <c r="Y11" s="63">
        <v>14452</v>
      </c>
      <c r="Z11" s="63"/>
      <c r="AA11" s="63"/>
      <c r="AB11" s="63">
        <v>6384</v>
      </c>
      <c r="AC11" s="45">
        <f t="shared" si="2"/>
        <v>166056</v>
      </c>
      <c r="AD11" s="43">
        <f t="shared" si="3"/>
        <v>-5353</v>
      </c>
      <c r="AE11" s="38"/>
      <c r="AF11" s="63">
        <v>1500000</v>
      </c>
      <c r="AG11" s="63">
        <v>30000</v>
      </c>
      <c r="AH11" s="63">
        <v>422511</v>
      </c>
      <c r="AI11" s="63">
        <v>0</v>
      </c>
      <c r="AJ11" s="50">
        <f t="shared" si="5"/>
        <v>1952511</v>
      </c>
      <c r="AK11" s="63">
        <v>0</v>
      </c>
      <c r="AL11" s="50">
        <f t="shared" si="4"/>
        <v>1952511</v>
      </c>
      <c r="AM11" s="38"/>
      <c r="AN11" s="83"/>
      <c r="AO11" s="38"/>
    </row>
    <row r="12" spans="1:144" ht="15.75" customHeight="1" x14ac:dyDescent="0.3">
      <c r="A12" s="3">
        <f t="shared" si="6"/>
        <v>8</v>
      </c>
      <c r="B12" s="40" t="s">
        <v>276</v>
      </c>
      <c r="C12" s="40">
        <v>9770</v>
      </c>
      <c r="D12" s="62" t="s">
        <v>163</v>
      </c>
      <c r="E12" s="145">
        <f t="shared" si="0"/>
        <v>1</v>
      </c>
      <c r="F12" s="115" t="s">
        <v>334</v>
      </c>
      <c r="G12" s="71">
        <v>87641</v>
      </c>
      <c r="H12" s="63"/>
      <c r="I12" s="63">
        <v>829</v>
      </c>
      <c r="J12" s="63">
        <v>47174</v>
      </c>
      <c r="K12" s="63">
        <v>20513</v>
      </c>
      <c r="L12" s="63">
        <v>10000</v>
      </c>
      <c r="M12" s="63"/>
      <c r="N12" s="63">
        <v>78685</v>
      </c>
      <c r="O12" s="63">
        <v>75328</v>
      </c>
      <c r="P12" s="63">
        <v>32185</v>
      </c>
      <c r="Q12" s="63">
        <v>10175</v>
      </c>
      <c r="R12" s="50">
        <f t="shared" si="1"/>
        <v>362530</v>
      </c>
      <c r="S12" s="9"/>
      <c r="T12" s="63">
        <v>69279</v>
      </c>
      <c r="U12" s="63">
        <v>26000</v>
      </c>
      <c r="V12" s="63">
        <v>11962</v>
      </c>
      <c r="W12" s="63">
        <v>25739</v>
      </c>
      <c r="X12" s="63">
        <v>165102</v>
      </c>
      <c r="Y12" s="63">
        <v>30754</v>
      </c>
      <c r="Z12" s="63">
        <v>2791</v>
      </c>
      <c r="AA12" s="63">
        <v>18879</v>
      </c>
      <c r="AB12" s="63">
        <v>4584</v>
      </c>
      <c r="AC12" s="45">
        <f t="shared" si="2"/>
        <v>355090</v>
      </c>
      <c r="AD12" s="43">
        <f t="shared" si="3"/>
        <v>7440</v>
      </c>
      <c r="AE12" s="38"/>
      <c r="AF12" s="63">
        <v>12550000</v>
      </c>
      <c r="AG12" s="63">
        <v>49855</v>
      </c>
      <c r="AH12" s="63">
        <v>1747330</v>
      </c>
      <c r="AI12" s="63">
        <v>49934</v>
      </c>
      <c r="AJ12" s="50">
        <f t="shared" si="5"/>
        <v>14397119</v>
      </c>
      <c r="AK12" s="63">
        <v>20065</v>
      </c>
      <c r="AL12" s="50">
        <f t="shared" si="4"/>
        <v>14377054</v>
      </c>
      <c r="AM12" s="38"/>
      <c r="AN12" s="83"/>
      <c r="AO12" s="38"/>
    </row>
    <row r="13" spans="1:144" ht="15.75" customHeight="1" x14ac:dyDescent="0.3">
      <c r="A13" s="3">
        <f t="shared" si="6"/>
        <v>9</v>
      </c>
      <c r="B13" s="40" t="s">
        <v>276</v>
      </c>
      <c r="C13" s="40">
        <v>9771</v>
      </c>
      <c r="D13" s="62" t="s">
        <v>164</v>
      </c>
      <c r="E13" s="145">
        <f t="shared" si="0"/>
        <v>1</v>
      </c>
      <c r="F13" s="115" t="s">
        <v>334</v>
      </c>
      <c r="G13" s="71">
        <v>190406</v>
      </c>
      <c r="H13" s="63"/>
      <c r="I13" s="63"/>
      <c r="J13" s="63"/>
      <c r="K13" s="63">
        <v>53769</v>
      </c>
      <c r="L13" s="63">
        <v>18295</v>
      </c>
      <c r="M13" s="63"/>
      <c r="N13" s="63">
        <v>48457</v>
      </c>
      <c r="O13" s="63">
        <v>16578</v>
      </c>
      <c r="P13" s="63">
        <v>7383</v>
      </c>
      <c r="Q13" s="63">
        <v>1370</v>
      </c>
      <c r="R13" s="50">
        <f t="shared" si="1"/>
        <v>336258</v>
      </c>
      <c r="S13" s="11"/>
      <c r="T13" s="63">
        <v>94885</v>
      </c>
      <c r="U13" s="63"/>
      <c r="V13" s="63">
        <v>6445</v>
      </c>
      <c r="W13" s="63">
        <v>65627</v>
      </c>
      <c r="X13" s="63">
        <v>100909</v>
      </c>
      <c r="Y13" s="63">
        <v>26469</v>
      </c>
      <c r="Z13" s="63">
        <v>14470</v>
      </c>
      <c r="AA13" s="63"/>
      <c r="AB13" s="63">
        <v>4554</v>
      </c>
      <c r="AC13" s="45">
        <f t="shared" si="2"/>
        <v>313359</v>
      </c>
      <c r="AD13" s="43">
        <f t="shared" si="3"/>
        <v>22899</v>
      </c>
      <c r="AE13" s="38"/>
      <c r="AF13" s="63">
        <v>9920000</v>
      </c>
      <c r="AG13" s="63">
        <v>35414</v>
      </c>
      <c r="AH13" s="63">
        <v>621027</v>
      </c>
      <c r="AI13" s="63">
        <v>14614</v>
      </c>
      <c r="AJ13" s="50">
        <f t="shared" si="5"/>
        <v>10591055</v>
      </c>
      <c r="AK13" s="63">
        <v>8503</v>
      </c>
      <c r="AL13" s="50">
        <f t="shared" si="4"/>
        <v>10582552</v>
      </c>
      <c r="AM13" s="38"/>
      <c r="AN13" s="83"/>
      <c r="AO13" s="38"/>
    </row>
    <row r="14" spans="1:144" ht="15.75" customHeight="1" x14ac:dyDescent="0.3">
      <c r="A14" s="3">
        <f t="shared" si="6"/>
        <v>10</v>
      </c>
      <c r="B14" s="40" t="s">
        <v>276</v>
      </c>
      <c r="C14" s="40">
        <v>9773</v>
      </c>
      <c r="D14" s="62" t="s">
        <v>167</v>
      </c>
      <c r="E14" s="145">
        <f t="shared" si="0"/>
        <v>1</v>
      </c>
      <c r="F14" s="115" t="s">
        <v>334</v>
      </c>
      <c r="G14" s="71">
        <v>269731</v>
      </c>
      <c r="H14" s="63">
        <v>0</v>
      </c>
      <c r="I14" s="63">
        <v>2931</v>
      </c>
      <c r="J14" s="63">
        <v>4625</v>
      </c>
      <c r="K14" s="63">
        <v>145562</v>
      </c>
      <c r="L14" s="63"/>
      <c r="M14" s="63"/>
      <c r="N14" s="63">
        <v>3571</v>
      </c>
      <c r="O14" s="63">
        <v>1887</v>
      </c>
      <c r="P14" s="63">
        <v>18413</v>
      </c>
      <c r="Q14" s="63">
        <v>4952</v>
      </c>
      <c r="R14" s="50">
        <f t="shared" si="1"/>
        <v>451672</v>
      </c>
      <c r="S14" s="9"/>
      <c r="T14" s="63">
        <v>121151</v>
      </c>
      <c r="U14" s="63">
        <v>26062</v>
      </c>
      <c r="V14" s="63">
        <v>1110</v>
      </c>
      <c r="W14" s="63">
        <v>108815</v>
      </c>
      <c r="X14" s="63">
        <v>39469</v>
      </c>
      <c r="Y14" s="63">
        <v>94762</v>
      </c>
      <c r="Z14" s="63">
        <v>3038</v>
      </c>
      <c r="AA14" s="63">
        <v>1200</v>
      </c>
      <c r="AB14" s="63">
        <v>3489</v>
      </c>
      <c r="AC14" s="45">
        <f t="shared" si="2"/>
        <v>399096</v>
      </c>
      <c r="AD14" s="43">
        <f t="shared" si="3"/>
        <v>52576</v>
      </c>
      <c r="AE14" s="38"/>
      <c r="AF14" s="63">
        <v>740000</v>
      </c>
      <c r="AG14" s="63">
        <v>14715</v>
      </c>
      <c r="AH14" s="63">
        <v>238963</v>
      </c>
      <c r="AI14" s="63">
        <v>7546</v>
      </c>
      <c r="AJ14" s="50">
        <f t="shared" si="5"/>
        <v>1001224</v>
      </c>
      <c r="AK14" s="63">
        <v>155514</v>
      </c>
      <c r="AL14" s="50">
        <f t="shared" si="4"/>
        <v>845710</v>
      </c>
      <c r="AM14" s="38"/>
      <c r="AN14" s="83"/>
      <c r="AO14" s="38"/>
    </row>
    <row r="15" spans="1:144" ht="15.75" customHeight="1" x14ac:dyDescent="0.3">
      <c r="A15" s="3">
        <f t="shared" si="6"/>
        <v>11</v>
      </c>
      <c r="B15" s="40" t="s">
        <v>276</v>
      </c>
      <c r="C15" s="40">
        <v>9774</v>
      </c>
      <c r="D15" s="62" t="s">
        <v>157</v>
      </c>
      <c r="E15" s="145">
        <f t="shared" si="0"/>
        <v>1</v>
      </c>
      <c r="F15" s="115" t="s">
        <v>334</v>
      </c>
      <c r="G15" s="71">
        <v>371451</v>
      </c>
      <c r="H15" s="63">
        <v>3691</v>
      </c>
      <c r="I15" s="63">
        <v>43106</v>
      </c>
      <c r="J15" s="63">
        <v>0</v>
      </c>
      <c r="K15" s="63">
        <v>30740</v>
      </c>
      <c r="L15" s="63">
        <v>41055</v>
      </c>
      <c r="M15" s="63"/>
      <c r="N15" s="63">
        <v>43822</v>
      </c>
      <c r="O15" s="63">
        <v>11816</v>
      </c>
      <c r="P15" s="63">
        <v>41992</v>
      </c>
      <c r="Q15" s="63"/>
      <c r="R15" s="50">
        <f t="shared" si="1"/>
        <v>587673</v>
      </c>
      <c r="S15" s="11"/>
      <c r="T15" s="63">
        <v>79943</v>
      </c>
      <c r="U15" s="63">
        <v>18900</v>
      </c>
      <c r="V15" s="63">
        <v>13261</v>
      </c>
      <c r="W15" s="63">
        <v>136829</v>
      </c>
      <c r="X15" s="63">
        <v>57036</v>
      </c>
      <c r="Y15" s="63">
        <v>63469</v>
      </c>
      <c r="Z15" s="63">
        <v>127313</v>
      </c>
      <c r="AA15" s="63">
        <v>49264</v>
      </c>
      <c r="AB15" s="63">
        <v>17830</v>
      </c>
      <c r="AC15" s="45">
        <f t="shared" si="2"/>
        <v>563845</v>
      </c>
      <c r="AD15" s="43">
        <f t="shared" si="3"/>
        <v>23828</v>
      </c>
      <c r="AE15" s="38"/>
      <c r="AF15" s="63">
        <v>3735700</v>
      </c>
      <c r="AG15" s="63">
        <v>23989</v>
      </c>
      <c r="AH15" s="63">
        <v>761714</v>
      </c>
      <c r="AI15" s="63">
        <v>10273</v>
      </c>
      <c r="AJ15" s="50">
        <f t="shared" si="5"/>
        <v>4531676</v>
      </c>
      <c r="AK15" s="63">
        <v>47522</v>
      </c>
      <c r="AL15" s="50">
        <f t="shared" si="4"/>
        <v>4484154</v>
      </c>
      <c r="AM15" s="38"/>
      <c r="AN15" s="83"/>
      <c r="AO15" s="38"/>
    </row>
    <row r="16" spans="1:144" ht="15.75" customHeight="1" x14ac:dyDescent="0.3">
      <c r="A16" s="3">
        <f t="shared" si="6"/>
        <v>12</v>
      </c>
      <c r="B16" s="40" t="s">
        <v>276</v>
      </c>
      <c r="C16" s="40">
        <v>9775</v>
      </c>
      <c r="D16" s="62" t="s">
        <v>302</v>
      </c>
      <c r="E16" s="145">
        <f t="shared" si="0"/>
        <v>1</v>
      </c>
      <c r="F16" s="115" t="s">
        <v>334</v>
      </c>
      <c r="G16" s="71">
        <v>23499</v>
      </c>
      <c r="H16" s="63"/>
      <c r="I16" s="63">
        <v>2166</v>
      </c>
      <c r="J16" s="63">
        <v>0</v>
      </c>
      <c r="K16" s="63">
        <v>2500</v>
      </c>
      <c r="L16" s="63"/>
      <c r="M16" s="63"/>
      <c r="N16" s="63">
        <v>23610</v>
      </c>
      <c r="O16" s="63">
        <v>202</v>
      </c>
      <c r="P16" s="63"/>
      <c r="Q16" s="63"/>
      <c r="R16" s="50">
        <f t="shared" si="1"/>
        <v>51977</v>
      </c>
      <c r="S16" s="11"/>
      <c r="T16" s="63">
        <v>20700</v>
      </c>
      <c r="U16" s="63">
        <v>4070</v>
      </c>
      <c r="V16" s="63"/>
      <c r="W16" s="63"/>
      <c r="X16" s="63">
        <v>17254</v>
      </c>
      <c r="Y16" s="63">
        <v>2027</v>
      </c>
      <c r="Z16" s="63"/>
      <c r="AA16" s="63">
        <v>2166</v>
      </c>
      <c r="AB16" s="63">
        <v>139</v>
      </c>
      <c r="AC16" s="45">
        <f t="shared" si="2"/>
        <v>46356</v>
      </c>
      <c r="AD16" s="43">
        <f t="shared" si="3"/>
        <v>5621</v>
      </c>
      <c r="AE16" s="38"/>
      <c r="AF16" s="63">
        <v>990000</v>
      </c>
      <c r="AG16" s="63">
        <v>0</v>
      </c>
      <c r="AH16" s="63">
        <v>111499</v>
      </c>
      <c r="AI16" s="63">
        <v>360</v>
      </c>
      <c r="AJ16" s="50">
        <f t="shared" si="5"/>
        <v>1101859</v>
      </c>
      <c r="AK16" s="63">
        <v>400</v>
      </c>
      <c r="AL16" s="50">
        <f t="shared" si="4"/>
        <v>1101459</v>
      </c>
      <c r="AM16" s="38"/>
      <c r="AN16" s="83"/>
      <c r="AO16" s="38"/>
    </row>
    <row r="17" spans="1:41" ht="15.75" customHeight="1" x14ac:dyDescent="0.3">
      <c r="A17" s="3">
        <f t="shared" si="6"/>
        <v>13</v>
      </c>
      <c r="B17" s="40" t="s">
        <v>276</v>
      </c>
      <c r="C17" s="40">
        <v>9778</v>
      </c>
      <c r="D17" s="62" t="s">
        <v>159</v>
      </c>
      <c r="E17" s="145">
        <f t="shared" si="0"/>
        <v>1</v>
      </c>
      <c r="F17" s="115" t="s">
        <v>334</v>
      </c>
      <c r="G17" s="71">
        <v>33926</v>
      </c>
      <c r="H17" s="63"/>
      <c r="I17" s="63"/>
      <c r="J17" s="63">
        <v>0</v>
      </c>
      <c r="K17" s="63"/>
      <c r="L17" s="63">
        <v>1000</v>
      </c>
      <c r="M17" s="63"/>
      <c r="N17" s="63">
        <v>452</v>
      </c>
      <c r="O17" s="63">
        <v>10474</v>
      </c>
      <c r="P17" s="63">
        <v>5338</v>
      </c>
      <c r="Q17" s="63"/>
      <c r="R17" s="50">
        <f t="shared" si="1"/>
        <v>51190</v>
      </c>
      <c r="S17" s="9"/>
      <c r="T17" s="63">
        <v>3949</v>
      </c>
      <c r="U17" s="63"/>
      <c r="V17" s="63">
        <v>10706</v>
      </c>
      <c r="W17" s="63"/>
      <c r="X17" s="63">
        <v>10862</v>
      </c>
      <c r="Y17" s="63">
        <v>9116</v>
      </c>
      <c r="Z17" s="63">
        <v>5778</v>
      </c>
      <c r="AA17" s="63">
        <v>0</v>
      </c>
      <c r="AB17" s="63"/>
      <c r="AC17" s="45">
        <f t="shared" si="2"/>
        <v>40411</v>
      </c>
      <c r="AD17" s="43">
        <f t="shared" si="3"/>
        <v>10779</v>
      </c>
      <c r="AE17" s="38"/>
      <c r="AF17" s="63">
        <v>314290</v>
      </c>
      <c r="AG17" s="63">
        <v>11530</v>
      </c>
      <c r="AH17" s="63">
        <v>388560</v>
      </c>
      <c r="AI17" s="63">
        <v>64</v>
      </c>
      <c r="AJ17" s="50">
        <f t="shared" si="5"/>
        <v>714444</v>
      </c>
      <c r="AK17" s="63">
        <v>1963</v>
      </c>
      <c r="AL17" s="50">
        <f t="shared" si="4"/>
        <v>712481</v>
      </c>
      <c r="AM17" s="38"/>
      <c r="AN17" s="83"/>
      <c r="AO17" s="38"/>
    </row>
    <row r="18" spans="1:41" ht="15.75" customHeight="1" x14ac:dyDescent="0.3">
      <c r="A18" s="3">
        <f t="shared" si="6"/>
        <v>14</v>
      </c>
      <c r="B18" s="40" t="s">
        <v>276</v>
      </c>
      <c r="C18" s="40">
        <v>9779</v>
      </c>
      <c r="D18" s="62" t="s">
        <v>160</v>
      </c>
      <c r="E18" s="145">
        <f t="shared" si="0"/>
        <v>1</v>
      </c>
      <c r="F18" s="115" t="s">
        <v>334</v>
      </c>
      <c r="G18" s="71">
        <v>136580</v>
      </c>
      <c r="H18" s="63">
        <v>0</v>
      </c>
      <c r="I18" s="63">
        <v>1600</v>
      </c>
      <c r="J18" s="63">
        <v>0</v>
      </c>
      <c r="K18" s="63">
        <v>35000</v>
      </c>
      <c r="L18" s="63">
        <v>5000</v>
      </c>
      <c r="M18" s="63"/>
      <c r="N18" s="63">
        <v>37163</v>
      </c>
      <c r="O18" s="63">
        <v>860</v>
      </c>
      <c r="P18" s="63">
        <v>4824</v>
      </c>
      <c r="Q18" s="63">
        <v>3014</v>
      </c>
      <c r="R18" s="50">
        <f t="shared" si="1"/>
        <v>224041</v>
      </c>
      <c r="S18" s="9"/>
      <c r="T18" s="63">
        <v>69094</v>
      </c>
      <c r="U18" s="63">
        <v>27322</v>
      </c>
      <c r="V18" s="63">
        <v>1275</v>
      </c>
      <c r="W18" s="63">
        <v>30443</v>
      </c>
      <c r="X18" s="63">
        <v>50474</v>
      </c>
      <c r="Y18" s="63">
        <v>12279</v>
      </c>
      <c r="Z18" s="63">
        <v>300</v>
      </c>
      <c r="AA18" s="63">
        <v>1600</v>
      </c>
      <c r="AB18" s="63">
        <v>11241</v>
      </c>
      <c r="AC18" s="45">
        <f t="shared" si="2"/>
        <v>204028</v>
      </c>
      <c r="AD18" s="43">
        <f t="shared" si="3"/>
        <v>20013</v>
      </c>
      <c r="AE18" s="38"/>
      <c r="AF18" s="63">
        <v>3045651</v>
      </c>
      <c r="AG18" s="63">
        <v>8246</v>
      </c>
      <c r="AH18" s="63">
        <v>129312</v>
      </c>
      <c r="AI18" s="63">
        <v>2928</v>
      </c>
      <c r="AJ18" s="50">
        <f t="shared" si="5"/>
        <v>3186137</v>
      </c>
      <c r="AK18" s="63">
        <v>9170</v>
      </c>
      <c r="AL18" s="50">
        <f t="shared" si="4"/>
        <v>3176967</v>
      </c>
      <c r="AM18" s="38"/>
      <c r="AN18" s="83"/>
      <c r="AO18" s="38"/>
    </row>
    <row r="19" spans="1:41" ht="15.75" customHeight="1" x14ac:dyDescent="0.3">
      <c r="A19" s="3">
        <f t="shared" si="6"/>
        <v>15</v>
      </c>
      <c r="B19" s="40" t="s">
        <v>276</v>
      </c>
      <c r="C19" s="40">
        <v>9780</v>
      </c>
      <c r="D19" s="62" t="s">
        <v>165</v>
      </c>
      <c r="E19" s="145">
        <f t="shared" si="0"/>
        <v>1</v>
      </c>
      <c r="F19" s="115" t="s">
        <v>334</v>
      </c>
      <c r="G19" s="71">
        <v>178077</v>
      </c>
      <c r="H19" s="63"/>
      <c r="I19" s="63"/>
      <c r="J19" s="63">
        <v>0</v>
      </c>
      <c r="K19" s="63">
        <v>16411</v>
      </c>
      <c r="L19" s="63"/>
      <c r="M19" s="63"/>
      <c r="N19" s="63">
        <v>26634</v>
      </c>
      <c r="O19" s="63">
        <v>386</v>
      </c>
      <c r="P19" s="63">
        <v>6807</v>
      </c>
      <c r="Q19" s="63">
        <v>514</v>
      </c>
      <c r="R19" s="50">
        <f t="shared" si="1"/>
        <v>228829</v>
      </c>
      <c r="S19" s="9"/>
      <c r="T19" s="63">
        <v>81009</v>
      </c>
      <c r="U19" s="63"/>
      <c r="V19" s="63"/>
      <c r="W19" s="63">
        <v>49245</v>
      </c>
      <c r="X19" s="63">
        <v>60215</v>
      </c>
      <c r="Y19" s="63">
        <v>31936</v>
      </c>
      <c r="Z19" s="63"/>
      <c r="AA19" s="63"/>
      <c r="AB19" s="63">
        <v>7385</v>
      </c>
      <c r="AC19" s="45">
        <f t="shared" si="2"/>
        <v>229790</v>
      </c>
      <c r="AD19" s="43">
        <f t="shared" si="3"/>
        <v>-961</v>
      </c>
      <c r="AE19" s="38"/>
      <c r="AF19" s="63">
        <v>1730000</v>
      </c>
      <c r="AG19" s="63">
        <v>0</v>
      </c>
      <c r="AH19" s="63">
        <v>97326</v>
      </c>
      <c r="AI19" s="63">
        <v>1544</v>
      </c>
      <c r="AJ19" s="50">
        <f t="shared" si="5"/>
        <v>1828870</v>
      </c>
      <c r="AK19" s="63"/>
      <c r="AL19" s="50">
        <f t="shared" si="4"/>
        <v>1828870</v>
      </c>
      <c r="AM19" s="38"/>
      <c r="AN19" s="83"/>
      <c r="AO19" s="38"/>
    </row>
    <row r="20" spans="1:41" ht="15.75" customHeight="1" x14ac:dyDescent="0.3">
      <c r="A20" s="3">
        <f t="shared" si="6"/>
        <v>16</v>
      </c>
      <c r="B20" s="40" t="s">
        <v>276</v>
      </c>
      <c r="C20" s="40">
        <v>9782</v>
      </c>
      <c r="D20" s="62" t="s">
        <v>292</v>
      </c>
      <c r="E20" s="145">
        <f t="shared" si="0"/>
        <v>1</v>
      </c>
      <c r="F20" s="115" t="s">
        <v>334</v>
      </c>
      <c r="G20" s="71">
        <v>24237</v>
      </c>
      <c r="H20" s="63"/>
      <c r="I20" s="63">
        <v>675</v>
      </c>
      <c r="J20" s="63">
        <v>0</v>
      </c>
      <c r="K20" s="63">
        <v>0</v>
      </c>
      <c r="L20" s="63">
        <v>0</v>
      </c>
      <c r="M20" s="63"/>
      <c r="N20" s="63"/>
      <c r="O20" s="63">
        <v>14573</v>
      </c>
      <c r="P20" s="63"/>
      <c r="Q20" s="63"/>
      <c r="R20" s="50">
        <f t="shared" si="1"/>
        <v>39485</v>
      </c>
      <c r="S20" s="9"/>
      <c r="T20" s="63">
        <v>25292</v>
      </c>
      <c r="U20" s="63"/>
      <c r="V20" s="63">
        <v>1824</v>
      </c>
      <c r="W20" s="63"/>
      <c r="X20" s="63">
        <v>752</v>
      </c>
      <c r="Y20" s="63">
        <v>5459</v>
      </c>
      <c r="Z20" s="63"/>
      <c r="AA20" s="63">
        <v>1705</v>
      </c>
      <c r="AB20" s="63"/>
      <c r="AC20" s="45">
        <f t="shared" si="2"/>
        <v>35032</v>
      </c>
      <c r="AD20" s="43">
        <f t="shared" si="3"/>
        <v>4453</v>
      </c>
      <c r="AE20" s="38"/>
      <c r="AF20" s="63"/>
      <c r="AG20" s="63">
        <v>0</v>
      </c>
      <c r="AH20" s="63">
        <v>442196</v>
      </c>
      <c r="AI20" s="63"/>
      <c r="AJ20" s="50">
        <f t="shared" si="5"/>
        <v>442196</v>
      </c>
      <c r="AK20" s="63">
        <v>136</v>
      </c>
      <c r="AL20" s="50">
        <f t="shared" si="4"/>
        <v>442060</v>
      </c>
      <c r="AM20" s="38"/>
      <c r="AN20" s="83"/>
      <c r="AO20" s="38"/>
    </row>
    <row r="21" spans="1:41" ht="15.75" customHeight="1" x14ac:dyDescent="0.3">
      <c r="A21" s="3">
        <f t="shared" si="6"/>
        <v>17</v>
      </c>
      <c r="B21" s="40" t="s">
        <v>276</v>
      </c>
      <c r="C21" s="40">
        <v>9783</v>
      </c>
      <c r="D21" s="62" t="s">
        <v>248</v>
      </c>
      <c r="E21" s="145" t="str">
        <f t="shared" si="0"/>
        <v xml:space="preserve"> </v>
      </c>
      <c r="F21" s="115" t="s">
        <v>284</v>
      </c>
      <c r="G21" s="71">
        <v>67876</v>
      </c>
      <c r="H21" s="63">
        <v>525</v>
      </c>
      <c r="I21" s="63">
        <v>0</v>
      </c>
      <c r="J21" s="63">
        <v>0</v>
      </c>
      <c r="K21" s="63">
        <v>0</v>
      </c>
      <c r="L21" s="63">
        <v>0</v>
      </c>
      <c r="M21" s="63"/>
      <c r="N21" s="63">
        <v>3354</v>
      </c>
      <c r="O21" s="63">
        <v>13426</v>
      </c>
      <c r="P21" s="63">
        <v>6166</v>
      </c>
      <c r="Q21" s="63">
        <v>7023</v>
      </c>
      <c r="R21" s="50">
        <f t="shared" si="1"/>
        <v>98370</v>
      </c>
      <c r="S21" s="11"/>
      <c r="T21" s="63">
        <v>64349</v>
      </c>
      <c r="U21" s="63">
        <v>15600</v>
      </c>
      <c r="V21" s="63"/>
      <c r="W21" s="63">
        <v>0</v>
      </c>
      <c r="X21" s="63">
        <v>10317</v>
      </c>
      <c r="Y21" s="63">
        <v>3769</v>
      </c>
      <c r="Z21" s="63">
        <v>525</v>
      </c>
      <c r="AA21" s="63"/>
      <c r="AB21" s="63">
        <v>6860</v>
      </c>
      <c r="AC21" s="45">
        <f t="shared" si="2"/>
        <v>101420</v>
      </c>
      <c r="AD21" s="43">
        <f t="shared" si="3"/>
        <v>-3050</v>
      </c>
      <c r="AE21" s="38"/>
      <c r="AF21" s="63">
        <v>0</v>
      </c>
      <c r="AG21" s="63">
        <v>0</v>
      </c>
      <c r="AH21" s="63">
        <v>124763</v>
      </c>
      <c r="AI21" s="63">
        <v>917</v>
      </c>
      <c r="AJ21" s="50">
        <f t="shared" si="5"/>
        <v>125680</v>
      </c>
      <c r="AK21" s="63">
        <v>4353</v>
      </c>
      <c r="AL21" s="50">
        <f t="shared" si="4"/>
        <v>121327</v>
      </c>
      <c r="AM21" s="38"/>
      <c r="AN21" s="83"/>
      <c r="AO21" s="38"/>
    </row>
    <row r="22" spans="1:41" ht="15.75" customHeight="1" x14ac:dyDescent="0.3">
      <c r="A22" s="3">
        <f t="shared" si="6"/>
        <v>18</v>
      </c>
      <c r="B22" s="40" t="s">
        <v>276</v>
      </c>
      <c r="C22" s="40">
        <v>9785</v>
      </c>
      <c r="D22" s="62" t="s">
        <v>168</v>
      </c>
      <c r="E22" s="145">
        <f t="shared" si="0"/>
        <v>1</v>
      </c>
      <c r="F22" s="115" t="s">
        <v>334</v>
      </c>
      <c r="G22" s="71">
        <v>27055</v>
      </c>
      <c r="H22" s="63">
        <v>2750</v>
      </c>
      <c r="I22" s="63">
        <v>0</v>
      </c>
      <c r="J22" s="63">
        <v>0</v>
      </c>
      <c r="K22" s="63">
        <v>584</v>
      </c>
      <c r="L22" s="63"/>
      <c r="M22" s="63"/>
      <c r="N22" s="63"/>
      <c r="O22" s="63"/>
      <c r="P22" s="63">
        <v>0</v>
      </c>
      <c r="Q22" s="63">
        <v>54106</v>
      </c>
      <c r="R22" s="50">
        <f t="shared" si="1"/>
        <v>84495</v>
      </c>
      <c r="S22" s="11"/>
      <c r="T22" s="63">
        <v>614</v>
      </c>
      <c r="U22" s="63"/>
      <c r="V22" s="63">
        <v>7262</v>
      </c>
      <c r="W22" s="63">
        <v>546</v>
      </c>
      <c r="X22" s="63">
        <v>3630</v>
      </c>
      <c r="Y22" s="63"/>
      <c r="Z22" s="63">
        <v>0</v>
      </c>
      <c r="AA22" s="63"/>
      <c r="AB22" s="63">
        <v>8485</v>
      </c>
      <c r="AC22" s="45">
        <f t="shared" si="2"/>
        <v>20537</v>
      </c>
      <c r="AD22" s="43">
        <f t="shared" si="3"/>
        <v>63958</v>
      </c>
      <c r="AE22" s="38"/>
      <c r="AF22" s="63"/>
      <c r="AG22" s="63">
        <v>0</v>
      </c>
      <c r="AH22" s="63">
        <v>42826</v>
      </c>
      <c r="AI22" s="63">
        <v>0</v>
      </c>
      <c r="AJ22" s="50">
        <f t="shared" si="5"/>
        <v>42826</v>
      </c>
      <c r="AK22" s="63">
        <v>0</v>
      </c>
      <c r="AL22" s="50">
        <f t="shared" si="4"/>
        <v>42826</v>
      </c>
      <c r="AM22" s="38"/>
      <c r="AN22" s="83"/>
      <c r="AO22" s="38"/>
    </row>
    <row r="23" spans="1:41" ht="15.75" customHeight="1" x14ac:dyDescent="0.3">
      <c r="A23" s="3">
        <f t="shared" si="6"/>
        <v>19</v>
      </c>
      <c r="B23" s="40" t="s">
        <v>276</v>
      </c>
      <c r="C23" s="40">
        <v>9786</v>
      </c>
      <c r="D23" s="62" t="s">
        <v>166</v>
      </c>
      <c r="E23" s="145">
        <f t="shared" si="0"/>
        <v>1</v>
      </c>
      <c r="F23" s="115" t="s">
        <v>334</v>
      </c>
      <c r="G23" s="71">
        <v>10811</v>
      </c>
      <c r="H23" s="63"/>
      <c r="I23" s="63">
        <v>130</v>
      </c>
      <c r="J23" s="63">
        <v>0</v>
      </c>
      <c r="K23" s="63"/>
      <c r="L23" s="63">
        <v>0</v>
      </c>
      <c r="M23" s="63"/>
      <c r="N23" s="63"/>
      <c r="O23" s="63">
        <v>4362</v>
      </c>
      <c r="P23" s="63"/>
      <c r="Q23" s="63"/>
      <c r="R23" s="50">
        <f t="shared" si="1"/>
        <v>15303</v>
      </c>
      <c r="S23" s="11"/>
      <c r="T23" s="63">
        <v>8285</v>
      </c>
      <c r="U23" s="63">
        <v>0</v>
      </c>
      <c r="V23" s="63">
        <v>0</v>
      </c>
      <c r="W23" s="63">
        <v>0</v>
      </c>
      <c r="X23" s="63">
        <v>7585</v>
      </c>
      <c r="Y23" s="63">
        <v>4410</v>
      </c>
      <c r="Z23" s="63">
        <v>190</v>
      </c>
      <c r="AA23" s="63">
        <v>0</v>
      </c>
      <c r="AB23" s="63"/>
      <c r="AC23" s="45">
        <f t="shared" si="2"/>
        <v>20470</v>
      </c>
      <c r="AD23" s="43">
        <f t="shared" si="3"/>
        <v>-5167</v>
      </c>
      <c r="AE23" s="38"/>
      <c r="AF23" s="63">
        <v>620000</v>
      </c>
      <c r="AG23" s="63">
        <v>8148</v>
      </c>
      <c r="AH23" s="63">
        <v>192014</v>
      </c>
      <c r="AI23" s="63">
        <v>82</v>
      </c>
      <c r="AJ23" s="50">
        <f t="shared" si="5"/>
        <v>820244</v>
      </c>
      <c r="AK23" s="63"/>
      <c r="AL23" s="50">
        <f t="shared" si="4"/>
        <v>820244</v>
      </c>
      <c r="AM23" s="38"/>
      <c r="AN23" s="83"/>
      <c r="AO23" s="38"/>
    </row>
    <row r="24" spans="1:41" ht="15.75" customHeight="1" x14ac:dyDescent="0.3">
      <c r="A24" s="3">
        <f t="shared" si="6"/>
        <v>20</v>
      </c>
      <c r="B24" s="40" t="s">
        <v>276</v>
      </c>
      <c r="C24" s="40">
        <v>9787</v>
      </c>
      <c r="D24" s="62" t="s">
        <v>161</v>
      </c>
      <c r="E24" s="145">
        <f t="shared" si="0"/>
        <v>1</v>
      </c>
      <c r="F24" s="115" t="s">
        <v>334</v>
      </c>
      <c r="G24" s="71">
        <v>15300</v>
      </c>
      <c r="H24" s="63"/>
      <c r="I24" s="63">
        <v>0</v>
      </c>
      <c r="J24" s="63">
        <v>0</v>
      </c>
      <c r="K24" s="63"/>
      <c r="L24" s="63">
        <v>0</v>
      </c>
      <c r="M24" s="63"/>
      <c r="N24" s="63">
        <v>300</v>
      </c>
      <c r="O24" s="63">
        <v>10631</v>
      </c>
      <c r="P24" s="63">
        <v>4530</v>
      </c>
      <c r="Q24" s="63">
        <v>2989</v>
      </c>
      <c r="R24" s="50">
        <f t="shared" si="1"/>
        <v>33750</v>
      </c>
      <c r="S24" s="9"/>
      <c r="T24" s="63">
        <v>8170</v>
      </c>
      <c r="U24" s="63">
        <v>0</v>
      </c>
      <c r="V24" s="63"/>
      <c r="W24" s="63"/>
      <c r="X24" s="63">
        <v>17477</v>
      </c>
      <c r="Y24" s="63">
        <v>7152</v>
      </c>
      <c r="Z24" s="63"/>
      <c r="AA24" s="63">
        <v>0</v>
      </c>
      <c r="AB24" s="63">
        <v>3755</v>
      </c>
      <c r="AC24" s="45">
        <f t="shared" si="2"/>
        <v>36554</v>
      </c>
      <c r="AD24" s="43">
        <f t="shared" si="3"/>
        <v>-2804</v>
      </c>
      <c r="AE24" s="38"/>
      <c r="AF24" s="63">
        <v>560000</v>
      </c>
      <c r="AG24" s="63">
        <v>0</v>
      </c>
      <c r="AH24" s="63">
        <v>354539</v>
      </c>
      <c r="AI24" s="63">
        <v>1963</v>
      </c>
      <c r="AJ24" s="50">
        <f t="shared" si="5"/>
        <v>916502</v>
      </c>
      <c r="AK24" s="63">
        <v>2609</v>
      </c>
      <c r="AL24" s="50">
        <f t="shared" si="4"/>
        <v>913893</v>
      </c>
      <c r="AM24" s="38"/>
      <c r="AN24" s="83"/>
      <c r="AO24" s="38"/>
    </row>
    <row r="25" spans="1:41" s="44" customFormat="1" ht="15.75" customHeight="1" x14ac:dyDescent="0.3">
      <c r="A25" s="8">
        <f t="shared" si="6"/>
        <v>21</v>
      </c>
      <c r="B25" s="85" t="s">
        <v>276</v>
      </c>
      <c r="C25" s="85">
        <v>9791</v>
      </c>
      <c r="D25" s="86" t="s">
        <v>300</v>
      </c>
      <c r="E25" s="152">
        <f t="shared" si="0"/>
        <v>1</v>
      </c>
      <c r="F25" s="115" t="s">
        <v>334</v>
      </c>
      <c r="G25" s="92">
        <v>14150</v>
      </c>
      <c r="H25" s="93"/>
      <c r="I25" s="93"/>
      <c r="J25" s="93">
        <v>7500</v>
      </c>
      <c r="K25" s="93">
        <v>0</v>
      </c>
      <c r="L25" s="93">
        <v>1000</v>
      </c>
      <c r="M25" s="93"/>
      <c r="N25" s="93">
        <v>1785</v>
      </c>
      <c r="O25" s="93">
        <v>2119</v>
      </c>
      <c r="P25" s="93">
        <v>158</v>
      </c>
      <c r="Q25" s="93">
        <v>4954</v>
      </c>
      <c r="R25" s="50">
        <f t="shared" si="1"/>
        <v>31666</v>
      </c>
      <c r="S25" s="9"/>
      <c r="T25" s="93">
        <v>22007</v>
      </c>
      <c r="U25" s="93">
        <v>4200</v>
      </c>
      <c r="V25" s="93">
        <v>2223</v>
      </c>
      <c r="W25" s="93"/>
      <c r="X25" s="93">
        <v>8590</v>
      </c>
      <c r="Y25" s="93">
        <v>2220</v>
      </c>
      <c r="Z25" s="93">
        <v>650</v>
      </c>
      <c r="AA25" s="93">
        <v>0</v>
      </c>
      <c r="AB25" s="93">
        <v>900</v>
      </c>
      <c r="AC25" s="82">
        <f t="shared" si="2"/>
        <v>40790</v>
      </c>
      <c r="AD25" s="50">
        <f t="shared" si="3"/>
        <v>-9124</v>
      </c>
      <c r="AE25" s="88"/>
      <c r="AF25" s="93">
        <v>445000</v>
      </c>
      <c r="AG25" s="93"/>
      <c r="AH25" s="93">
        <v>87600</v>
      </c>
      <c r="AI25" s="93">
        <v>1046</v>
      </c>
      <c r="AJ25" s="50">
        <f t="shared" si="5"/>
        <v>533646</v>
      </c>
      <c r="AK25" s="93"/>
      <c r="AL25" s="50">
        <f t="shared" si="4"/>
        <v>533646</v>
      </c>
      <c r="AM25" s="88"/>
      <c r="AN25" s="153"/>
      <c r="AO25" s="88"/>
    </row>
    <row r="26" spans="1:41" ht="15.75" customHeight="1" x14ac:dyDescent="0.3">
      <c r="A26" s="3">
        <f t="shared" si="6"/>
        <v>22</v>
      </c>
      <c r="B26" s="40" t="s">
        <v>276</v>
      </c>
      <c r="C26" s="40">
        <v>9793</v>
      </c>
      <c r="D26" s="62" t="s">
        <v>262</v>
      </c>
      <c r="E26" s="145">
        <f t="shared" si="0"/>
        <v>1</v>
      </c>
      <c r="F26" s="115" t="s">
        <v>334</v>
      </c>
      <c r="G26" s="71">
        <v>101715</v>
      </c>
      <c r="H26" s="63">
        <v>2853</v>
      </c>
      <c r="I26" s="63"/>
      <c r="J26" s="63"/>
      <c r="K26" s="63">
        <v>10000</v>
      </c>
      <c r="L26" s="63">
        <v>0</v>
      </c>
      <c r="M26" s="63"/>
      <c r="N26" s="63">
        <v>23446</v>
      </c>
      <c r="O26" s="63">
        <v>22</v>
      </c>
      <c r="P26" s="63">
        <v>0</v>
      </c>
      <c r="Q26" s="63">
        <v>87</v>
      </c>
      <c r="R26" s="50">
        <f t="shared" si="1"/>
        <v>138123</v>
      </c>
      <c r="S26" s="11"/>
      <c r="T26" s="63">
        <v>60092</v>
      </c>
      <c r="U26" s="63">
        <v>22000</v>
      </c>
      <c r="V26" s="63"/>
      <c r="W26" s="63"/>
      <c r="X26" s="63">
        <v>12629</v>
      </c>
      <c r="Y26" s="63">
        <v>20818</v>
      </c>
      <c r="Z26" s="63">
        <v>8080</v>
      </c>
      <c r="AA26" s="63"/>
      <c r="AB26" s="63"/>
      <c r="AC26" s="45">
        <f t="shared" si="2"/>
        <v>123619</v>
      </c>
      <c r="AD26" s="43">
        <f t="shared" si="3"/>
        <v>14504</v>
      </c>
      <c r="AE26" s="38"/>
      <c r="AF26" s="63">
        <v>1542112</v>
      </c>
      <c r="AG26" s="63"/>
      <c r="AH26" s="63">
        <v>68878</v>
      </c>
      <c r="AI26" s="63">
        <v>685</v>
      </c>
      <c r="AJ26" s="50">
        <f t="shared" si="5"/>
        <v>1611675</v>
      </c>
      <c r="AK26" s="63"/>
      <c r="AL26" s="50">
        <f t="shared" si="4"/>
        <v>1611675</v>
      </c>
      <c r="AM26" s="38"/>
      <c r="AN26" s="83"/>
      <c r="AO26" s="38"/>
    </row>
    <row r="27" spans="1:41" ht="15.75" customHeight="1" x14ac:dyDescent="0.3">
      <c r="A27" s="3">
        <f t="shared" si="6"/>
        <v>23</v>
      </c>
      <c r="B27" s="40" t="s">
        <v>276</v>
      </c>
      <c r="C27" s="40">
        <v>9795</v>
      </c>
      <c r="D27" s="62" t="s">
        <v>158</v>
      </c>
      <c r="E27" s="145" t="str">
        <f t="shared" si="0"/>
        <v xml:space="preserve"> </v>
      </c>
      <c r="F27" s="115" t="s">
        <v>284</v>
      </c>
      <c r="G27" s="71">
        <v>77239</v>
      </c>
      <c r="H27" s="63"/>
      <c r="I27" s="63"/>
      <c r="J27" s="63">
        <v>12000</v>
      </c>
      <c r="K27" s="63"/>
      <c r="L27" s="63"/>
      <c r="M27" s="63"/>
      <c r="N27" s="63">
        <v>10538</v>
      </c>
      <c r="O27" s="63">
        <v>4684</v>
      </c>
      <c r="P27" s="63">
        <v>1771</v>
      </c>
      <c r="Q27" s="63">
        <v>2285</v>
      </c>
      <c r="R27" s="50">
        <f t="shared" si="1"/>
        <v>108517</v>
      </c>
      <c r="S27" s="26"/>
      <c r="T27" s="63">
        <v>5746</v>
      </c>
      <c r="U27" s="63"/>
      <c r="V27" s="63">
        <v>2563</v>
      </c>
      <c r="W27" s="63">
        <v>42304</v>
      </c>
      <c r="X27" s="63">
        <v>30183</v>
      </c>
      <c r="Y27" s="63">
        <v>20586</v>
      </c>
      <c r="Z27" s="63">
        <v>250</v>
      </c>
      <c r="AA27" s="63">
        <v>70</v>
      </c>
      <c r="AB27" s="63">
        <v>2451</v>
      </c>
      <c r="AC27" s="45">
        <f t="shared" si="2"/>
        <v>104153</v>
      </c>
      <c r="AD27" s="43">
        <f t="shared" si="3"/>
        <v>4364</v>
      </c>
      <c r="AE27" s="38"/>
      <c r="AF27" s="63">
        <v>524305</v>
      </c>
      <c r="AG27" s="63">
        <v>9171</v>
      </c>
      <c r="AH27" s="63">
        <v>167095</v>
      </c>
      <c r="AI27" s="63">
        <v>2315</v>
      </c>
      <c r="AJ27" s="50">
        <f t="shared" si="5"/>
        <v>702886</v>
      </c>
      <c r="AK27" s="63">
        <v>48988</v>
      </c>
      <c r="AL27" s="50">
        <f t="shared" si="4"/>
        <v>653898</v>
      </c>
      <c r="AM27" s="38"/>
      <c r="AN27" s="83"/>
      <c r="AO27" s="38"/>
    </row>
    <row r="28" spans="1:41" ht="15.75" customHeight="1" x14ac:dyDescent="0.3">
      <c r="A28" s="3">
        <f t="shared" si="6"/>
        <v>24</v>
      </c>
      <c r="B28" s="40" t="s">
        <v>276</v>
      </c>
      <c r="C28" s="40">
        <v>9801</v>
      </c>
      <c r="D28" s="62" t="s">
        <v>169</v>
      </c>
      <c r="E28" s="145">
        <f t="shared" si="0"/>
        <v>1</v>
      </c>
      <c r="F28" s="115" t="s">
        <v>334</v>
      </c>
      <c r="G28" s="71">
        <v>14716</v>
      </c>
      <c r="H28" s="63">
        <v>0</v>
      </c>
      <c r="I28" s="63">
        <v>0</v>
      </c>
      <c r="J28" s="63">
        <v>0</v>
      </c>
      <c r="K28" s="63">
        <v>0</v>
      </c>
      <c r="L28" s="63">
        <v>0</v>
      </c>
      <c r="M28" s="63"/>
      <c r="N28" s="63"/>
      <c r="O28" s="63"/>
      <c r="P28" s="63"/>
      <c r="Q28" s="63">
        <v>689</v>
      </c>
      <c r="R28" s="50">
        <f t="shared" si="1"/>
        <v>15405</v>
      </c>
      <c r="S28" s="9"/>
      <c r="T28" s="63">
        <v>6398</v>
      </c>
      <c r="U28" s="63">
        <v>0</v>
      </c>
      <c r="V28" s="63">
        <v>338</v>
      </c>
      <c r="W28" s="63"/>
      <c r="X28" s="63">
        <v>2435</v>
      </c>
      <c r="Y28" s="63">
        <v>977</v>
      </c>
      <c r="Z28" s="63">
        <v>186</v>
      </c>
      <c r="AA28" s="63">
        <v>2976</v>
      </c>
      <c r="AB28" s="63">
        <v>3722</v>
      </c>
      <c r="AC28" s="45">
        <f t="shared" si="2"/>
        <v>17032</v>
      </c>
      <c r="AD28" s="43">
        <f t="shared" si="3"/>
        <v>-1627</v>
      </c>
      <c r="AE28" s="38"/>
      <c r="AF28" s="63">
        <v>361507</v>
      </c>
      <c r="AG28" s="63">
        <v>3092</v>
      </c>
      <c r="AH28" s="63">
        <v>14891</v>
      </c>
      <c r="AI28" s="63"/>
      <c r="AJ28" s="50">
        <f t="shared" si="5"/>
        <v>379490</v>
      </c>
      <c r="AK28" s="63">
        <v>309</v>
      </c>
      <c r="AL28" s="50">
        <f t="shared" si="4"/>
        <v>379181</v>
      </c>
      <c r="AM28" s="38"/>
      <c r="AN28" s="83"/>
      <c r="AO28" s="38"/>
    </row>
    <row r="29" spans="1:41" ht="15.75" customHeight="1" x14ac:dyDescent="0.3">
      <c r="A29" s="3">
        <f t="shared" si="6"/>
        <v>25</v>
      </c>
      <c r="B29" s="40" t="s">
        <v>276</v>
      </c>
      <c r="C29" s="40">
        <v>9802</v>
      </c>
      <c r="D29" s="62" t="s">
        <v>171</v>
      </c>
      <c r="E29" s="145">
        <f t="shared" si="0"/>
        <v>1</v>
      </c>
      <c r="F29" s="115" t="s">
        <v>334</v>
      </c>
      <c r="G29" s="71">
        <v>86765</v>
      </c>
      <c r="H29" s="63"/>
      <c r="I29" s="63"/>
      <c r="J29" s="63"/>
      <c r="K29" s="63"/>
      <c r="L29" s="63">
        <v>0</v>
      </c>
      <c r="M29" s="63"/>
      <c r="N29" s="63"/>
      <c r="O29" s="63">
        <v>2219</v>
      </c>
      <c r="P29" s="63">
        <v>35322</v>
      </c>
      <c r="Q29" s="63"/>
      <c r="R29" s="50">
        <f t="shared" si="1"/>
        <v>124306</v>
      </c>
      <c r="S29" s="11"/>
      <c r="T29" s="63">
        <v>73160</v>
      </c>
      <c r="U29" s="63"/>
      <c r="V29" s="63"/>
      <c r="W29" s="63"/>
      <c r="X29" s="63">
        <v>19377</v>
      </c>
      <c r="Y29" s="63">
        <v>38957</v>
      </c>
      <c r="Z29" s="63">
        <v>1227</v>
      </c>
      <c r="AA29" s="63"/>
      <c r="AB29" s="63"/>
      <c r="AC29" s="45">
        <f t="shared" si="2"/>
        <v>132721</v>
      </c>
      <c r="AD29" s="43">
        <f t="shared" si="3"/>
        <v>-8415</v>
      </c>
      <c r="AE29" s="38"/>
      <c r="AF29" s="63">
        <v>988524</v>
      </c>
      <c r="AG29" s="63"/>
      <c r="AH29" s="63">
        <v>63984</v>
      </c>
      <c r="AI29" s="63"/>
      <c r="AJ29" s="50">
        <f t="shared" si="5"/>
        <v>1052508</v>
      </c>
      <c r="AK29" s="63">
        <v>3415</v>
      </c>
      <c r="AL29" s="50">
        <f t="shared" si="4"/>
        <v>1049093</v>
      </c>
      <c r="AM29" s="38"/>
      <c r="AN29" s="83"/>
      <c r="AO29" s="38"/>
    </row>
    <row r="30" spans="1:41" ht="15.75" customHeight="1" x14ac:dyDescent="0.3">
      <c r="A30" s="3">
        <f t="shared" si="6"/>
        <v>26</v>
      </c>
      <c r="B30" s="40" t="s">
        <v>276</v>
      </c>
      <c r="C30" s="40">
        <v>9803</v>
      </c>
      <c r="D30" s="62" t="s">
        <v>170</v>
      </c>
      <c r="E30" s="145" t="str">
        <f t="shared" si="0"/>
        <v xml:space="preserve"> </v>
      </c>
      <c r="F30" s="115" t="s">
        <v>284</v>
      </c>
      <c r="G30" s="71">
        <v>26842</v>
      </c>
      <c r="H30" s="63"/>
      <c r="I30" s="63"/>
      <c r="J30" s="63">
        <v>0</v>
      </c>
      <c r="K30" s="63"/>
      <c r="L30" s="63">
        <v>0</v>
      </c>
      <c r="M30" s="63"/>
      <c r="N30" s="63">
        <v>10200</v>
      </c>
      <c r="O30" s="63">
        <v>29</v>
      </c>
      <c r="P30" s="63">
        <v>303</v>
      </c>
      <c r="Q30" s="63"/>
      <c r="R30" s="50">
        <f t="shared" si="1"/>
        <v>37374</v>
      </c>
      <c r="S30" s="26"/>
      <c r="T30" s="63"/>
      <c r="U30" s="63">
        <v>0</v>
      </c>
      <c r="V30" s="63">
        <v>3950</v>
      </c>
      <c r="W30" s="63">
        <v>0</v>
      </c>
      <c r="X30" s="63">
        <v>18068</v>
      </c>
      <c r="Y30" s="63">
        <v>7610</v>
      </c>
      <c r="Z30" s="63">
        <v>1250</v>
      </c>
      <c r="AA30" s="63">
        <v>5100</v>
      </c>
      <c r="AB30" s="63"/>
      <c r="AC30" s="45">
        <f t="shared" si="2"/>
        <v>35978</v>
      </c>
      <c r="AD30" s="43">
        <f t="shared" si="3"/>
        <v>1396</v>
      </c>
      <c r="AE30" s="38"/>
      <c r="AF30" s="63">
        <v>460000</v>
      </c>
      <c r="AG30" s="63">
        <v>0</v>
      </c>
      <c r="AH30" s="63">
        <v>33807</v>
      </c>
      <c r="AI30" s="63">
        <v>0</v>
      </c>
      <c r="AJ30" s="50">
        <f t="shared" si="5"/>
        <v>493807</v>
      </c>
      <c r="AK30" s="63"/>
      <c r="AL30" s="50">
        <f t="shared" si="4"/>
        <v>493807</v>
      </c>
      <c r="AM30" s="38"/>
      <c r="AN30" s="83"/>
      <c r="AO30" s="38"/>
    </row>
    <row r="31" spans="1:41" ht="15.75" customHeight="1" x14ac:dyDescent="0.3">
      <c r="A31" s="3">
        <f t="shared" si="6"/>
        <v>27</v>
      </c>
      <c r="B31" s="40" t="s">
        <v>276</v>
      </c>
      <c r="C31" s="40">
        <v>9804</v>
      </c>
      <c r="D31" s="124" t="s">
        <v>306</v>
      </c>
      <c r="E31" s="145">
        <f t="shared" si="0"/>
        <v>1</v>
      </c>
      <c r="F31" s="115" t="s">
        <v>334</v>
      </c>
      <c r="G31" s="71">
        <v>42303</v>
      </c>
      <c r="H31" s="63">
        <v>0</v>
      </c>
      <c r="I31" s="63">
        <v>0</v>
      </c>
      <c r="J31" s="63">
        <v>1938</v>
      </c>
      <c r="K31" s="63"/>
      <c r="L31" s="63">
        <v>0</v>
      </c>
      <c r="M31" s="63"/>
      <c r="N31" s="63"/>
      <c r="O31" s="63">
        <v>1526</v>
      </c>
      <c r="P31" s="63"/>
      <c r="Q31" s="63">
        <v>0</v>
      </c>
      <c r="R31" s="50">
        <f t="shared" si="1"/>
        <v>45767</v>
      </c>
      <c r="S31" s="26"/>
      <c r="T31" s="63">
        <v>17218</v>
      </c>
      <c r="U31" s="63"/>
      <c r="V31" s="63"/>
      <c r="W31" s="63"/>
      <c r="X31" s="63">
        <v>31119</v>
      </c>
      <c r="Y31" s="63"/>
      <c r="Z31" s="63"/>
      <c r="AA31" s="63">
        <v>2800</v>
      </c>
      <c r="AB31" s="63"/>
      <c r="AC31" s="45">
        <f t="shared" si="2"/>
        <v>51137</v>
      </c>
      <c r="AD31" s="43">
        <f t="shared" si="3"/>
        <v>-5370</v>
      </c>
      <c r="AE31" s="38"/>
      <c r="AF31" s="63">
        <v>915605</v>
      </c>
      <c r="AG31" s="63">
        <v>2661</v>
      </c>
      <c r="AH31" s="63">
        <v>136244</v>
      </c>
      <c r="AI31" s="63">
        <v>326</v>
      </c>
      <c r="AJ31" s="50">
        <f t="shared" si="5"/>
        <v>1054836</v>
      </c>
      <c r="AK31" s="63">
        <v>0</v>
      </c>
      <c r="AL31" s="50">
        <f t="shared" si="4"/>
        <v>1054836</v>
      </c>
      <c r="AM31" s="38"/>
      <c r="AN31" s="83"/>
      <c r="AO31" s="38"/>
    </row>
    <row r="32" spans="1:41" ht="15.75" customHeight="1" x14ac:dyDescent="0.3">
      <c r="A32" s="3">
        <f t="shared" si="6"/>
        <v>28</v>
      </c>
      <c r="B32" s="40" t="s">
        <v>276</v>
      </c>
      <c r="C32" s="40">
        <v>9806</v>
      </c>
      <c r="D32" s="62" t="s">
        <v>172</v>
      </c>
      <c r="E32" s="145">
        <f t="shared" si="0"/>
        <v>1</v>
      </c>
      <c r="F32" s="115" t="s">
        <v>334</v>
      </c>
      <c r="G32" s="71"/>
      <c r="H32" s="63">
        <v>28060</v>
      </c>
      <c r="I32" s="63"/>
      <c r="J32" s="63">
        <v>0</v>
      </c>
      <c r="K32" s="63">
        <v>253</v>
      </c>
      <c r="L32" s="63">
        <v>0</v>
      </c>
      <c r="M32" s="63"/>
      <c r="N32" s="63">
        <v>20264</v>
      </c>
      <c r="O32" s="63">
        <v>469</v>
      </c>
      <c r="P32" s="63">
        <v>219</v>
      </c>
      <c r="Q32" s="63">
        <v>0</v>
      </c>
      <c r="R32" s="50">
        <f t="shared" si="1"/>
        <v>49265</v>
      </c>
      <c r="S32" s="9"/>
      <c r="T32" s="63">
        <v>20696</v>
      </c>
      <c r="U32" s="63">
        <v>6240</v>
      </c>
      <c r="V32" s="63">
        <v>3834</v>
      </c>
      <c r="W32" s="63">
        <v>252</v>
      </c>
      <c r="X32" s="63">
        <v>13759</v>
      </c>
      <c r="Y32" s="63">
        <v>6459</v>
      </c>
      <c r="Z32" s="63">
        <v>350</v>
      </c>
      <c r="AA32" s="63"/>
      <c r="AB32" s="63">
        <v>1743</v>
      </c>
      <c r="AC32" s="45">
        <f t="shared" si="2"/>
        <v>53333</v>
      </c>
      <c r="AD32" s="43">
        <f t="shared" si="3"/>
        <v>-4068</v>
      </c>
      <c r="AE32" s="38"/>
      <c r="AF32" s="63">
        <v>959609</v>
      </c>
      <c r="AG32" s="63">
        <v>23</v>
      </c>
      <c r="AH32" s="63">
        <v>87543</v>
      </c>
      <c r="AI32" s="63">
        <v>4172</v>
      </c>
      <c r="AJ32" s="50">
        <f t="shared" si="5"/>
        <v>1051347</v>
      </c>
      <c r="AK32" s="63">
        <v>2145</v>
      </c>
      <c r="AL32" s="50">
        <f t="shared" si="4"/>
        <v>1049202</v>
      </c>
      <c r="AM32" s="38"/>
      <c r="AN32" s="83"/>
      <c r="AO32" s="38"/>
    </row>
    <row r="33" spans="1:41" ht="15.75" customHeight="1" x14ac:dyDescent="0.3">
      <c r="A33" s="3">
        <f t="shared" si="6"/>
        <v>29</v>
      </c>
      <c r="B33" s="40" t="s">
        <v>276</v>
      </c>
      <c r="C33" s="40">
        <v>9811</v>
      </c>
      <c r="D33" s="62" t="s">
        <v>173</v>
      </c>
      <c r="E33" s="145">
        <f t="shared" si="0"/>
        <v>1</v>
      </c>
      <c r="F33" s="115" t="s">
        <v>334</v>
      </c>
      <c r="G33" s="71">
        <v>80046</v>
      </c>
      <c r="H33" s="63"/>
      <c r="I33" s="63">
        <v>3540</v>
      </c>
      <c r="J33" s="63"/>
      <c r="K33" s="63">
        <v>0</v>
      </c>
      <c r="L33" s="63"/>
      <c r="M33" s="63"/>
      <c r="N33" s="63">
        <v>6154</v>
      </c>
      <c r="O33" s="63">
        <v>1285</v>
      </c>
      <c r="P33" s="63">
        <v>18784</v>
      </c>
      <c r="Q33" s="63">
        <v>2093</v>
      </c>
      <c r="R33" s="50">
        <f t="shared" si="1"/>
        <v>111902</v>
      </c>
      <c r="S33" s="11"/>
      <c r="T33" s="63">
        <v>72910</v>
      </c>
      <c r="U33" s="63">
        <v>6100</v>
      </c>
      <c r="V33" s="63">
        <v>5713</v>
      </c>
      <c r="W33" s="63"/>
      <c r="X33" s="63">
        <v>41039</v>
      </c>
      <c r="Y33" s="63">
        <v>795</v>
      </c>
      <c r="Z33" s="63">
        <v>3284</v>
      </c>
      <c r="AA33" s="63">
        <v>4430</v>
      </c>
      <c r="AB33" s="63">
        <v>3616</v>
      </c>
      <c r="AC33" s="45">
        <f t="shared" si="2"/>
        <v>137887</v>
      </c>
      <c r="AD33" s="43">
        <f t="shared" si="3"/>
        <v>-25985</v>
      </c>
      <c r="AE33" s="38"/>
      <c r="AF33" s="63">
        <v>910000</v>
      </c>
      <c r="AG33" s="63">
        <v>77</v>
      </c>
      <c r="AH33" s="63">
        <v>149938</v>
      </c>
      <c r="AI33" s="63">
        <v>477</v>
      </c>
      <c r="AJ33" s="50">
        <f t="shared" si="5"/>
        <v>1060492</v>
      </c>
      <c r="AK33" s="63">
        <v>1172</v>
      </c>
      <c r="AL33" s="50">
        <f t="shared" si="4"/>
        <v>1059320</v>
      </c>
      <c r="AM33" s="38"/>
      <c r="AN33" s="83"/>
      <c r="AO33" s="38"/>
    </row>
    <row r="34" spans="1:41" ht="15.75" customHeight="1" x14ac:dyDescent="0.3">
      <c r="A34" s="3">
        <f t="shared" si="6"/>
        <v>30</v>
      </c>
      <c r="B34" s="40" t="s">
        <v>276</v>
      </c>
      <c r="C34" s="40">
        <v>9812</v>
      </c>
      <c r="D34" s="62" t="s">
        <v>177</v>
      </c>
      <c r="E34" s="145">
        <f t="shared" si="0"/>
        <v>1</v>
      </c>
      <c r="F34" s="115" t="s">
        <v>334</v>
      </c>
      <c r="G34" s="71">
        <v>315234</v>
      </c>
      <c r="H34" s="63"/>
      <c r="I34" s="63">
        <v>24050</v>
      </c>
      <c r="J34" s="63">
        <v>2000</v>
      </c>
      <c r="K34" s="63"/>
      <c r="L34" s="63">
        <v>5000</v>
      </c>
      <c r="M34" s="63"/>
      <c r="N34" s="63">
        <v>21933</v>
      </c>
      <c r="O34" s="63">
        <v>47</v>
      </c>
      <c r="P34" s="63">
        <v>35327</v>
      </c>
      <c r="Q34" s="63">
        <v>1605</v>
      </c>
      <c r="R34" s="50">
        <f t="shared" si="1"/>
        <v>405196</v>
      </c>
      <c r="S34" s="9"/>
      <c r="T34" s="63">
        <v>204140</v>
      </c>
      <c r="U34" s="63">
        <v>6222</v>
      </c>
      <c r="V34" s="63">
        <v>2179</v>
      </c>
      <c r="W34" s="63">
        <v>39491</v>
      </c>
      <c r="X34" s="63">
        <v>48769</v>
      </c>
      <c r="Y34" s="63">
        <v>62308</v>
      </c>
      <c r="Z34" s="63">
        <v>11365</v>
      </c>
      <c r="AA34" s="63">
        <v>24156</v>
      </c>
      <c r="AB34" s="63">
        <v>17299</v>
      </c>
      <c r="AC34" s="45">
        <f t="shared" si="2"/>
        <v>415929</v>
      </c>
      <c r="AD34" s="43">
        <f t="shared" si="3"/>
        <v>-10733</v>
      </c>
      <c r="AE34" s="38"/>
      <c r="AF34" s="63">
        <v>3119713</v>
      </c>
      <c r="AG34" s="63">
        <v>31247</v>
      </c>
      <c r="AH34" s="63">
        <v>85425</v>
      </c>
      <c r="AI34" s="63">
        <v>756</v>
      </c>
      <c r="AJ34" s="50">
        <f t="shared" si="5"/>
        <v>3237141</v>
      </c>
      <c r="AK34" s="63">
        <v>31098</v>
      </c>
      <c r="AL34" s="50">
        <f t="shared" si="4"/>
        <v>3206043</v>
      </c>
      <c r="AM34" s="38"/>
      <c r="AN34" s="83"/>
      <c r="AO34" s="38"/>
    </row>
    <row r="35" spans="1:41" ht="15.75" customHeight="1" x14ac:dyDescent="0.3">
      <c r="A35" s="3">
        <f t="shared" si="6"/>
        <v>31</v>
      </c>
      <c r="B35" s="40" t="s">
        <v>276</v>
      </c>
      <c r="C35" s="40">
        <v>9813</v>
      </c>
      <c r="D35" s="62" t="s">
        <v>178</v>
      </c>
      <c r="E35" s="145">
        <f t="shared" ref="E35:E65" si="7">IF(F35="Y",1," ")</f>
        <v>1</v>
      </c>
      <c r="F35" s="115" t="s">
        <v>334</v>
      </c>
      <c r="G35" s="71">
        <v>117816</v>
      </c>
      <c r="H35" s="63">
        <v>0</v>
      </c>
      <c r="I35" s="63"/>
      <c r="J35" s="63"/>
      <c r="K35" s="63">
        <v>0</v>
      </c>
      <c r="L35" s="63">
        <v>4801</v>
      </c>
      <c r="M35" s="63"/>
      <c r="N35" s="63">
        <v>13220</v>
      </c>
      <c r="O35" s="63">
        <v>3826</v>
      </c>
      <c r="P35" s="63">
        <v>4126</v>
      </c>
      <c r="Q35" s="63">
        <v>0</v>
      </c>
      <c r="R35" s="50">
        <f t="shared" si="1"/>
        <v>143789</v>
      </c>
      <c r="S35" s="11"/>
      <c r="T35" s="63">
        <v>26027</v>
      </c>
      <c r="U35" s="63">
        <v>3111</v>
      </c>
      <c r="V35" s="63"/>
      <c r="W35" s="63">
        <v>12950</v>
      </c>
      <c r="X35" s="63">
        <v>50914</v>
      </c>
      <c r="Y35" s="63">
        <v>19021</v>
      </c>
      <c r="Z35" s="63">
        <v>570</v>
      </c>
      <c r="AA35" s="63">
        <v>1080</v>
      </c>
      <c r="AB35" s="63">
        <v>256</v>
      </c>
      <c r="AC35" s="45">
        <f t="shared" si="2"/>
        <v>113929</v>
      </c>
      <c r="AD35" s="43">
        <f t="shared" si="3"/>
        <v>29860</v>
      </c>
      <c r="AE35" s="38"/>
      <c r="AF35" s="63">
        <v>889155</v>
      </c>
      <c r="AG35" s="63">
        <v>978682</v>
      </c>
      <c r="AH35" s="63">
        <v>271075</v>
      </c>
      <c r="AI35" s="63">
        <v>1815</v>
      </c>
      <c r="AJ35" s="50">
        <f t="shared" si="5"/>
        <v>2140727</v>
      </c>
      <c r="AK35" s="63">
        <v>12742</v>
      </c>
      <c r="AL35" s="50">
        <f t="shared" si="4"/>
        <v>2127985</v>
      </c>
      <c r="AM35" s="38"/>
      <c r="AN35" s="83"/>
      <c r="AO35" s="38"/>
    </row>
    <row r="36" spans="1:41" ht="15.75" customHeight="1" x14ac:dyDescent="0.3">
      <c r="A36" s="3">
        <f t="shared" si="6"/>
        <v>32</v>
      </c>
      <c r="B36" s="40" t="s">
        <v>276</v>
      </c>
      <c r="C36" s="40">
        <v>9814</v>
      </c>
      <c r="D36" s="62" t="s">
        <v>176</v>
      </c>
      <c r="E36" s="145" t="str">
        <f t="shared" si="7"/>
        <v xml:space="preserve"> </v>
      </c>
      <c r="F36" s="115" t="s">
        <v>284</v>
      </c>
      <c r="G36" s="71">
        <v>2725</v>
      </c>
      <c r="H36" s="63">
        <v>0</v>
      </c>
      <c r="I36" s="63">
        <v>0</v>
      </c>
      <c r="J36" s="63">
        <v>0</v>
      </c>
      <c r="K36" s="63">
        <v>0</v>
      </c>
      <c r="L36" s="63">
        <v>0</v>
      </c>
      <c r="M36" s="63"/>
      <c r="N36" s="63">
        <v>4420</v>
      </c>
      <c r="O36" s="63">
        <v>5763</v>
      </c>
      <c r="P36" s="63">
        <v>0</v>
      </c>
      <c r="Q36" s="63">
        <v>0</v>
      </c>
      <c r="R36" s="50">
        <f t="shared" ref="R36:R66" si="8">SUM(G36:Q36)</f>
        <v>12908</v>
      </c>
      <c r="S36" s="9"/>
      <c r="T36" s="63">
        <v>1800</v>
      </c>
      <c r="U36" s="63">
        <v>0</v>
      </c>
      <c r="V36" s="63">
        <v>0</v>
      </c>
      <c r="W36" s="63">
        <v>502</v>
      </c>
      <c r="X36" s="63">
        <v>9411</v>
      </c>
      <c r="Y36" s="63">
        <v>1686</v>
      </c>
      <c r="Z36" s="63">
        <v>1062</v>
      </c>
      <c r="AA36" s="63">
        <v>0</v>
      </c>
      <c r="AB36" s="63">
        <v>1874</v>
      </c>
      <c r="AC36" s="45">
        <f t="shared" ref="AC36:AC66" si="9">SUM(T36:AB36)</f>
        <v>16335</v>
      </c>
      <c r="AD36" s="43">
        <f t="shared" ref="AD36:AD67" si="10">+R36-AC36</f>
        <v>-3427</v>
      </c>
      <c r="AE36" s="38"/>
      <c r="AF36" s="63">
        <v>87000</v>
      </c>
      <c r="AG36" s="63">
        <v>0</v>
      </c>
      <c r="AH36" s="63">
        <v>132524</v>
      </c>
      <c r="AI36" s="63">
        <v>0</v>
      </c>
      <c r="AJ36" s="50">
        <f t="shared" si="5"/>
        <v>219524</v>
      </c>
      <c r="AK36" s="63">
        <v>0</v>
      </c>
      <c r="AL36" s="50">
        <f t="shared" ref="AL36:AL66" si="11">+AJ36-AK36</f>
        <v>219524</v>
      </c>
      <c r="AM36" s="38"/>
      <c r="AN36" s="83"/>
      <c r="AO36" s="38"/>
    </row>
    <row r="37" spans="1:41" ht="15.75" customHeight="1" x14ac:dyDescent="0.3">
      <c r="A37" s="3">
        <f t="shared" si="6"/>
        <v>33</v>
      </c>
      <c r="B37" s="40" t="s">
        <v>276</v>
      </c>
      <c r="C37" s="40">
        <v>9815</v>
      </c>
      <c r="D37" s="62" t="s">
        <v>174</v>
      </c>
      <c r="E37" s="145">
        <f t="shared" si="7"/>
        <v>1</v>
      </c>
      <c r="F37" s="115" t="s">
        <v>334</v>
      </c>
      <c r="G37" s="71">
        <v>42479</v>
      </c>
      <c r="H37" s="63">
        <v>0</v>
      </c>
      <c r="I37" s="63"/>
      <c r="J37" s="63"/>
      <c r="K37" s="63"/>
      <c r="L37" s="63">
        <v>0</v>
      </c>
      <c r="M37" s="63"/>
      <c r="N37" s="63">
        <v>13683</v>
      </c>
      <c r="O37" s="63">
        <v>4141</v>
      </c>
      <c r="P37" s="63">
        <v>22694</v>
      </c>
      <c r="Q37" s="63"/>
      <c r="R37" s="50">
        <f t="shared" si="8"/>
        <v>82997</v>
      </c>
      <c r="S37" s="26"/>
      <c r="T37" s="63">
        <v>35279</v>
      </c>
      <c r="U37" s="63"/>
      <c r="V37" s="63">
        <v>4554</v>
      </c>
      <c r="W37" s="63">
        <v>0</v>
      </c>
      <c r="X37" s="63">
        <v>17387</v>
      </c>
      <c r="Y37" s="63">
        <v>7804</v>
      </c>
      <c r="Z37" s="63">
        <v>1572</v>
      </c>
      <c r="AA37" s="63"/>
      <c r="AB37" s="63">
        <v>6631</v>
      </c>
      <c r="AC37" s="45">
        <f t="shared" si="9"/>
        <v>73227</v>
      </c>
      <c r="AD37" s="43">
        <f t="shared" si="10"/>
        <v>9770</v>
      </c>
      <c r="AE37" s="38"/>
      <c r="AF37" s="63">
        <v>876000</v>
      </c>
      <c r="AG37" s="63">
        <v>10117</v>
      </c>
      <c r="AH37" s="63">
        <v>210611</v>
      </c>
      <c r="AI37" s="63">
        <v>1394</v>
      </c>
      <c r="AJ37" s="50">
        <f t="shared" si="5"/>
        <v>1098122</v>
      </c>
      <c r="AK37" s="63">
        <v>3901</v>
      </c>
      <c r="AL37" s="50">
        <f t="shared" si="11"/>
        <v>1094221</v>
      </c>
      <c r="AM37" s="38"/>
      <c r="AN37" s="83"/>
      <c r="AO37" s="38"/>
    </row>
    <row r="38" spans="1:41" ht="15.75" customHeight="1" x14ac:dyDescent="0.3">
      <c r="A38" s="3">
        <f t="shared" si="6"/>
        <v>34</v>
      </c>
      <c r="B38" s="40" t="s">
        <v>276</v>
      </c>
      <c r="C38" s="40">
        <v>9816</v>
      </c>
      <c r="D38" s="62" t="s">
        <v>175</v>
      </c>
      <c r="E38" s="145">
        <f t="shared" si="7"/>
        <v>1</v>
      </c>
      <c r="F38" s="115" t="s">
        <v>334</v>
      </c>
      <c r="G38" s="71">
        <v>60004</v>
      </c>
      <c r="H38" s="63"/>
      <c r="I38" s="63">
        <v>9878</v>
      </c>
      <c r="J38" s="63"/>
      <c r="K38" s="63">
        <v>5437</v>
      </c>
      <c r="L38" s="63">
        <v>0</v>
      </c>
      <c r="M38" s="63"/>
      <c r="N38" s="63">
        <v>9885</v>
      </c>
      <c r="O38" s="63">
        <v>4677</v>
      </c>
      <c r="P38" s="63"/>
      <c r="Q38" s="63"/>
      <c r="R38" s="50">
        <f t="shared" si="8"/>
        <v>89881</v>
      </c>
      <c r="S38" s="9"/>
      <c r="T38" s="63">
        <v>56849</v>
      </c>
      <c r="U38" s="63">
        <v>5083</v>
      </c>
      <c r="V38" s="63">
        <v>6852</v>
      </c>
      <c r="W38" s="63">
        <v>3699</v>
      </c>
      <c r="X38" s="63">
        <v>25442</v>
      </c>
      <c r="Y38" s="63">
        <v>12932</v>
      </c>
      <c r="Z38" s="63">
        <v>2645</v>
      </c>
      <c r="AA38" s="63">
        <v>980</v>
      </c>
      <c r="AB38" s="63">
        <v>0</v>
      </c>
      <c r="AC38" s="45">
        <f t="shared" si="9"/>
        <v>114482</v>
      </c>
      <c r="AD38" s="43">
        <f t="shared" si="10"/>
        <v>-24601</v>
      </c>
      <c r="AE38" s="38"/>
      <c r="AF38" s="63">
        <v>478121</v>
      </c>
      <c r="AG38" s="63">
        <v>5300</v>
      </c>
      <c r="AH38" s="63">
        <v>259575</v>
      </c>
      <c r="AI38" s="63">
        <v>1403</v>
      </c>
      <c r="AJ38" s="50">
        <f t="shared" si="5"/>
        <v>744399</v>
      </c>
      <c r="AK38" s="63">
        <v>1093</v>
      </c>
      <c r="AL38" s="50">
        <f t="shared" si="11"/>
        <v>743306</v>
      </c>
      <c r="AM38" s="38"/>
      <c r="AN38" s="83"/>
      <c r="AO38" s="38"/>
    </row>
    <row r="39" spans="1:41" ht="15.75" customHeight="1" x14ac:dyDescent="0.3">
      <c r="A39" s="3">
        <f t="shared" si="6"/>
        <v>35</v>
      </c>
      <c r="B39" s="40" t="s">
        <v>276</v>
      </c>
      <c r="C39" s="40">
        <v>9817</v>
      </c>
      <c r="D39" s="62" t="s">
        <v>179</v>
      </c>
      <c r="E39" s="145" t="str">
        <f t="shared" si="7"/>
        <v xml:space="preserve"> </v>
      </c>
      <c r="F39" s="115" t="s">
        <v>284</v>
      </c>
      <c r="G39" s="71">
        <v>76309</v>
      </c>
      <c r="H39" s="63">
        <v>4650</v>
      </c>
      <c r="I39" s="63">
        <v>40348</v>
      </c>
      <c r="J39" s="63">
        <v>0</v>
      </c>
      <c r="K39" s="63">
        <v>10000</v>
      </c>
      <c r="L39" s="63">
        <v>0</v>
      </c>
      <c r="M39" s="63"/>
      <c r="N39" s="63">
        <v>6102</v>
      </c>
      <c r="O39" s="63"/>
      <c r="P39" s="63">
        <v>200</v>
      </c>
      <c r="Q39" s="63">
        <v>0</v>
      </c>
      <c r="R39" s="50">
        <f t="shared" si="8"/>
        <v>137609</v>
      </c>
      <c r="S39" s="9"/>
      <c r="T39" s="63">
        <v>65981</v>
      </c>
      <c r="U39" s="63">
        <v>5998</v>
      </c>
      <c r="V39" s="63"/>
      <c r="W39" s="63">
        <v>45677</v>
      </c>
      <c r="X39" s="63">
        <v>14648</v>
      </c>
      <c r="Y39" s="63">
        <v>12300</v>
      </c>
      <c r="Z39" s="63">
        <v>14512</v>
      </c>
      <c r="AA39" s="63">
        <v>1643</v>
      </c>
      <c r="AB39" s="63">
        <v>0</v>
      </c>
      <c r="AC39" s="45">
        <f t="shared" si="9"/>
        <v>160759</v>
      </c>
      <c r="AD39" s="43">
        <f t="shared" si="10"/>
        <v>-23150</v>
      </c>
      <c r="AE39" s="38"/>
      <c r="AF39" s="63">
        <v>0</v>
      </c>
      <c r="AG39" s="63">
        <v>1274</v>
      </c>
      <c r="AH39" s="63"/>
      <c r="AI39" s="63">
        <v>0</v>
      </c>
      <c r="AJ39" s="50">
        <f t="shared" si="5"/>
        <v>1274</v>
      </c>
      <c r="AK39" s="63">
        <v>0</v>
      </c>
      <c r="AL39" s="50">
        <f t="shared" si="11"/>
        <v>1274</v>
      </c>
      <c r="AM39" s="38"/>
      <c r="AN39" s="83"/>
      <c r="AO39" s="38"/>
    </row>
    <row r="40" spans="1:41" ht="15.75" customHeight="1" x14ac:dyDescent="0.3">
      <c r="A40" s="3">
        <f t="shared" si="6"/>
        <v>36</v>
      </c>
      <c r="B40" s="40" t="s">
        <v>276</v>
      </c>
      <c r="C40" s="40">
        <v>9818</v>
      </c>
      <c r="D40" s="62" t="s">
        <v>181</v>
      </c>
      <c r="E40" s="145">
        <f t="shared" si="7"/>
        <v>1</v>
      </c>
      <c r="F40" s="115" t="s">
        <v>334</v>
      </c>
      <c r="G40" s="71">
        <v>106790</v>
      </c>
      <c r="H40" s="63">
        <v>0</v>
      </c>
      <c r="I40" s="63"/>
      <c r="J40" s="63">
        <v>0</v>
      </c>
      <c r="K40" s="63">
        <v>25000</v>
      </c>
      <c r="L40" s="63">
        <v>0</v>
      </c>
      <c r="M40" s="63"/>
      <c r="N40" s="63">
        <v>5875</v>
      </c>
      <c r="O40" s="63">
        <v>2298</v>
      </c>
      <c r="P40" s="63">
        <v>0</v>
      </c>
      <c r="Q40" s="63"/>
      <c r="R40" s="50">
        <f t="shared" si="8"/>
        <v>139963</v>
      </c>
      <c r="S40" s="9"/>
      <c r="T40" s="63">
        <v>52785</v>
      </c>
      <c r="U40" s="63"/>
      <c r="V40" s="63">
        <v>4704</v>
      </c>
      <c r="W40" s="63">
        <v>27099</v>
      </c>
      <c r="X40" s="63">
        <v>15607</v>
      </c>
      <c r="Y40" s="63">
        <v>12652</v>
      </c>
      <c r="Z40" s="63">
        <v>3107</v>
      </c>
      <c r="AA40" s="63"/>
      <c r="AB40" s="63"/>
      <c r="AC40" s="45">
        <f t="shared" si="9"/>
        <v>115954</v>
      </c>
      <c r="AD40" s="43">
        <f t="shared" si="10"/>
        <v>24009</v>
      </c>
      <c r="AE40" s="38"/>
      <c r="AF40" s="63">
        <v>2048240</v>
      </c>
      <c r="AG40" s="63">
        <v>70088</v>
      </c>
      <c r="AH40" s="63">
        <v>117579</v>
      </c>
      <c r="AI40" s="63">
        <v>1356</v>
      </c>
      <c r="AJ40" s="50">
        <f t="shared" ref="AJ40:AJ66" si="12">SUM(AF40:AI40)</f>
        <v>2237263</v>
      </c>
      <c r="AK40" s="63">
        <v>3965</v>
      </c>
      <c r="AL40" s="50">
        <f t="shared" si="11"/>
        <v>2233298</v>
      </c>
      <c r="AM40" s="38"/>
      <c r="AN40" s="83"/>
      <c r="AO40" s="38"/>
    </row>
    <row r="41" spans="1:41" ht="15.75" customHeight="1" x14ac:dyDescent="0.3">
      <c r="A41" s="3">
        <f t="shared" si="6"/>
        <v>37</v>
      </c>
      <c r="B41" s="40" t="s">
        <v>276</v>
      </c>
      <c r="C41" s="40">
        <v>9819</v>
      </c>
      <c r="D41" s="62" t="s">
        <v>182</v>
      </c>
      <c r="E41" s="145" t="str">
        <f t="shared" si="7"/>
        <v xml:space="preserve"> </v>
      </c>
      <c r="F41" s="115" t="s">
        <v>284</v>
      </c>
      <c r="G41" s="71">
        <v>105549</v>
      </c>
      <c r="H41" s="63">
        <v>0</v>
      </c>
      <c r="I41" s="63">
        <v>11200</v>
      </c>
      <c r="J41" s="63">
        <v>32582</v>
      </c>
      <c r="K41" s="63">
        <v>56094</v>
      </c>
      <c r="L41" s="63">
        <v>0</v>
      </c>
      <c r="M41" s="63"/>
      <c r="N41" s="63">
        <v>200</v>
      </c>
      <c r="O41" s="63">
        <v>235</v>
      </c>
      <c r="P41" s="63">
        <v>2234</v>
      </c>
      <c r="Q41" s="63">
        <v>23550</v>
      </c>
      <c r="R41" s="50">
        <f t="shared" si="8"/>
        <v>231644</v>
      </c>
      <c r="S41" s="11"/>
      <c r="T41" s="63">
        <v>66703</v>
      </c>
      <c r="U41" s="63"/>
      <c r="V41" s="63">
        <v>1734</v>
      </c>
      <c r="W41" s="63">
        <v>195</v>
      </c>
      <c r="X41" s="63">
        <v>88830</v>
      </c>
      <c r="Y41" s="63">
        <v>20264</v>
      </c>
      <c r="Z41" s="63">
        <v>15595</v>
      </c>
      <c r="AA41" s="63">
        <v>2860</v>
      </c>
      <c r="AB41" s="63">
        <v>732</v>
      </c>
      <c r="AC41" s="45">
        <f t="shared" si="9"/>
        <v>196913</v>
      </c>
      <c r="AD41" s="43">
        <f t="shared" si="10"/>
        <v>34731</v>
      </c>
      <c r="AE41" s="38"/>
      <c r="AF41" s="63">
        <v>370000</v>
      </c>
      <c r="AG41" s="63">
        <v>127</v>
      </c>
      <c r="AH41" s="63">
        <v>108165</v>
      </c>
      <c r="AI41" s="63">
        <v>0</v>
      </c>
      <c r="AJ41" s="50">
        <f t="shared" si="12"/>
        <v>478292</v>
      </c>
      <c r="AK41" s="63"/>
      <c r="AL41" s="50">
        <f t="shared" si="11"/>
        <v>478292</v>
      </c>
      <c r="AM41" s="38"/>
      <c r="AN41" s="83"/>
      <c r="AO41" s="38"/>
    </row>
    <row r="42" spans="1:41" ht="15.75" customHeight="1" x14ac:dyDescent="0.3">
      <c r="A42" s="3">
        <f t="shared" si="6"/>
        <v>38</v>
      </c>
      <c r="B42" s="40" t="s">
        <v>276</v>
      </c>
      <c r="C42" s="40">
        <v>9821</v>
      </c>
      <c r="D42" s="62" t="s">
        <v>183</v>
      </c>
      <c r="E42" s="145" t="str">
        <f t="shared" si="7"/>
        <v xml:space="preserve"> </v>
      </c>
      <c r="F42" s="115" t="s">
        <v>284</v>
      </c>
      <c r="G42" s="71">
        <v>39778</v>
      </c>
      <c r="H42" s="63"/>
      <c r="I42" s="63">
        <v>2531</v>
      </c>
      <c r="J42" s="63">
        <v>0</v>
      </c>
      <c r="K42" s="63">
        <v>0</v>
      </c>
      <c r="L42" s="63">
        <v>0</v>
      </c>
      <c r="M42" s="63"/>
      <c r="N42" s="63">
        <v>1850</v>
      </c>
      <c r="O42" s="63">
        <v>920</v>
      </c>
      <c r="P42" s="63"/>
      <c r="Q42" s="63">
        <v>801</v>
      </c>
      <c r="R42" s="50">
        <f t="shared" si="8"/>
        <v>45880</v>
      </c>
      <c r="S42" s="26"/>
      <c r="T42" s="63">
        <v>10255</v>
      </c>
      <c r="U42" s="63">
        <v>3136</v>
      </c>
      <c r="V42" s="63">
        <v>6673</v>
      </c>
      <c r="W42" s="63">
        <v>207</v>
      </c>
      <c r="X42" s="63">
        <v>6495</v>
      </c>
      <c r="Y42" s="63">
        <v>8021</v>
      </c>
      <c r="Z42" s="63">
        <v>2142</v>
      </c>
      <c r="AA42" s="63">
        <v>826</v>
      </c>
      <c r="AB42" s="63"/>
      <c r="AC42" s="45">
        <f t="shared" si="9"/>
        <v>37755</v>
      </c>
      <c r="AD42" s="43">
        <f t="shared" si="10"/>
        <v>8125</v>
      </c>
      <c r="AE42" s="38"/>
      <c r="AF42" s="63">
        <v>422000</v>
      </c>
      <c r="AG42" s="63">
        <v>0</v>
      </c>
      <c r="AH42" s="63">
        <v>54260</v>
      </c>
      <c r="AI42" s="63">
        <v>0</v>
      </c>
      <c r="AJ42" s="50">
        <f t="shared" si="12"/>
        <v>476260</v>
      </c>
      <c r="AK42" s="63">
        <v>0</v>
      </c>
      <c r="AL42" s="50">
        <f t="shared" si="11"/>
        <v>476260</v>
      </c>
      <c r="AM42" s="38"/>
      <c r="AN42" s="83"/>
      <c r="AO42" s="38"/>
    </row>
    <row r="43" spans="1:41" ht="15.75" customHeight="1" x14ac:dyDescent="0.3">
      <c r="A43" s="3">
        <f t="shared" si="6"/>
        <v>39</v>
      </c>
      <c r="B43" s="40" t="s">
        <v>276</v>
      </c>
      <c r="C43" s="40">
        <v>9826</v>
      </c>
      <c r="D43" s="62" t="s">
        <v>191</v>
      </c>
      <c r="E43" s="145">
        <f t="shared" si="7"/>
        <v>1</v>
      </c>
      <c r="F43" s="115" t="s">
        <v>334</v>
      </c>
      <c r="G43" s="71">
        <v>97168</v>
      </c>
      <c r="H43" s="63"/>
      <c r="I43" s="63"/>
      <c r="J43" s="63"/>
      <c r="K43" s="63">
        <v>36000</v>
      </c>
      <c r="L43" s="63">
        <v>3899</v>
      </c>
      <c r="M43" s="63"/>
      <c r="N43" s="63">
        <v>82491</v>
      </c>
      <c r="O43" s="63">
        <v>8479</v>
      </c>
      <c r="P43" s="63">
        <v>7084</v>
      </c>
      <c r="Q43" s="63"/>
      <c r="R43" s="50">
        <f t="shared" si="8"/>
        <v>235121</v>
      </c>
      <c r="S43" s="11"/>
      <c r="T43" s="63">
        <v>64633</v>
      </c>
      <c r="U43" s="63">
        <v>12000</v>
      </c>
      <c r="V43" s="63">
        <v>17468</v>
      </c>
      <c r="W43" s="63">
        <v>15681</v>
      </c>
      <c r="X43" s="63">
        <v>67490</v>
      </c>
      <c r="Y43" s="63">
        <v>44548</v>
      </c>
      <c r="Z43" s="63">
        <v>3241</v>
      </c>
      <c r="AA43" s="63"/>
      <c r="AB43" s="63">
        <v>14681</v>
      </c>
      <c r="AC43" s="45">
        <f t="shared" si="9"/>
        <v>239742</v>
      </c>
      <c r="AD43" s="43">
        <f t="shared" si="10"/>
        <v>-4621</v>
      </c>
      <c r="AE43" s="38"/>
      <c r="AF43" s="63">
        <v>3615126</v>
      </c>
      <c r="AG43" s="63">
        <v>147020</v>
      </c>
      <c r="AH43" s="63">
        <v>407853</v>
      </c>
      <c r="AI43" s="63">
        <v>14</v>
      </c>
      <c r="AJ43" s="50">
        <f t="shared" si="12"/>
        <v>4170013</v>
      </c>
      <c r="AK43" s="63">
        <v>110842</v>
      </c>
      <c r="AL43" s="50">
        <f t="shared" si="11"/>
        <v>4059171</v>
      </c>
      <c r="AM43" s="38"/>
      <c r="AN43" s="83"/>
      <c r="AO43" s="38"/>
    </row>
    <row r="44" spans="1:41" ht="15.75" customHeight="1" x14ac:dyDescent="0.3">
      <c r="A44" s="3">
        <f t="shared" si="6"/>
        <v>40</v>
      </c>
      <c r="B44" s="40" t="s">
        <v>276</v>
      </c>
      <c r="C44" s="40">
        <v>9827</v>
      </c>
      <c r="D44" s="62" t="s">
        <v>192</v>
      </c>
      <c r="E44" s="145" t="str">
        <f t="shared" si="7"/>
        <v xml:space="preserve"> </v>
      </c>
      <c r="F44" s="115" t="s">
        <v>284</v>
      </c>
      <c r="G44" s="71">
        <v>38607</v>
      </c>
      <c r="H44" s="63">
        <v>0</v>
      </c>
      <c r="I44" s="63"/>
      <c r="J44" s="63">
        <v>0</v>
      </c>
      <c r="K44" s="63"/>
      <c r="L44" s="63">
        <v>0</v>
      </c>
      <c r="M44" s="63"/>
      <c r="N44" s="63">
        <v>11520</v>
      </c>
      <c r="O44" s="63"/>
      <c r="P44" s="63">
        <v>2272</v>
      </c>
      <c r="Q44" s="63">
        <v>0</v>
      </c>
      <c r="R44" s="50">
        <f t="shared" si="8"/>
        <v>52399</v>
      </c>
      <c r="S44" s="9"/>
      <c r="T44" s="63">
        <v>0</v>
      </c>
      <c r="U44" s="63">
        <v>0</v>
      </c>
      <c r="V44" s="63">
        <v>1100</v>
      </c>
      <c r="W44" s="63">
        <v>0</v>
      </c>
      <c r="X44" s="63">
        <v>29869</v>
      </c>
      <c r="Y44" s="63">
        <v>5626</v>
      </c>
      <c r="Z44" s="63">
        <v>974</v>
      </c>
      <c r="AA44" s="63">
        <v>0</v>
      </c>
      <c r="AB44" s="63">
        <v>3410</v>
      </c>
      <c r="AC44" s="45">
        <f t="shared" si="9"/>
        <v>40979</v>
      </c>
      <c r="AD44" s="43">
        <f t="shared" si="10"/>
        <v>11420</v>
      </c>
      <c r="AE44" s="38"/>
      <c r="AF44" s="63">
        <v>1006000</v>
      </c>
      <c r="AG44" s="63">
        <v>8971</v>
      </c>
      <c r="AH44" s="63">
        <v>115966</v>
      </c>
      <c r="AI44" s="63">
        <v>177</v>
      </c>
      <c r="AJ44" s="50">
        <f t="shared" si="12"/>
        <v>1131114</v>
      </c>
      <c r="AK44" s="63"/>
      <c r="AL44" s="50">
        <f t="shared" si="11"/>
        <v>1131114</v>
      </c>
      <c r="AM44" s="38"/>
      <c r="AN44" s="83"/>
      <c r="AO44" s="38"/>
    </row>
    <row r="45" spans="1:41" ht="15.75" customHeight="1" x14ac:dyDescent="0.3">
      <c r="A45" s="3">
        <f>+A44+1</f>
        <v>41</v>
      </c>
      <c r="B45" s="40" t="s">
        <v>276</v>
      </c>
      <c r="C45" s="40">
        <v>9828</v>
      </c>
      <c r="D45" s="62" t="s">
        <v>186</v>
      </c>
      <c r="E45" s="145">
        <f t="shared" si="7"/>
        <v>1</v>
      </c>
      <c r="F45" s="115" t="s">
        <v>334</v>
      </c>
      <c r="G45" s="71">
        <v>80996</v>
      </c>
      <c r="H45" s="63"/>
      <c r="I45" s="63">
        <v>345</v>
      </c>
      <c r="J45" s="63"/>
      <c r="K45" s="63">
        <v>7029</v>
      </c>
      <c r="L45" s="63">
        <v>5734</v>
      </c>
      <c r="M45" s="63"/>
      <c r="N45" s="63">
        <v>16207</v>
      </c>
      <c r="O45" s="63">
        <v>13951</v>
      </c>
      <c r="P45" s="63">
        <v>5004</v>
      </c>
      <c r="Q45" s="63"/>
      <c r="R45" s="50">
        <f t="shared" si="8"/>
        <v>129266</v>
      </c>
      <c r="S45" s="26"/>
      <c r="T45" s="63">
        <v>55000</v>
      </c>
      <c r="U45" s="63">
        <v>16840</v>
      </c>
      <c r="V45" s="63">
        <v>4000</v>
      </c>
      <c r="W45" s="63">
        <v>12000</v>
      </c>
      <c r="X45" s="63">
        <v>6500</v>
      </c>
      <c r="Y45" s="63">
        <v>29187</v>
      </c>
      <c r="Z45" s="63">
        <v>1150</v>
      </c>
      <c r="AA45" s="63">
        <v>1020</v>
      </c>
      <c r="AB45" s="63">
        <v>17753</v>
      </c>
      <c r="AC45" s="45">
        <f t="shared" si="9"/>
        <v>143450</v>
      </c>
      <c r="AD45" s="43">
        <f t="shared" si="10"/>
        <v>-14184</v>
      </c>
      <c r="AE45" s="38"/>
      <c r="AF45" s="63">
        <v>643045</v>
      </c>
      <c r="AG45" s="63">
        <v>185874</v>
      </c>
      <c r="AH45" s="63">
        <v>502237</v>
      </c>
      <c r="AI45" s="63">
        <v>3757</v>
      </c>
      <c r="AJ45" s="50">
        <f t="shared" si="12"/>
        <v>1334913</v>
      </c>
      <c r="AK45" s="63">
        <v>5146</v>
      </c>
      <c r="AL45" s="50">
        <f t="shared" si="11"/>
        <v>1329767</v>
      </c>
      <c r="AM45" s="38"/>
      <c r="AN45" s="83"/>
      <c r="AO45" s="38"/>
    </row>
    <row r="46" spans="1:41" ht="15.75" customHeight="1" x14ac:dyDescent="0.3">
      <c r="A46" s="3">
        <f t="shared" si="6"/>
        <v>42</v>
      </c>
      <c r="B46" s="40" t="s">
        <v>276</v>
      </c>
      <c r="C46" s="40">
        <v>9829</v>
      </c>
      <c r="D46" s="62" t="s">
        <v>187</v>
      </c>
      <c r="E46" s="145">
        <f t="shared" si="7"/>
        <v>1</v>
      </c>
      <c r="F46" s="115" t="s">
        <v>334</v>
      </c>
      <c r="G46" s="71">
        <v>100108</v>
      </c>
      <c r="H46" s="63"/>
      <c r="I46" s="63">
        <v>2785</v>
      </c>
      <c r="J46" s="63"/>
      <c r="K46" s="63"/>
      <c r="L46" s="63">
        <v>5000</v>
      </c>
      <c r="M46" s="63"/>
      <c r="N46" s="63">
        <v>16487</v>
      </c>
      <c r="O46" s="63">
        <v>6056</v>
      </c>
      <c r="P46" s="63">
        <v>800</v>
      </c>
      <c r="Q46" s="63">
        <v>867</v>
      </c>
      <c r="R46" s="50">
        <f t="shared" si="8"/>
        <v>132103</v>
      </c>
      <c r="S46" s="26"/>
      <c r="T46" s="63">
        <v>26066</v>
      </c>
      <c r="U46" s="63"/>
      <c r="V46" s="63">
        <v>1750</v>
      </c>
      <c r="W46" s="63">
        <v>9774</v>
      </c>
      <c r="X46" s="63">
        <v>22124</v>
      </c>
      <c r="Y46" s="63">
        <v>11889</v>
      </c>
      <c r="Z46" s="63">
        <v>2798</v>
      </c>
      <c r="AA46" s="63">
        <v>480</v>
      </c>
      <c r="AB46" s="63">
        <v>5474</v>
      </c>
      <c r="AC46" s="45">
        <f t="shared" si="9"/>
        <v>80355</v>
      </c>
      <c r="AD46" s="43">
        <f t="shared" si="10"/>
        <v>51748</v>
      </c>
      <c r="AE46" s="38"/>
      <c r="AF46" s="63">
        <v>721000</v>
      </c>
      <c r="AG46" s="63">
        <v>0</v>
      </c>
      <c r="AH46" s="63">
        <v>255924</v>
      </c>
      <c r="AI46" s="63">
        <v>1114</v>
      </c>
      <c r="AJ46" s="50">
        <f t="shared" si="12"/>
        <v>978038</v>
      </c>
      <c r="AK46" s="63">
        <v>20341</v>
      </c>
      <c r="AL46" s="50">
        <f t="shared" si="11"/>
        <v>957697</v>
      </c>
      <c r="AM46" s="38"/>
      <c r="AN46" s="83"/>
      <c r="AO46" s="38"/>
    </row>
    <row r="47" spans="1:41" ht="15.75" customHeight="1" x14ac:dyDescent="0.3">
      <c r="A47" s="3">
        <f t="shared" si="6"/>
        <v>43</v>
      </c>
      <c r="B47" s="40" t="s">
        <v>276</v>
      </c>
      <c r="C47" s="40">
        <v>9830</v>
      </c>
      <c r="D47" s="62" t="s">
        <v>188</v>
      </c>
      <c r="E47" s="145">
        <f t="shared" si="7"/>
        <v>1</v>
      </c>
      <c r="F47" s="115" t="s">
        <v>334</v>
      </c>
      <c r="G47" s="71">
        <v>25981</v>
      </c>
      <c r="H47" s="63">
        <v>0</v>
      </c>
      <c r="I47" s="63">
        <v>0</v>
      </c>
      <c r="J47" s="63">
        <v>0</v>
      </c>
      <c r="K47" s="63">
        <v>642</v>
      </c>
      <c r="L47" s="63"/>
      <c r="M47" s="63"/>
      <c r="N47" s="63">
        <v>6580</v>
      </c>
      <c r="O47" s="63">
        <v>5588</v>
      </c>
      <c r="P47" s="63">
        <v>1359</v>
      </c>
      <c r="Q47" s="63">
        <v>982</v>
      </c>
      <c r="R47" s="50">
        <f t="shared" si="8"/>
        <v>41132</v>
      </c>
      <c r="S47" s="26"/>
      <c r="T47" s="63">
        <v>3651</v>
      </c>
      <c r="U47" s="63"/>
      <c r="V47" s="63"/>
      <c r="W47" s="63">
        <v>13567</v>
      </c>
      <c r="X47" s="63">
        <v>19058</v>
      </c>
      <c r="Y47" s="63">
        <v>9511</v>
      </c>
      <c r="Z47" s="63">
        <v>740</v>
      </c>
      <c r="AA47" s="63">
        <v>1424</v>
      </c>
      <c r="AB47" s="63">
        <v>3442</v>
      </c>
      <c r="AC47" s="45">
        <f t="shared" si="9"/>
        <v>51393</v>
      </c>
      <c r="AD47" s="43">
        <f t="shared" si="10"/>
        <v>-10261</v>
      </c>
      <c r="AE47" s="38"/>
      <c r="AF47" s="63">
        <v>755000</v>
      </c>
      <c r="AG47" s="63">
        <v>80000</v>
      </c>
      <c r="AH47" s="63">
        <v>41379</v>
      </c>
      <c r="AI47" s="63">
        <v>300</v>
      </c>
      <c r="AJ47" s="50">
        <f t="shared" si="12"/>
        <v>876679</v>
      </c>
      <c r="AK47" s="63">
        <v>2648</v>
      </c>
      <c r="AL47" s="50">
        <f t="shared" si="11"/>
        <v>874031</v>
      </c>
      <c r="AM47" s="38"/>
      <c r="AN47" s="83"/>
      <c r="AO47" s="38"/>
    </row>
    <row r="48" spans="1:41" ht="15.75" customHeight="1" x14ac:dyDescent="0.3">
      <c r="A48" s="3">
        <f t="shared" si="6"/>
        <v>44</v>
      </c>
      <c r="B48" s="40" t="s">
        <v>276</v>
      </c>
      <c r="C48" s="40">
        <v>9831</v>
      </c>
      <c r="D48" s="62" t="s">
        <v>189</v>
      </c>
      <c r="E48" s="145">
        <f t="shared" si="7"/>
        <v>1</v>
      </c>
      <c r="F48" s="115" t="s">
        <v>334</v>
      </c>
      <c r="G48" s="71">
        <v>78380</v>
      </c>
      <c r="H48" s="63"/>
      <c r="I48" s="63"/>
      <c r="J48" s="63">
        <v>0</v>
      </c>
      <c r="K48" s="63">
        <v>0</v>
      </c>
      <c r="L48" s="63"/>
      <c r="M48" s="63">
        <v>52500</v>
      </c>
      <c r="N48" s="63">
        <v>5566</v>
      </c>
      <c r="O48" s="63">
        <v>16755</v>
      </c>
      <c r="P48" s="63"/>
      <c r="Q48" s="63">
        <v>261</v>
      </c>
      <c r="R48" s="50">
        <f t="shared" si="8"/>
        <v>153462</v>
      </c>
      <c r="S48" s="26"/>
      <c r="T48" s="63">
        <v>725</v>
      </c>
      <c r="U48" s="63"/>
      <c r="V48" s="63"/>
      <c r="W48" s="63">
        <v>55642</v>
      </c>
      <c r="X48" s="63">
        <v>16840</v>
      </c>
      <c r="Y48" s="63">
        <v>8151</v>
      </c>
      <c r="Z48" s="63">
        <v>1954</v>
      </c>
      <c r="AA48" s="63"/>
      <c r="AB48" s="63">
        <v>17829</v>
      </c>
      <c r="AC48" s="45">
        <f t="shared" si="9"/>
        <v>101141</v>
      </c>
      <c r="AD48" s="43">
        <f t="shared" si="10"/>
        <v>52321</v>
      </c>
      <c r="AE48" s="38"/>
      <c r="AF48" s="63">
        <v>570000</v>
      </c>
      <c r="AG48" s="63">
        <v>86406</v>
      </c>
      <c r="AH48" s="63">
        <v>614321</v>
      </c>
      <c r="AI48" s="63">
        <v>6541</v>
      </c>
      <c r="AJ48" s="50">
        <f t="shared" si="12"/>
        <v>1277268</v>
      </c>
      <c r="AK48" s="63">
        <v>3067</v>
      </c>
      <c r="AL48" s="50">
        <f t="shared" si="11"/>
        <v>1274201</v>
      </c>
      <c r="AM48" s="38"/>
      <c r="AN48" s="83"/>
      <c r="AO48" s="38"/>
    </row>
    <row r="49" spans="1:41" ht="15.75" customHeight="1" x14ac:dyDescent="0.3">
      <c r="A49" s="3">
        <f t="shared" si="6"/>
        <v>45</v>
      </c>
      <c r="B49" s="40" t="s">
        <v>276</v>
      </c>
      <c r="C49" s="40">
        <v>9832</v>
      </c>
      <c r="D49" s="62" t="s">
        <v>209</v>
      </c>
      <c r="E49" s="145">
        <f t="shared" si="7"/>
        <v>1</v>
      </c>
      <c r="F49" s="115" t="s">
        <v>334</v>
      </c>
      <c r="G49" s="71">
        <v>251684</v>
      </c>
      <c r="H49" s="63">
        <v>0</v>
      </c>
      <c r="I49" s="63">
        <v>516</v>
      </c>
      <c r="J49" s="63">
        <v>269864</v>
      </c>
      <c r="K49" s="63">
        <v>66636</v>
      </c>
      <c r="L49" s="63">
        <v>2924</v>
      </c>
      <c r="M49" s="63"/>
      <c r="N49" s="63">
        <v>12636</v>
      </c>
      <c r="O49" s="63">
        <v>21082</v>
      </c>
      <c r="P49" s="63">
        <v>12702</v>
      </c>
      <c r="Q49" s="63"/>
      <c r="R49" s="50">
        <f t="shared" si="8"/>
        <v>638044</v>
      </c>
      <c r="S49" s="9"/>
      <c r="T49" s="63">
        <v>73985</v>
      </c>
      <c r="U49" s="63">
        <v>6222</v>
      </c>
      <c r="V49" s="63">
        <v>776</v>
      </c>
      <c r="W49" s="63">
        <v>182962</v>
      </c>
      <c r="X49" s="63">
        <v>68382</v>
      </c>
      <c r="Y49" s="63">
        <v>89071</v>
      </c>
      <c r="Z49" s="63">
        <v>12916</v>
      </c>
      <c r="AA49" s="63">
        <v>7400</v>
      </c>
      <c r="AB49" s="63">
        <v>0</v>
      </c>
      <c r="AC49" s="45">
        <f t="shared" si="9"/>
        <v>441714</v>
      </c>
      <c r="AD49" s="43">
        <f t="shared" si="10"/>
        <v>196330</v>
      </c>
      <c r="AE49" s="38"/>
      <c r="AF49" s="63">
        <v>1561815</v>
      </c>
      <c r="AG49" s="63">
        <v>8650</v>
      </c>
      <c r="AH49" s="63">
        <v>1033873</v>
      </c>
      <c r="AI49" s="63">
        <v>10964</v>
      </c>
      <c r="AJ49" s="50">
        <f t="shared" si="12"/>
        <v>2615302</v>
      </c>
      <c r="AK49" s="63">
        <v>11692</v>
      </c>
      <c r="AL49" s="50">
        <f t="shared" si="11"/>
        <v>2603610</v>
      </c>
      <c r="AM49" s="38"/>
      <c r="AN49" s="83"/>
      <c r="AO49" s="38"/>
    </row>
    <row r="50" spans="1:41" ht="15.75" customHeight="1" x14ac:dyDescent="0.3">
      <c r="A50" s="3">
        <f t="shared" si="6"/>
        <v>46</v>
      </c>
      <c r="B50" s="40" t="s">
        <v>276</v>
      </c>
      <c r="C50" s="40">
        <v>9833</v>
      </c>
      <c r="D50" s="62" t="s">
        <v>184</v>
      </c>
      <c r="E50" s="145">
        <f t="shared" si="7"/>
        <v>1</v>
      </c>
      <c r="F50" s="115" t="s">
        <v>334</v>
      </c>
      <c r="G50" s="71">
        <v>8271</v>
      </c>
      <c r="H50" s="63"/>
      <c r="I50" s="63"/>
      <c r="J50" s="63">
        <v>0</v>
      </c>
      <c r="K50" s="63"/>
      <c r="L50" s="63"/>
      <c r="M50" s="63"/>
      <c r="N50" s="63"/>
      <c r="O50" s="63">
        <v>2755</v>
      </c>
      <c r="P50" s="63"/>
      <c r="Q50" s="63">
        <v>50</v>
      </c>
      <c r="R50" s="50">
        <f t="shared" si="8"/>
        <v>11076</v>
      </c>
      <c r="S50" s="9"/>
      <c r="T50" s="63">
        <v>2001</v>
      </c>
      <c r="U50" s="63">
        <v>0</v>
      </c>
      <c r="V50" s="63"/>
      <c r="W50" s="63">
        <v>0</v>
      </c>
      <c r="X50" s="63">
        <v>5436</v>
      </c>
      <c r="Y50" s="63">
        <v>1402</v>
      </c>
      <c r="Z50" s="63">
        <v>1895</v>
      </c>
      <c r="AA50" s="63"/>
      <c r="AB50" s="63"/>
      <c r="AC50" s="45">
        <f t="shared" si="9"/>
        <v>10734</v>
      </c>
      <c r="AD50" s="43">
        <f t="shared" si="10"/>
        <v>342</v>
      </c>
      <c r="AE50" s="38"/>
      <c r="AF50" s="63">
        <v>390000</v>
      </c>
      <c r="AG50" s="63">
        <v>0</v>
      </c>
      <c r="AH50" s="63">
        <v>77807</v>
      </c>
      <c r="AI50" s="63">
        <v>0</v>
      </c>
      <c r="AJ50" s="50">
        <f t="shared" si="12"/>
        <v>467807</v>
      </c>
      <c r="AK50" s="63"/>
      <c r="AL50" s="50">
        <f t="shared" si="11"/>
        <v>467807</v>
      </c>
      <c r="AM50" s="38"/>
      <c r="AN50" s="83"/>
      <c r="AO50" s="38"/>
    </row>
    <row r="51" spans="1:41" ht="15.75" customHeight="1" x14ac:dyDescent="0.3">
      <c r="A51" s="3">
        <f t="shared" si="6"/>
        <v>47</v>
      </c>
      <c r="B51" s="40" t="s">
        <v>276</v>
      </c>
      <c r="C51" s="40">
        <v>9834</v>
      </c>
      <c r="D51" s="62" t="s">
        <v>195</v>
      </c>
      <c r="E51" s="145">
        <f t="shared" si="7"/>
        <v>1</v>
      </c>
      <c r="F51" s="115" t="s">
        <v>334</v>
      </c>
      <c r="G51" s="71">
        <v>38348</v>
      </c>
      <c r="H51" s="63"/>
      <c r="I51" s="63"/>
      <c r="J51" s="63"/>
      <c r="K51" s="63">
        <v>60339</v>
      </c>
      <c r="L51" s="63">
        <v>0</v>
      </c>
      <c r="M51" s="63"/>
      <c r="N51" s="63">
        <v>3300</v>
      </c>
      <c r="O51" s="63">
        <v>2935</v>
      </c>
      <c r="P51" s="63">
        <v>180</v>
      </c>
      <c r="Q51" s="63"/>
      <c r="R51" s="50">
        <f t="shared" si="8"/>
        <v>105102</v>
      </c>
      <c r="S51" s="9"/>
      <c r="T51" s="63"/>
      <c r="U51" s="63"/>
      <c r="V51" s="63">
        <v>28184</v>
      </c>
      <c r="W51" s="63"/>
      <c r="X51" s="63">
        <v>34532</v>
      </c>
      <c r="Y51" s="63">
        <v>5869</v>
      </c>
      <c r="Z51" s="63">
        <v>2818</v>
      </c>
      <c r="AA51" s="63">
        <v>3724</v>
      </c>
      <c r="AB51" s="63"/>
      <c r="AC51" s="45">
        <f t="shared" si="9"/>
        <v>75127</v>
      </c>
      <c r="AD51" s="43">
        <f t="shared" si="10"/>
        <v>29975</v>
      </c>
      <c r="AE51" s="38"/>
      <c r="AF51" s="63">
        <v>427543</v>
      </c>
      <c r="AG51" s="63">
        <v>8418</v>
      </c>
      <c r="AH51" s="63">
        <v>100737</v>
      </c>
      <c r="AI51" s="63"/>
      <c r="AJ51" s="50">
        <f t="shared" si="12"/>
        <v>536698</v>
      </c>
      <c r="AK51" s="63">
        <v>481</v>
      </c>
      <c r="AL51" s="50">
        <f t="shared" si="11"/>
        <v>536217</v>
      </c>
      <c r="AM51" s="38"/>
      <c r="AN51" s="83"/>
      <c r="AO51" s="38"/>
    </row>
    <row r="52" spans="1:41" ht="15.75" customHeight="1" x14ac:dyDescent="0.3">
      <c r="A52" s="3">
        <f t="shared" si="6"/>
        <v>48</v>
      </c>
      <c r="B52" s="40" t="s">
        <v>276</v>
      </c>
      <c r="C52" s="40">
        <v>9835</v>
      </c>
      <c r="D52" s="62" t="s">
        <v>194</v>
      </c>
      <c r="E52" s="145">
        <f t="shared" si="7"/>
        <v>1</v>
      </c>
      <c r="F52" s="115" t="s">
        <v>334</v>
      </c>
      <c r="G52" s="71">
        <v>12467</v>
      </c>
      <c r="H52" s="63"/>
      <c r="I52" s="63"/>
      <c r="J52" s="63"/>
      <c r="K52" s="63">
        <v>0</v>
      </c>
      <c r="L52" s="63">
        <v>0</v>
      </c>
      <c r="M52" s="63"/>
      <c r="N52" s="63">
        <v>4825</v>
      </c>
      <c r="O52" s="63">
        <v>891</v>
      </c>
      <c r="P52" s="63"/>
      <c r="Q52" s="63">
        <v>797</v>
      </c>
      <c r="R52" s="50">
        <f t="shared" si="8"/>
        <v>18980</v>
      </c>
      <c r="S52" s="11"/>
      <c r="T52" s="63"/>
      <c r="U52" s="63"/>
      <c r="V52" s="63">
        <v>3486</v>
      </c>
      <c r="W52" s="63"/>
      <c r="X52" s="63">
        <v>2883</v>
      </c>
      <c r="Y52" s="63">
        <v>5662</v>
      </c>
      <c r="Z52" s="63">
        <v>120</v>
      </c>
      <c r="AA52" s="63">
        <v>1620</v>
      </c>
      <c r="AB52" s="63">
        <v>49</v>
      </c>
      <c r="AC52" s="45">
        <f t="shared" si="9"/>
        <v>13820</v>
      </c>
      <c r="AD52" s="43">
        <f t="shared" si="10"/>
        <v>5160</v>
      </c>
      <c r="AE52" s="38"/>
      <c r="AF52" s="63">
        <v>390000</v>
      </c>
      <c r="AG52" s="63">
        <v>22691</v>
      </c>
      <c r="AH52" s="63">
        <v>44209</v>
      </c>
      <c r="AI52" s="63">
        <v>0</v>
      </c>
      <c r="AJ52" s="50">
        <f t="shared" si="12"/>
        <v>456900</v>
      </c>
      <c r="AK52" s="63">
        <v>0</v>
      </c>
      <c r="AL52" s="50">
        <f t="shared" si="11"/>
        <v>456900</v>
      </c>
      <c r="AM52" s="38"/>
      <c r="AN52" s="83"/>
      <c r="AO52" s="38"/>
    </row>
    <row r="53" spans="1:41" ht="15.75" customHeight="1" x14ac:dyDescent="0.3">
      <c r="A53" s="3">
        <f t="shared" si="6"/>
        <v>49</v>
      </c>
      <c r="B53" s="40" t="s">
        <v>276</v>
      </c>
      <c r="C53" s="40">
        <v>9840</v>
      </c>
      <c r="D53" s="62" t="s">
        <v>193</v>
      </c>
      <c r="E53" s="145">
        <f t="shared" si="7"/>
        <v>1</v>
      </c>
      <c r="F53" s="115" t="s">
        <v>334</v>
      </c>
      <c r="G53" s="71">
        <v>41496</v>
      </c>
      <c r="H53" s="63"/>
      <c r="I53" s="63">
        <v>1314</v>
      </c>
      <c r="J53" s="63">
        <v>0</v>
      </c>
      <c r="K53" s="63">
        <v>7030</v>
      </c>
      <c r="L53" s="63">
        <v>0</v>
      </c>
      <c r="M53" s="63"/>
      <c r="N53" s="63">
        <v>21747</v>
      </c>
      <c r="O53" s="63">
        <v>4955</v>
      </c>
      <c r="P53" s="63">
        <v>1208</v>
      </c>
      <c r="Q53" s="63">
        <v>3189</v>
      </c>
      <c r="R53" s="50">
        <f t="shared" si="8"/>
        <v>80939</v>
      </c>
      <c r="S53" s="11"/>
      <c r="T53" s="63">
        <v>33948</v>
      </c>
      <c r="U53" s="63">
        <v>0</v>
      </c>
      <c r="V53" s="63"/>
      <c r="W53" s="63">
        <v>4104</v>
      </c>
      <c r="X53" s="63">
        <v>22101</v>
      </c>
      <c r="Y53" s="63">
        <v>13546</v>
      </c>
      <c r="Z53" s="63">
        <v>1371</v>
      </c>
      <c r="AA53" s="63">
        <v>1420</v>
      </c>
      <c r="AB53" s="63">
        <v>1041</v>
      </c>
      <c r="AC53" s="45">
        <f t="shared" si="9"/>
        <v>77531</v>
      </c>
      <c r="AD53" s="43">
        <f t="shared" si="10"/>
        <v>3408</v>
      </c>
      <c r="AE53" s="38"/>
      <c r="AF53" s="63">
        <v>840000</v>
      </c>
      <c r="AG53" s="63"/>
      <c r="AH53" s="63">
        <v>145387</v>
      </c>
      <c r="AI53" s="63">
        <v>0</v>
      </c>
      <c r="AJ53" s="50">
        <f t="shared" si="12"/>
        <v>985387</v>
      </c>
      <c r="AK53" s="63">
        <v>0</v>
      </c>
      <c r="AL53" s="50">
        <f t="shared" si="11"/>
        <v>985387</v>
      </c>
      <c r="AM53" s="38"/>
      <c r="AN53" s="83"/>
      <c r="AO53" s="38"/>
    </row>
    <row r="54" spans="1:41" ht="15.75" customHeight="1" x14ac:dyDescent="0.3">
      <c r="A54" s="3">
        <f t="shared" si="6"/>
        <v>50</v>
      </c>
      <c r="B54" s="40" t="s">
        <v>276</v>
      </c>
      <c r="C54" s="40">
        <v>9842</v>
      </c>
      <c r="D54" s="62" t="s">
        <v>249</v>
      </c>
      <c r="E54" s="145">
        <f t="shared" si="7"/>
        <v>1</v>
      </c>
      <c r="F54" s="115" t="s">
        <v>334</v>
      </c>
      <c r="G54" s="71">
        <v>139575</v>
      </c>
      <c r="H54" s="63">
        <v>911</v>
      </c>
      <c r="I54" s="63">
        <v>7313</v>
      </c>
      <c r="J54" s="63"/>
      <c r="K54" s="63">
        <v>11230</v>
      </c>
      <c r="L54" s="63">
        <v>0</v>
      </c>
      <c r="M54" s="63"/>
      <c r="N54" s="63">
        <v>19100</v>
      </c>
      <c r="O54" s="63">
        <v>3169</v>
      </c>
      <c r="P54" s="63">
        <v>19534</v>
      </c>
      <c r="Q54" s="63">
        <v>14</v>
      </c>
      <c r="R54" s="50">
        <f t="shared" si="8"/>
        <v>200846</v>
      </c>
      <c r="S54" s="9"/>
      <c r="T54" s="63">
        <v>64509</v>
      </c>
      <c r="U54" s="63">
        <v>15600</v>
      </c>
      <c r="V54" s="63">
        <v>22988</v>
      </c>
      <c r="W54" s="63">
        <v>10052</v>
      </c>
      <c r="X54" s="63">
        <v>21058</v>
      </c>
      <c r="Y54" s="63">
        <v>24952</v>
      </c>
      <c r="Z54" s="63">
        <v>14408</v>
      </c>
      <c r="AA54" s="63">
        <v>18855</v>
      </c>
      <c r="AB54" s="63">
        <v>11</v>
      </c>
      <c r="AC54" s="45">
        <f t="shared" si="9"/>
        <v>192433</v>
      </c>
      <c r="AD54" s="43">
        <f t="shared" si="10"/>
        <v>8413</v>
      </c>
      <c r="AE54" s="38"/>
      <c r="AF54" s="63">
        <v>1660000</v>
      </c>
      <c r="AG54" s="63">
        <v>15250</v>
      </c>
      <c r="AH54" s="63">
        <v>138521</v>
      </c>
      <c r="AI54" s="63">
        <v>0</v>
      </c>
      <c r="AJ54" s="50">
        <f t="shared" si="12"/>
        <v>1813771</v>
      </c>
      <c r="AK54" s="63">
        <v>0</v>
      </c>
      <c r="AL54" s="50">
        <f t="shared" si="11"/>
        <v>1813771</v>
      </c>
      <c r="AM54" s="38"/>
      <c r="AN54" s="83"/>
      <c r="AO54" s="38"/>
    </row>
    <row r="55" spans="1:41" ht="15.75" customHeight="1" x14ac:dyDescent="0.3">
      <c r="A55" s="3">
        <f t="shared" si="6"/>
        <v>51</v>
      </c>
      <c r="B55" s="40" t="s">
        <v>276</v>
      </c>
      <c r="C55" s="40">
        <v>9845</v>
      </c>
      <c r="D55" s="62" t="s">
        <v>196</v>
      </c>
      <c r="E55" s="145">
        <f t="shared" si="7"/>
        <v>1</v>
      </c>
      <c r="F55" s="115" t="s">
        <v>334</v>
      </c>
      <c r="G55" s="71">
        <v>11706</v>
      </c>
      <c r="H55" s="63"/>
      <c r="I55" s="63">
        <v>0</v>
      </c>
      <c r="J55" s="63">
        <v>0</v>
      </c>
      <c r="K55" s="63">
        <v>0</v>
      </c>
      <c r="L55" s="63">
        <v>0</v>
      </c>
      <c r="M55" s="63"/>
      <c r="N55" s="63">
        <v>12185</v>
      </c>
      <c r="O55" s="63">
        <v>5341</v>
      </c>
      <c r="P55" s="63"/>
      <c r="Q55" s="63">
        <v>329</v>
      </c>
      <c r="R55" s="50">
        <f t="shared" si="8"/>
        <v>29561</v>
      </c>
      <c r="S55" s="9"/>
      <c r="T55" s="63">
        <v>0</v>
      </c>
      <c r="U55" s="63">
        <v>0</v>
      </c>
      <c r="V55" s="63"/>
      <c r="W55" s="63">
        <v>5073</v>
      </c>
      <c r="X55" s="63">
        <v>9347</v>
      </c>
      <c r="Y55" s="63">
        <v>5459</v>
      </c>
      <c r="Z55" s="63">
        <v>14347</v>
      </c>
      <c r="AA55" s="63">
        <v>4700</v>
      </c>
      <c r="AB55" s="63">
        <v>0</v>
      </c>
      <c r="AC55" s="45">
        <f t="shared" si="9"/>
        <v>38926</v>
      </c>
      <c r="AD55" s="43">
        <f t="shared" si="10"/>
        <v>-9365</v>
      </c>
      <c r="AE55" s="38"/>
      <c r="AF55" s="63">
        <v>535000</v>
      </c>
      <c r="AG55" s="63">
        <v>10255</v>
      </c>
      <c r="AH55" s="63">
        <v>120823</v>
      </c>
      <c r="AI55" s="63">
        <v>0</v>
      </c>
      <c r="AJ55" s="50">
        <f t="shared" si="12"/>
        <v>666078</v>
      </c>
      <c r="AK55" s="63"/>
      <c r="AL55" s="50">
        <f t="shared" si="11"/>
        <v>666078</v>
      </c>
      <c r="AM55" s="38"/>
      <c r="AN55" s="83"/>
      <c r="AO55" s="38"/>
    </row>
    <row r="56" spans="1:41" ht="15.75" customHeight="1" x14ac:dyDescent="0.3">
      <c r="A56" s="3">
        <f t="shared" si="6"/>
        <v>52</v>
      </c>
      <c r="B56" s="40" t="s">
        <v>276</v>
      </c>
      <c r="C56" s="40">
        <v>9848</v>
      </c>
      <c r="D56" s="62" t="s">
        <v>197</v>
      </c>
      <c r="E56" s="145">
        <f t="shared" si="7"/>
        <v>1</v>
      </c>
      <c r="F56" s="115" t="s">
        <v>334</v>
      </c>
      <c r="G56" s="71">
        <v>25953</v>
      </c>
      <c r="H56" s="63">
        <v>0</v>
      </c>
      <c r="I56" s="63"/>
      <c r="J56" s="63">
        <v>0</v>
      </c>
      <c r="K56" s="63"/>
      <c r="L56" s="63">
        <v>0</v>
      </c>
      <c r="M56" s="63"/>
      <c r="N56" s="63">
        <v>19488</v>
      </c>
      <c r="O56" s="63">
        <v>13953</v>
      </c>
      <c r="P56" s="63"/>
      <c r="Q56" s="63">
        <v>2746</v>
      </c>
      <c r="R56" s="50">
        <f t="shared" si="8"/>
        <v>62140</v>
      </c>
      <c r="S56" s="26"/>
      <c r="T56" s="63"/>
      <c r="U56" s="63"/>
      <c r="V56" s="63"/>
      <c r="W56" s="63">
        <v>7462</v>
      </c>
      <c r="X56" s="63">
        <v>14940</v>
      </c>
      <c r="Y56" s="63">
        <v>5559</v>
      </c>
      <c r="Z56" s="63"/>
      <c r="AA56" s="63"/>
      <c r="AB56" s="63">
        <v>1601</v>
      </c>
      <c r="AC56" s="45">
        <f t="shared" si="9"/>
        <v>29562</v>
      </c>
      <c r="AD56" s="43">
        <f t="shared" si="10"/>
        <v>32578</v>
      </c>
      <c r="AE56" s="38"/>
      <c r="AF56" s="63"/>
      <c r="AG56" s="63"/>
      <c r="AH56" s="63">
        <v>351271</v>
      </c>
      <c r="AI56" s="63"/>
      <c r="AJ56" s="50">
        <f t="shared" si="12"/>
        <v>351271</v>
      </c>
      <c r="AK56" s="63"/>
      <c r="AL56" s="50">
        <f t="shared" si="11"/>
        <v>351271</v>
      </c>
      <c r="AM56" s="38"/>
      <c r="AN56" s="83"/>
      <c r="AO56" s="38"/>
    </row>
    <row r="57" spans="1:41" ht="15.75" customHeight="1" x14ac:dyDescent="0.3">
      <c r="A57" s="3">
        <f t="shared" si="6"/>
        <v>53</v>
      </c>
      <c r="B57" s="40" t="s">
        <v>276</v>
      </c>
      <c r="C57" s="40">
        <v>9852</v>
      </c>
      <c r="D57" s="62" t="s">
        <v>198</v>
      </c>
      <c r="E57" s="145">
        <f t="shared" si="7"/>
        <v>1</v>
      </c>
      <c r="F57" s="115" t="s">
        <v>334</v>
      </c>
      <c r="G57" s="71">
        <v>164835</v>
      </c>
      <c r="H57" s="63"/>
      <c r="I57" s="63">
        <v>15284</v>
      </c>
      <c r="J57" s="63"/>
      <c r="K57" s="63">
        <v>56589</v>
      </c>
      <c r="L57" s="63"/>
      <c r="M57" s="63"/>
      <c r="N57" s="63">
        <v>36876</v>
      </c>
      <c r="O57" s="63">
        <v>1206</v>
      </c>
      <c r="P57" s="63">
        <v>8369</v>
      </c>
      <c r="Q57" s="63">
        <v>1902</v>
      </c>
      <c r="R57" s="50">
        <f t="shared" si="8"/>
        <v>285061</v>
      </c>
      <c r="S57" s="9"/>
      <c r="T57" s="63">
        <v>67956</v>
      </c>
      <c r="U57" s="63">
        <v>3260</v>
      </c>
      <c r="V57" s="63">
        <v>5482</v>
      </c>
      <c r="W57" s="63">
        <v>34702</v>
      </c>
      <c r="X57" s="63">
        <v>35899</v>
      </c>
      <c r="Y57" s="63">
        <v>80241</v>
      </c>
      <c r="Z57" s="63">
        <v>22885</v>
      </c>
      <c r="AA57" s="63">
        <v>6796</v>
      </c>
      <c r="AB57" s="63"/>
      <c r="AC57" s="45">
        <f t="shared" si="9"/>
        <v>257221</v>
      </c>
      <c r="AD57" s="43">
        <f t="shared" si="10"/>
        <v>27840</v>
      </c>
      <c r="AE57" s="38"/>
      <c r="AF57" s="63">
        <v>2298657</v>
      </c>
      <c r="AG57" s="63">
        <v>117595</v>
      </c>
      <c r="AH57" s="63">
        <v>140761</v>
      </c>
      <c r="AI57" s="63">
        <v>1881</v>
      </c>
      <c r="AJ57" s="50">
        <f t="shared" si="12"/>
        <v>2558894</v>
      </c>
      <c r="AK57" s="63"/>
      <c r="AL57" s="50">
        <f t="shared" si="11"/>
        <v>2558894</v>
      </c>
      <c r="AM57" s="38"/>
      <c r="AN57" s="83"/>
      <c r="AO57" s="38"/>
    </row>
    <row r="58" spans="1:41" ht="15.75" customHeight="1" x14ac:dyDescent="0.3">
      <c r="A58" s="3">
        <f t="shared" si="6"/>
        <v>54</v>
      </c>
      <c r="B58" s="40" t="s">
        <v>276</v>
      </c>
      <c r="C58" s="40">
        <v>9853</v>
      </c>
      <c r="D58" s="62" t="s">
        <v>199</v>
      </c>
      <c r="E58" s="145" t="str">
        <f t="shared" si="7"/>
        <v xml:space="preserve"> </v>
      </c>
      <c r="F58" s="115" t="s">
        <v>284</v>
      </c>
      <c r="G58" s="71">
        <v>41300</v>
      </c>
      <c r="H58" s="63">
        <v>0</v>
      </c>
      <c r="I58" s="63">
        <v>270</v>
      </c>
      <c r="J58" s="63"/>
      <c r="K58" s="63">
        <v>48300</v>
      </c>
      <c r="L58" s="63"/>
      <c r="M58" s="63"/>
      <c r="N58" s="63">
        <v>700</v>
      </c>
      <c r="O58" s="63">
        <v>8857</v>
      </c>
      <c r="P58" s="63"/>
      <c r="Q58" s="63">
        <v>2931</v>
      </c>
      <c r="R58" s="50">
        <f t="shared" si="8"/>
        <v>102358</v>
      </c>
      <c r="S58" s="26"/>
      <c r="T58" s="63">
        <v>50761</v>
      </c>
      <c r="U58" s="63">
        <v>3492</v>
      </c>
      <c r="V58" s="63">
        <v>2774</v>
      </c>
      <c r="W58" s="63">
        <v>9172</v>
      </c>
      <c r="X58" s="63">
        <v>6892</v>
      </c>
      <c r="Y58" s="63"/>
      <c r="Z58" s="63">
        <v>2576</v>
      </c>
      <c r="AA58" s="63"/>
      <c r="AB58" s="63">
        <v>658</v>
      </c>
      <c r="AC58" s="45">
        <f t="shared" si="9"/>
        <v>76325</v>
      </c>
      <c r="AD58" s="43">
        <f t="shared" si="10"/>
        <v>26033</v>
      </c>
      <c r="AE58" s="38"/>
      <c r="AF58" s="63">
        <v>0</v>
      </c>
      <c r="AG58" s="63">
        <v>0</v>
      </c>
      <c r="AH58" s="63">
        <v>141783</v>
      </c>
      <c r="AI58" s="63">
        <v>0</v>
      </c>
      <c r="AJ58" s="50">
        <f t="shared" si="12"/>
        <v>141783</v>
      </c>
      <c r="AK58" s="63">
        <v>0</v>
      </c>
      <c r="AL58" s="50">
        <f t="shared" si="11"/>
        <v>141783</v>
      </c>
      <c r="AM58" s="38"/>
      <c r="AN58" s="83"/>
      <c r="AO58" s="38"/>
    </row>
    <row r="59" spans="1:41" ht="15.75" customHeight="1" x14ac:dyDescent="0.3">
      <c r="A59" s="3">
        <f t="shared" si="6"/>
        <v>55</v>
      </c>
      <c r="B59" s="40" t="s">
        <v>276</v>
      </c>
      <c r="C59" s="40">
        <v>9854</v>
      </c>
      <c r="D59" s="62" t="s">
        <v>265</v>
      </c>
      <c r="E59" s="145">
        <f t="shared" si="7"/>
        <v>1</v>
      </c>
      <c r="F59" s="115" t="s">
        <v>334</v>
      </c>
      <c r="G59" s="71">
        <v>295667</v>
      </c>
      <c r="H59" s="63">
        <v>37512</v>
      </c>
      <c r="I59" s="63">
        <v>51006</v>
      </c>
      <c r="J59" s="63"/>
      <c r="K59" s="63">
        <v>56318</v>
      </c>
      <c r="L59" s="63">
        <v>25274</v>
      </c>
      <c r="M59" s="63"/>
      <c r="N59" s="63">
        <v>33123</v>
      </c>
      <c r="O59" s="63">
        <v>19998</v>
      </c>
      <c r="P59" s="63">
        <v>9202</v>
      </c>
      <c r="Q59" s="63">
        <v>25259</v>
      </c>
      <c r="R59" s="50">
        <f t="shared" si="8"/>
        <v>553359</v>
      </c>
      <c r="S59" s="11"/>
      <c r="T59" s="63">
        <v>220378</v>
      </c>
      <c r="U59" s="63">
        <v>46050</v>
      </c>
      <c r="V59" s="63">
        <v>24637</v>
      </c>
      <c r="W59" s="63">
        <v>48238</v>
      </c>
      <c r="X59" s="63">
        <v>96144</v>
      </c>
      <c r="Y59" s="63">
        <v>80645</v>
      </c>
      <c r="Z59" s="63">
        <v>39954</v>
      </c>
      <c r="AA59" s="63">
        <v>34978</v>
      </c>
      <c r="AB59" s="63">
        <v>17055</v>
      </c>
      <c r="AC59" s="45">
        <f t="shared" si="9"/>
        <v>608079</v>
      </c>
      <c r="AD59" s="43">
        <f t="shared" si="10"/>
        <v>-54720</v>
      </c>
      <c r="AE59" s="38"/>
      <c r="AF59" s="63">
        <v>4306281</v>
      </c>
      <c r="AG59" s="63">
        <v>103859</v>
      </c>
      <c r="AH59" s="63">
        <v>596281</v>
      </c>
      <c r="AI59" s="63">
        <v>76413</v>
      </c>
      <c r="AJ59" s="50">
        <f t="shared" si="12"/>
        <v>5082834</v>
      </c>
      <c r="AK59" s="63">
        <v>336833</v>
      </c>
      <c r="AL59" s="50">
        <f t="shared" si="11"/>
        <v>4746001</v>
      </c>
      <c r="AM59" s="38"/>
      <c r="AN59" s="83"/>
      <c r="AO59" s="38"/>
    </row>
    <row r="60" spans="1:41" ht="15.75" customHeight="1" x14ac:dyDescent="0.3">
      <c r="A60" s="3">
        <f t="shared" si="6"/>
        <v>56</v>
      </c>
      <c r="B60" s="40" t="s">
        <v>276</v>
      </c>
      <c r="C60" s="40">
        <v>9856</v>
      </c>
      <c r="D60" s="62" t="s">
        <v>200</v>
      </c>
      <c r="E60" s="145">
        <f t="shared" si="7"/>
        <v>1</v>
      </c>
      <c r="F60" s="115" t="s">
        <v>334</v>
      </c>
      <c r="G60" s="71">
        <v>182143</v>
      </c>
      <c r="H60" s="63">
        <v>135101</v>
      </c>
      <c r="I60" s="63">
        <v>18616</v>
      </c>
      <c r="J60" s="63"/>
      <c r="K60" s="63">
        <v>40000</v>
      </c>
      <c r="L60" s="63"/>
      <c r="M60" s="63"/>
      <c r="N60" s="63">
        <v>6339</v>
      </c>
      <c r="O60" s="63">
        <v>9431</v>
      </c>
      <c r="P60" s="63">
        <v>6555</v>
      </c>
      <c r="Q60" s="63">
        <v>1097</v>
      </c>
      <c r="R60" s="50">
        <f t="shared" si="8"/>
        <v>399282</v>
      </c>
      <c r="S60" s="9"/>
      <c r="T60" s="63">
        <v>136958</v>
      </c>
      <c r="U60" s="63">
        <v>18143</v>
      </c>
      <c r="V60" s="63">
        <v>5268</v>
      </c>
      <c r="W60" s="63">
        <v>32839</v>
      </c>
      <c r="X60" s="63">
        <v>267083</v>
      </c>
      <c r="Y60" s="63">
        <v>34648</v>
      </c>
      <c r="Z60" s="63">
        <v>16574</v>
      </c>
      <c r="AA60" s="63">
        <v>20712</v>
      </c>
      <c r="AB60" s="63"/>
      <c r="AC60" s="45">
        <f t="shared" si="9"/>
        <v>532225</v>
      </c>
      <c r="AD60" s="43">
        <f t="shared" si="10"/>
        <v>-132943</v>
      </c>
      <c r="AE60" s="38"/>
      <c r="AF60" s="63">
        <v>5519000</v>
      </c>
      <c r="AG60" s="63">
        <v>188985</v>
      </c>
      <c r="AH60" s="63">
        <v>338188</v>
      </c>
      <c r="AI60" s="63"/>
      <c r="AJ60" s="50">
        <f t="shared" si="12"/>
        <v>6046173</v>
      </c>
      <c r="AK60" s="63"/>
      <c r="AL60" s="50">
        <f t="shared" si="11"/>
        <v>6046173</v>
      </c>
      <c r="AM60" s="38"/>
      <c r="AN60" s="83"/>
      <c r="AO60" s="38"/>
    </row>
    <row r="61" spans="1:41" ht="15.75" customHeight="1" x14ac:dyDescent="0.3">
      <c r="A61" s="3">
        <f t="shared" si="6"/>
        <v>57</v>
      </c>
      <c r="B61" s="40" t="s">
        <v>276</v>
      </c>
      <c r="C61" s="40">
        <v>9990</v>
      </c>
      <c r="D61" s="62" t="s">
        <v>156</v>
      </c>
      <c r="E61" s="145">
        <f t="shared" si="7"/>
        <v>1</v>
      </c>
      <c r="F61" s="115" t="s">
        <v>334</v>
      </c>
      <c r="G61" s="71">
        <v>25671</v>
      </c>
      <c r="H61" s="63"/>
      <c r="I61" s="63"/>
      <c r="J61" s="63">
        <v>0</v>
      </c>
      <c r="K61" s="63">
        <v>7756</v>
      </c>
      <c r="L61" s="63"/>
      <c r="M61" s="63"/>
      <c r="N61" s="63">
        <v>12200</v>
      </c>
      <c r="O61" s="63">
        <v>33457</v>
      </c>
      <c r="P61" s="63">
        <v>286</v>
      </c>
      <c r="Q61" s="63"/>
      <c r="R61" s="50">
        <f t="shared" si="8"/>
        <v>79370</v>
      </c>
      <c r="S61" s="11"/>
      <c r="T61" s="63">
        <v>28711</v>
      </c>
      <c r="U61" s="63"/>
      <c r="V61" s="63"/>
      <c r="W61" s="63">
        <v>8900</v>
      </c>
      <c r="X61" s="63">
        <v>14695</v>
      </c>
      <c r="Y61" s="63">
        <v>8617</v>
      </c>
      <c r="Z61" s="63"/>
      <c r="AA61" s="63"/>
      <c r="AB61" s="63"/>
      <c r="AC61" s="45">
        <f t="shared" si="9"/>
        <v>60923</v>
      </c>
      <c r="AD61" s="43">
        <f t="shared" si="10"/>
        <v>18447</v>
      </c>
      <c r="AE61" s="38"/>
      <c r="AF61" s="63">
        <v>635000</v>
      </c>
      <c r="AG61" s="63"/>
      <c r="AH61" s="63">
        <v>880243</v>
      </c>
      <c r="AI61" s="63"/>
      <c r="AJ61" s="50">
        <f t="shared" si="12"/>
        <v>1515243</v>
      </c>
      <c r="AK61" s="63"/>
      <c r="AL61" s="50">
        <f t="shared" si="11"/>
        <v>1515243</v>
      </c>
      <c r="AM61" s="38"/>
      <c r="AN61" s="83"/>
      <c r="AO61" s="38"/>
    </row>
    <row r="62" spans="1:41" ht="15.75" customHeight="1" x14ac:dyDescent="0.3">
      <c r="A62" s="3">
        <f t="shared" si="6"/>
        <v>58</v>
      </c>
      <c r="B62" s="40" t="s">
        <v>276</v>
      </c>
      <c r="C62" s="40">
        <v>12115</v>
      </c>
      <c r="D62" s="62" t="s">
        <v>185</v>
      </c>
      <c r="E62" s="145">
        <f t="shared" si="7"/>
        <v>1</v>
      </c>
      <c r="F62" s="115" t="s">
        <v>334</v>
      </c>
      <c r="G62" s="71">
        <v>11409</v>
      </c>
      <c r="H62" s="63"/>
      <c r="I62" s="63"/>
      <c r="J62" s="63"/>
      <c r="K62" s="63"/>
      <c r="L62" s="63"/>
      <c r="M62" s="63"/>
      <c r="N62" s="63">
        <v>9600</v>
      </c>
      <c r="O62" s="63">
        <v>1288</v>
      </c>
      <c r="P62" s="63"/>
      <c r="Q62" s="63"/>
      <c r="R62" s="50">
        <f t="shared" si="8"/>
        <v>22297</v>
      </c>
      <c r="S62" s="11"/>
      <c r="T62" s="63"/>
      <c r="U62" s="63"/>
      <c r="V62" s="63"/>
      <c r="W62" s="63">
        <v>6423</v>
      </c>
      <c r="X62" s="63">
        <v>11021</v>
      </c>
      <c r="Y62" s="63">
        <v>3125</v>
      </c>
      <c r="Z62" s="63">
        <v>1550</v>
      </c>
      <c r="AA62" s="63">
        <v>1200</v>
      </c>
      <c r="AB62" s="63">
        <v>407</v>
      </c>
      <c r="AC62" s="45">
        <f t="shared" si="9"/>
        <v>23726</v>
      </c>
      <c r="AD62" s="43">
        <f t="shared" si="10"/>
        <v>-1429</v>
      </c>
      <c r="AE62" s="38"/>
      <c r="AF62" s="63"/>
      <c r="AG62" s="63">
        <v>0</v>
      </c>
      <c r="AH62" s="63">
        <v>61512</v>
      </c>
      <c r="AI62" s="63">
        <v>0</v>
      </c>
      <c r="AJ62" s="50">
        <f t="shared" si="12"/>
        <v>61512</v>
      </c>
      <c r="AK62" s="63">
        <v>0</v>
      </c>
      <c r="AL62" s="50">
        <f t="shared" si="11"/>
        <v>61512</v>
      </c>
      <c r="AM62" s="38"/>
      <c r="AN62" s="83"/>
      <c r="AO62" s="38"/>
    </row>
    <row r="63" spans="1:41" ht="15.75" customHeight="1" x14ac:dyDescent="0.3">
      <c r="A63" s="3">
        <f t="shared" si="6"/>
        <v>59</v>
      </c>
      <c r="B63" s="40" t="s">
        <v>276</v>
      </c>
      <c r="C63" s="40">
        <v>12601</v>
      </c>
      <c r="D63" s="62" t="s">
        <v>190</v>
      </c>
      <c r="E63" s="145">
        <f t="shared" si="7"/>
        <v>1</v>
      </c>
      <c r="F63" s="115" t="s">
        <v>334</v>
      </c>
      <c r="G63" s="71">
        <v>114588</v>
      </c>
      <c r="H63" s="63">
        <v>92</v>
      </c>
      <c r="I63" s="63">
        <v>1870</v>
      </c>
      <c r="J63" s="63">
        <v>0</v>
      </c>
      <c r="K63" s="63">
        <v>21482</v>
      </c>
      <c r="L63" s="63"/>
      <c r="M63" s="63"/>
      <c r="N63" s="63">
        <v>5249</v>
      </c>
      <c r="O63" s="63">
        <v>15395</v>
      </c>
      <c r="P63" s="63">
        <v>8596</v>
      </c>
      <c r="Q63" s="63">
        <v>31249</v>
      </c>
      <c r="R63" s="50">
        <f t="shared" si="8"/>
        <v>198521</v>
      </c>
      <c r="S63" s="9"/>
      <c r="T63" s="63">
        <v>72357</v>
      </c>
      <c r="U63" s="63"/>
      <c r="V63" s="63">
        <v>857</v>
      </c>
      <c r="W63" s="63">
        <v>52920</v>
      </c>
      <c r="X63" s="63">
        <v>20757</v>
      </c>
      <c r="Y63" s="63">
        <v>1892</v>
      </c>
      <c r="Z63" s="63">
        <v>3294</v>
      </c>
      <c r="AA63" s="63">
        <v>1863</v>
      </c>
      <c r="AB63" s="63">
        <v>68053</v>
      </c>
      <c r="AC63" s="45">
        <f t="shared" si="9"/>
        <v>221993</v>
      </c>
      <c r="AD63" s="43">
        <f t="shared" si="10"/>
        <v>-23472</v>
      </c>
      <c r="AE63" s="38"/>
      <c r="AF63" s="63">
        <v>1232366</v>
      </c>
      <c r="AG63" s="63">
        <v>59369</v>
      </c>
      <c r="AH63" s="63">
        <v>740900</v>
      </c>
      <c r="AI63" s="63"/>
      <c r="AJ63" s="50">
        <f t="shared" si="12"/>
        <v>2032635</v>
      </c>
      <c r="AK63" s="63">
        <v>13000</v>
      </c>
      <c r="AL63" s="50">
        <f t="shared" si="11"/>
        <v>2019635</v>
      </c>
      <c r="AM63" s="38"/>
      <c r="AN63" s="83"/>
      <c r="AO63" s="38"/>
    </row>
    <row r="64" spans="1:41" ht="15.75" customHeight="1" x14ac:dyDescent="0.3">
      <c r="A64" s="3">
        <f t="shared" si="6"/>
        <v>60</v>
      </c>
      <c r="B64" s="40" t="s">
        <v>276</v>
      </c>
      <c r="C64" s="40">
        <v>14281</v>
      </c>
      <c r="D64" s="62" t="s">
        <v>155</v>
      </c>
      <c r="E64" s="145">
        <f t="shared" si="7"/>
        <v>1</v>
      </c>
      <c r="F64" s="115" t="s">
        <v>334</v>
      </c>
      <c r="G64" s="71">
        <v>47924</v>
      </c>
      <c r="H64" s="63">
        <v>738</v>
      </c>
      <c r="I64" s="63">
        <v>4045</v>
      </c>
      <c r="J64" s="63">
        <v>0</v>
      </c>
      <c r="K64" s="63">
        <v>18259</v>
      </c>
      <c r="L64" s="63">
        <v>5000</v>
      </c>
      <c r="M64" s="63"/>
      <c r="N64" s="63">
        <v>14857</v>
      </c>
      <c r="O64" s="63">
        <v>69203</v>
      </c>
      <c r="P64" s="63"/>
      <c r="Q64" s="63">
        <v>82</v>
      </c>
      <c r="R64" s="50">
        <f t="shared" si="8"/>
        <v>160108</v>
      </c>
      <c r="S64" s="26"/>
      <c r="T64" s="63">
        <v>81674</v>
      </c>
      <c r="U64" s="63"/>
      <c r="V64" s="63"/>
      <c r="W64" s="63"/>
      <c r="X64" s="63">
        <v>47969</v>
      </c>
      <c r="Y64" s="63">
        <v>35491</v>
      </c>
      <c r="Z64" s="63">
        <v>13964</v>
      </c>
      <c r="AA64" s="63"/>
      <c r="AB64" s="63">
        <v>330</v>
      </c>
      <c r="AC64" s="45">
        <f t="shared" si="9"/>
        <v>179428</v>
      </c>
      <c r="AD64" s="43">
        <f t="shared" si="10"/>
        <v>-19320</v>
      </c>
      <c r="AE64" s="38"/>
      <c r="AF64" s="63">
        <v>2055000</v>
      </c>
      <c r="AG64" s="63">
        <v>0</v>
      </c>
      <c r="AH64" s="63">
        <v>1967943</v>
      </c>
      <c r="AI64" s="63">
        <v>388</v>
      </c>
      <c r="AJ64" s="50">
        <f t="shared" si="12"/>
        <v>4023331</v>
      </c>
      <c r="AK64" s="63">
        <v>18075</v>
      </c>
      <c r="AL64" s="50">
        <f t="shared" si="11"/>
        <v>4005256</v>
      </c>
      <c r="AM64" s="38"/>
      <c r="AN64" s="83"/>
      <c r="AO64" s="38"/>
    </row>
    <row r="65" spans="1:41" ht="15.75" customHeight="1" x14ac:dyDescent="0.3">
      <c r="A65" s="3">
        <f t="shared" si="6"/>
        <v>61</v>
      </c>
      <c r="B65" s="40" t="s">
        <v>276</v>
      </c>
      <c r="C65" s="40">
        <v>15064</v>
      </c>
      <c r="D65" s="62" t="s">
        <v>203</v>
      </c>
      <c r="E65" s="145">
        <f t="shared" si="7"/>
        <v>1</v>
      </c>
      <c r="F65" s="115" t="s">
        <v>334</v>
      </c>
      <c r="G65" s="71">
        <v>225587</v>
      </c>
      <c r="H65" s="63"/>
      <c r="I65" s="63">
        <v>3135</v>
      </c>
      <c r="J65" s="63">
        <v>0</v>
      </c>
      <c r="K65" s="63">
        <v>10096</v>
      </c>
      <c r="L65" s="63">
        <v>6000</v>
      </c>
      <c r="M65" s="63"/>
      <c r="N65" s="63"/>
      <c r="O65" s="63">
        <v>39911</v>
      </c>
      <c r="P65" s="63">
        <v>18822</v>
      </c>
      <c r="Q65" s="63">
        <v>92</v>
      </c>
      <c r="R65" s="50">
        <f t="shared" si="8"/>
        <v>303643</v>
      </c>
      <c r="S65" s="9"/>
      <c r="T65" s="63">
        <v>91629</v>
      </c>
      <c r="U65" s="63">
        <v>32599</v>
      </c>
      <c r="V65" s="63">
        <v>13628</v>
      </c>
      <c r="W65" s="63">
        <v>33055</v>
      </c>
      <c r="X65" s="63">
        <v>30095</v>
      </c>
      <c r="Y65" s="63">
        <v>40794</v>
      </c>
      <c r="Z65" s="63">
        <v>6664</v>
      </c>
      <c r="AA65" s="63">
        <v>2899</v>
      </c>
      <c r="AB65" s="63">
        <v>34497</v>
      </c>
      <c r="AC65" s="45">
        <f t="shared" si="9"/>
        <v>285860</v>
      </c>
      <c r="AD65" s="43">
        <f t="shared" si="10"/>
        <v>17783</v>
      </c>
      <c r="AE65" s="38"/>
      <c r="AF65" s="63">
        <v>1632500</v>
      </c>
      <c r="AG65" s="63">
        <v>16460</v>
      </c>
      <c r="AH65" s="63">
        <v>1492616</v>
      </c>
      <c r="AI65" s="63"/>
      <c r="AJ65" s="50">
        <f t="shared" si="12"/>
        <v>3141576</v>
      </c>
      <c r="AK65" s="63">
        <v>50100</v>
      </c>
      <c r="AL65" s="50">
        <f t="shared" si="11"/>
        <v>3091476</v>
      </c>
      <c r="AM65" s="38"/>
      <c r="AN65" s="83"/>
      <c r="AO65" s="38"/>
    </row>
    <row r="66" spans="1:41" ht="15.75" customHeight="1" x14ac:dyDescent="0.3">
      <c r="A66" s="3">
        <f t="shared" si="6"/>
        <v>62</v>
      </c>
      <c r="B66" s="40" t="s">
        <v>276</v>
      </c>
      <c r="C66" s="40">
        <v>15928</v>
      </c>
      <c r="D66" s="62" t="s">
        <v>210</v>
      </c>
      <c r="E66" s="145">
        <f t="shared" ref="E66" si="13">IF(F66="Y",1," ")</f>
        <v>1</v>
      </c>
      <c r="F66" s="115" t="s">
        <v>334</v>
      </c>
      <c r="G66" s="71">
        <v>57819</v>
      </c>
      <c r="H66" s="63"/>
      <c r="I66" s="63">
        <v>1078</v>
      </c>
      <c r="J66" s="63">
        <v>0</v>
      </c>
      <c r="K66" s="63">
        <v>11230</v>
      </c>
      <c r="L66" s="63"/>
      <c r="M66" s="63"/>
      <c r="N66" s="63">
        <v>21428</v>
      </c>
      <c r="O66" s="63">
        <v>18051</v>
      </c>
      <c r="P66" s="63">
        <v>3198</v>
      </c>
      <c r="Q66" s="63"/>
      <c r="R66" s="50">
        <f t="shared" si="8"/>
        <v>112804</v>
      </c>
      <c r="S66" s="9"/>
      <c r="T66" s="63">
        <v>62576</v>
      </c>
      <c r="U66" s="63">
        <v>18720</v>
      </c>
      <c r="V66" s="63">
        <v>5760</v>
      </c>
      <c r="W66" s="63">
        <v>7048</v>
      </c>
      <c r="X66" s="63">
        <v>17711</v>
      </c>
      <c r="Y66" s="63">
        <v>21605</v>
      </c>
      <c r="Z66" s="63"/>
      <c r="AA66" s="63">
        <v>1078</v>
      </c>
      <c r="AB66" s="63">
        <v>6145</v>
      </c>
      <c r="AC66" s="45">
        <f t="shared" si="9"/>
        <v>140643</v>
      </c>
      <c r="AD66" s="43">
        <f t="shared" si="10"/>
        <v>-27839</v>
      </c>
      <c r="AE66" s="38"/>
      <c r="AF66" s="63">
        <v>1234779</v>
      </c>
      <c r="AG66" s="63">
        <v>15655</v>
      </c>
      <c r="AH66" s="63">
        <v>664715</v>
      </c>
      <c r="AI66" s="63">
        <v>916</v>
      </c>
      <c r="AJ66" s="50">
        <f t="shared" si="12"/>
        <v>1916065</v>
      </c>
      <c r="AK66" s="63">
        <v>39845</v>
      </c>
      <c r="AL66" s="50">
        <f t="shared" si="11"/>
        <v>1876220</v>
      </c>
      <c r="AM66" s="38"/>
      <c r="AN66" s="83"/>
      <c r="AO66" s="38"/>
    </row>
    <row r="67" spans="1:41" s="7" customFormat="1" ht="15.75" customHeight="1" x14ac:dyDescent="0.3">
      <c r="A67" s="216" t="s">
        <v>324</v>
      </c>
      <c r="B67" s="217"/>
      <c r="C67" s="217"/>
      <c r="D67" s="217"/>
      <c r="E67" s="145" t="str">
        <f t="shared" ref="E67" si="14">IF(F67="Y",1," ")</f>
        <v xml:space="preserve"> </v>
      </c>
      <c r="F67" s="113"/>
      <c r="G67" s="75">
        <f t="shared" ref="G67:R67" si="15">SUM(G5:G66)</f>
        <v>5468924</v>
      </c>
      <c r="H67" s="75">
        <f t="shared" si="15"/>
        <v>237422</v>
      </c>
      <c r="I67" s="75">
        <f t="shared" si="15"/>
        <v>266410</v>
      </c>
      <c r="J67" s="75">
        <f t="shared" si="15"/>
        <v>407183</v>
      </c>
      <c r="K67" s="75">
        <f t="shared" si="15"/>
        <v>907641</v>
      </c>
      <c r="L67" s="75">
        <f t="shared" si="15"/>
        <v>275491</v>
      </c>
      <c r="M67" s="75">
        <f t="shared" si="15"/>
        <v>52500</v>
      </c>
      <c r="N67" s="75">
        <f t="shared" si="15"/>
        <v>851827</v>
      </c>
      <c r="O67" s="75">
        <f t="shared" si="15"/>
        <v>561300</v>
      </c>
      <c r="P67" s="75">
        <f t="shared" si="15"/>
        <v>381072</v>
      </c>
      <c r="Q67" s="75">
        <f t="shared" si="15"/>
        <v>213585</v>
      </c>
      <c r="R67" s="138">
        <f t="shared" si="15"/>
        <v>9623355</v>
      </c>
      <c r="S67" s="30"/>
      <c r="T67" s="75">
        <f t="shared" ref="T67:AC67" si="16">SUM(T5:T66)</f>
        <v>2943329</v>
      </c>
      <c r="U67" s="75">
        <f t="shared" si="16"/>
        <v>391470</v>
      </c>
      <c r="V67" s="75">
        <f t="shared" si="16"/>
        <v>271035</v>
      </c>
      <c r="W67" s="75">
        <f t="shared" si="16"/>
        <v>1267880</v>
      </c>
      <c r="X67" s="75">
        <f t="shared" si="16"/>
        <v>2106036</v>
      </c>
      <c r="Y67" s="75">
        <f t="shared" si="16"/>
        <v>1230947</v>
      </c>
      <c r="Z67" s="75">
        <f t="shared" si="16"/>
        <v>404168</v>
      </c>
      <c r="AA67" s="75">
        <f t="shared" si="16"/>
        <v>245876</v>
      </c>
      <c r="AB67" s="75">
        <f t="shared" si="16"/>
        <v>311974</v>
      </c>
      <c r="AC67" s="45">
        <f t="shared" si="16"/>
        <v>9172715</v>
      </c>
      <c r="AD67" s="43">
        <f t="shared" si="10"/>
        <v>450640</v>
      </c>
      <c r="AE67" s="34"/>
      <c r="AF67" s="75">
        <f t="shared" ref="AF67:AL67" si="17">SUM(AF5:AF66)</f>
        <v>89831124</v>
      </c>
      <c r="AG67" s="75">
        <f t="shared" si="17"/>
        <v>2485858</v>
      </c>
      <c r="AH67" s="75">
        <f t="shared" si="17"/>
        <v>19868815</v>
      </c>
      <c r="AI67" s="75">
        <f t="shared" si="17"/>
        <v>215945</v>
      </c>
      <c r="AJ67" s="50">
        <f t="shared" si="17"/>
        <v>112401742</v>
      </c>
      <c r="AK67" s="75">
        <f t="shared" si="17"/>
        <v>980295</v>
      </c>
      <c r="AL67" s="50">
        <f t="shared" si="17"/>
        <v>111421447</v>
      </c>
      <c r="AM67" s="76"/>
      <c r="AN67" s="84"/>
    </row>
    <row r="68" spans="1:41" s="7" customFormat="1" ht="15.75" customHeight="1" x14ac:dyDescent="0.3">
      <c r="A68" s="216" t="s">
        <v>309</v>
      </c>
      <c r="B68" s="217"/>
      <c r="C68" s="217"/>
      <c r="D68" s="217"/>
      <c r="E68" s="145" t="str">
        <f>IF(F68="y",1,"")</f>
        <v/>
      </c>
      <c r="F68" s="113"/>
      <c r="G68" s="75">
        <v>5627780</v>
      </c>
      <c r="H68" s="75">
        <v>96177</v>
      </c>
      <c r="I68" s="75">
        <v>333033</v>
      </c>
      <c r="J68" s="75">
        <v>507074</v>
      </c>
      <c r="K68" s="75">
        <v>868031</v>
      </c>
      <c r="L68" s="75">
        <v>316248</v>
      </c>
      <c r="M68" s="75">
        <v>0</v>
      </c>
      <c r="N68" s="75">
        <v>887284</v>
      </c>
      <c r="O68" s="75">
        <v>624434</v>
      </c>
      <c r="P68" s="75">
        <v>384022</v>
      </c>
      <c r="Q68" s="75">
        <v>171168</v>
      </c>
      <c r="R68" s="138">
        <v>9815251</v>
      </c>
      <c r="S68" s="30"/>
      <c r="T68" s="75">
        <v>2865600</v>
      </c>
      <c r="U68" s="75">
        <v>370188</v>
      </c>
      <c r="V68" s="75">
        <v>256034</v>
      </c>
      <c r="W68" s="75">
        <v>1204642</v>
      </c>
      <c r="X68" s="75">
        <v>1908897</v>
      </c>
      <c r="Y68" s="75">
        <v>1281924</v>
      </c>
      <c r="Z68" s="75">
        <v>396712</v>
      </c>
      <c r="AA68" s="75">
        <v>248135</v>
      </c>
      <c r="AB68" s="75">
        <v>399076</v>
      </c>
      <c r="AC68" s="45">
        <v>8931208</v>
      </c>
      <c r="AD68" s="43">
        <v>884043</v>
      </c>
      <c r="AE68" s="34"/>
      <c r="AF68" s="75">
        <v>86750241</v>
      </c>
      <c r="AG68" s="75">
        <v>3058999</v>
      </c>
      <c r="AH68" s="75">
        <v>20472510</v>
      </c>
      <c r="AI68" s="75">
        <v>245669</v>
      </c>
      <c r="AJ68" s="50">
        <v>110527419</v>
      </c>
      <c r="AK68" s="75">
        <v>1421048</v>
      </c>
      <c r="AL68" s="50">
        <v>109106371</v>
      </c>
      <c r="AM68" s="76"/>
      <c r="AN68" s="96"/>
      <c r="AO68" s="96"/>
    </row>
    <row r="69" spans="1:41" s="7" customFormat="1" ht="15.75" customHeight="1" x14ac:dyDescent="0.3">
      <c r="A69" s="218" t="s">
        <v>327</v>
      </c>
      <c r="B69" s="219"/>
      <c r="C69" s="219"/>
      <c r="D69" s="219"/>
      <c r="E69" s="145" t="str">
        <f>IF(F69="y",1,"")</f>
        <v/>
      </c>
      <c r="F69" s="114"/>
      <c r="G69" s="65">
        <f t="shared" ref="G69:AK69" si="18">+G67/G68</f>
        <v>0.9717728838014279</v>
      </c>
      <c r="H69" s="39">
        <f t="shared" si="18"/>
        <v>2.4685943624775155</v>
      </c>
      <c r="I69" s="39">
        <f t="shared" si="18"/>
        <v>0.79995075563082341</v>
      </c>
      <c r="J69" s="39">
        <f t="shared" si="18"/>
        <v>0.80300508407056959</v>
      </c>
      <c r="K69" s="39">
        <f t="shared" si="18"/>
        <v>1.0456320108383226</v>
      </c>
      <c r="L69" s="39">
        <f t="shared" si="18"/>
        <v>0.87112329564139535</v>
      </c>
      <c r="M69" s="39"/>
      <c r="N69" s="39">
        <f t="shared" si="18"/>
        <v>0.96003872491783915</v>
      </c>
      <c r="O69" s="39">
        <f t="shared" si="18"/>
        <v>0.89889403844121241</v>
      </c>
      <c r="P69" s="39">
        <f t="shared" si="18"/>
        <v>0.99231814843941235</v>
      </c>
      <c r="Q69" s="39">
        <f t="shared" si="18"/>
        <v>1.2478091699383063</v>
      </c>
      <c r="R69" s="51">
        <f t="shared" si="18"/>
        <v>0.98044920094249244</v>
      </c>
      <c r="S69" s="78"/>
      <c r="T69" s="39">
        <f t="shared" si="18"/>
        <v>1.0271248604131771</v>
      </c>
      <c r="U69" s="39">
        <f t="shared" si="18"/>
        <v>1.0574897079321859</v>
      </c>
      <c r="V69" s="39">
        <f t="shared" si="18"/>
        <v>1.0585898747822555</v>
      </c>
      <c r="W69" s="39">
        <f t="shared" si="18"/>
        <v>1.0524952641531675</v>
      </c>
      <c r="X69" s="39">
        <f t="shared" si="18"/>
        <v>1.103273775379185</v>
      </c>
      <c r="Y69" s="39">
        <f t="shared" si="18"/>
        <v>0.96023399203072879</v>
      </c>
      <c r="Z69" s="39">
        <f t="shared" si="18"/>
        <v>1.0187944907136663</v>
      </c>
      <c r="AA69" s="39">
        <v>0</v>
      </c>
      <c r="AB69" s="39">
        <f t="shared" si="18"/>
        <v>0.78174082129719658</v>
      </c>
      <c r="AC69" s="79">
        <f>+AC67/AC68</f>
        <v>1.0270407989602302</v>
      </c>
      <c r="AD69" s="79">
        <f>+AD67/AD68*-1</f>
        <v>-0.50974896017501414</v>
      </c>
      <c r="AE69" s="36"/>
      <c r="AF69" s="39">
        <f t="shared" si="18"/>
        <v>1.0355144027784315</v>
      </c>
      <c r="AG69" s="65">
        <f t="shared" si="18"/>
        <v>0.81263772887797614</v>
      </c>
      <c r="AH69" s="39">
        <f t="shared" si="18"/>
        <v>0.97051192061940617</v>
      </c>
      <c r="AI69" s="39">
        <f t="shared" si="18"/>
        <v>0.87900793343889538</v>
      </c>
      <c r="AJ69" s="51">
        <f>+AJ67/AJ68</f>
        <v>1.0169579912112126</v>
      </c>
      <c r="AK69" s="39">
        <f t="shared" si="18"/>
        <v>0.68983947058790418</v>
      </c>
      <c r="AL69" s="51">
        <f>+AL67/AL68</f>
        <v>1.0212185226103798</v>
      </c>
      <c r="AM69" s="76"/>
    </row>
    <row r="70" spans="1:41" ht="15.75" customHeight="1" x14ac:dyDescent="0.3">
      <c r="B70" s="40"/>
      <c r="C70" s="40"/>
      <c r="D70" s="62"/>
      <c r="E70" s="48" t="str">
        <f>IF(F70="y",1,"")</f>
        <v/>
      </c>
      <c r="F70" s="40"/>
      <c r="G70" s="60"/>
      <c r="V70"/>
      <c r="W70"/>
      <c r="X70"/>
      <c r="Y70"/>
      <c r="Z70"/>
      <c r="AA70"/>
      <c r="AB70"/>
      <c r="AE70" s="46"/>
    </row>
    <row r="71" spans="1:41" ht="15.75" customHeight="1" x14ac:dyDescent="0.3">
      <c r="B71" s="40"/>
      <c r="C71" s="40"/>
      <c r="D71" s="142" t="s">
        <v>325</v>
      </c>
      <c r="E71" s="142"/>
      <c r="F71" s="34">
        <f>SUM(E5:E66)</f>
        <v>51</v>
      </c>
      <c r="G71" s="60"/>
      <c r="V71"/>
      <c r="W71" s="94"/>
      <c r="X71"/>
      <c r="Y71"/>
      <c r="Z71"/>
      <c r="AA71"/>
      <c r="AB71"/>
    </row>
    <row r="72" spans="1:41" ht="15.75" customHeight="1" x14ac:dyDescent="0.3">
      <c r="B72" s="40"/>
      <c r="C72" s="40"/>
      <c r="D72" s="142" t="s">
        <v>299</v>
      </c>
      <c r="E72" s="142"/>
      <c r="F72" s="143">
        <f>+F71/A66</f>
        <v>0.82258064516129037</v>
      </c>
      <c r="G72" s="60"/>
      <c r="V72"/>
      <c r="W72" s="94"/>
      <c r="X72"/>
      <c r="Y72"/>
      <c r="Z72"/>
      <c r="AA72"/>
      <c r="AB72"/>
    </row>
    <row r="73" spans="1:41" ht="15.75" customHeight="1" x14ac:dyDescent="0.3">
      <c r="B73" s="40"/>
      <c r="C73" s="40"/>
      <c r="D73" s="62"/>
      <c r="E73" s="48" t="str">
        <f>IF(F73="y",1,"")</f>
        <v/>
      </c>
      <c r="F73" s="40"/>
      <c r="G73" s="60"/>
      <c r="V73"/>
      <c r="W73" s="94"/>
      <c r="X73"/>
      <c r="Y73"/>
      <c r="Z73"/>
      <c r="AA73"/>
      <c r="AB73"/>
    </row>
    <row r="74" spans="1:41" ht="15.75" customHeight="1" x14ac:dyDescent="0.3">
      <c r="B74" s="40"/>
      <c r="C74" s="40"/>
      <c r="D74" s="62"/>
      <c r="E74" s="62"/>
      <c r="F74" s="40"/>
      <c r="G74" s="60"/>
      <c r="V74"/>
      <c r="W74" s="94"/>
      <c r="X74"/>
      <c r="Y74"/>
      <c r="Z74"/>
      <c r="AA74"/>
      <c r="AB74"/>
    </row>
    <row r="75" spans="1:41" ht="15.75" customHeight="1" x14ac:dyDescent="0.3">
      <c r="B75" s="40"/>
      <c r="C75" s="40"/>
      <c r="D75" s="62" t="s">
        <v>335</v>
      </c>
      <c r="E75" s="62"/>
      <c r="F75" s="40"/>
      <c r="G75" s="60"/>
      <c r="V75"/>
      <c r="W75" s="94"/>
      <c r="X75"/>
      <c r="Y75"/>
      <c r="Z75"/>
      <c r="AA75"/>
      <c r="AB75"/>
    </row>
    <row r="76" spans="1:41" ht="15.75" customHeight="1" x14ac:dyDescent="0.3">
      <c r="B76" s="40"/>
      <c r="C76" s="40"/>
      <c r="D76" s="62"/>
      <c r="E76" s="62"/>
      <c r="F76" s="40"/>
      <c r="G76" s="60"/>
      <c r="V76"/>
      <c r="W76"/>
      <c r="X76"/>
      <c r="Y76"/>
      <c r="Z76"/>
      <c r="AA76"/>
      <c r="AB76"/>
    </row>
    <row r="77" spans="1:41" ht="15.75" customHeight="1" x14ac:dyDescent="0.3">
      <c r="B77" s="40"/>
      <c r="C77" s="40"/>
      <c r="D77" s="62"/>
      <c r="E77" s="62"/>
      <c r="F77" s="40"/>
      <c r="G77" s="60"/>
      <c r="V77"/>
      <c r="W77"/>
      <c r="X77"/>
      <c r="Y77"/>
      <c r="Z77"/>
      <c r="AA77"/>
      <c r="AB77"/>
    </row>
    <row r="78" spans="1:41" ht="15.75" customHeight="1" x14ac:dyDescent="0.3">
      <c r="B78" s="40"/>
      <c r="C78" s="40"/>
      <c r="D78" s="62"/>
      <c r="E78" s="62"/>
      <c r="F78" s="40"/>
      <c r="G78" s="60"/>
      <c r="V78"/>
      <c r="W78"/>
      <c r="X78"/>
      <c r="Y78"/>
      <c r="Z78"/>
      <c r="AA78"/>
      <c r="AB78"/>
    </row>
    <row r="79" spans="1:41" ht="15.75" customHeight="1" x14ac:dyDescent="0.3">
      <c r="B79" s="40"/>
      <c r="C79" s="40"/>
      <c r="D79" s="62"/>
      <c r="E79" s="62"/>
      <c r="F79" s="40"/>
      <c r="G79" s="60"/>
      <c r="V79"/>
      <c r="W79"/>
      <c r="X79"/>
      <c r="Y79"/>
      <c r="Z79"/>
      <c r="AA79"/>
      <c r="AB79"/>
    </row>
    <row r="80" spans="1:41" ht="15.75" customHeight="1" x14ac:dyDescent="0.3">
      <c r="B80" s="40"/>
      <c r="C80" s="40"/>
      <c r="D80" s="62"/>
      <c r="E80" s="62"/>
      <c r="F80" s="40"/>
      <c r="G80" s="60"/>
      <c r="V80"/>
      <c r="W80"/>
      <c r="X80"/>
      <c r="Y80"/>
      <c r="Z80"/>
      <c r="AA80"/>
      <c r="AB80"/>
    </row>
    <row r="81" spans="2:28" ht="15.75" customHeight="1" x14ac:dyDescent="0.3">
      <c r="B81" s="40"/>
      <c r="C81" s="40"/>
      <c r="D81" s="62"/>
      <c r="E81" s="62"/>
      <c r="F81" s="40"/>
      <c r="G81" s="60"/>
      <c r="V81"/>
      <c r="W81"/>
      <c r="X81"/>
      <c r="Y81"/>
      <c r="Z81"/>
      <c r="AA81"/>
      <c r="AB81"/>
    </row>
    <row r="82" spans="2:28" ht="15.75" customHeight="1" x14ac:dyDescent="0.3">
      <c r="B82" s="40"/>
      <c r="C82" s="40"/>
      <c r="D82" s="62"/>
      <c r="E82" s="62"/>
      <c r="F82" s="40"/>
      <c r="G82" s="60"/>
      <c r="V82"/>
      <c r="W82"/>
      <c r="X82"/>
      <c r="Y82"/>
      <c r="Z82"/>
      <c r="AA82"/>
      <c r="AB82"/>
    </row>
    <row r="83" spans="2:28" ht="15.75" customHeight="1" x14ac:dyDescent="0.3">
      <c r="B83" s="40"/>
      <c r="C83" s="40"/>
      <c r="D83" s="62"/>
      <c r="E83" s="62"/>
      <c r="F83" s="40"/>
      <c r="G83" s="60"/>
      <c r="V83"/>
      <c r="W83"/>
      <c r="X83"/>
      <c r="Y83"/>
      <c r="Z83"/>
      <c r="AA83"/>
      <c r="AB83"/>
    </row>
    <row r="84" spans="2:28" ht="15.75" customHeight="1" x14ac:dyDescent="0.3">
      <c r="B84" s="40"/>
      <c r="C84" s="40"/>
      <c r="D84" s="62"/>
      <c r="E84" s="62"/>
      <c r="F84" s="40"/>
      <c r="G84" s="60"/>
      <c r="V84"/>
      <c r="W84"/>
      <c r="X84"/>
      <c r="Y84"/>
      <c r="Z84"/>
      <c r="AA84"/>
      <c r="AB84"/>
    </row>
    <row r="85" spans="2:28" ht="15.75" customHeight="1" x14ac:dyDescent="0.3">
      <c r="B85" s="40"/>
      <c r="C85" s="40"/>
      <c r="D85" s="62"/>
      <c r="E85" s="62"/>
      <c r="F85" s="40"/>
      <c r="G85" s="60"/>
      <c r="V85"/>
      <c r="W85"/>
      <c r="X85"/>
      <c r="Y85"/>
      <c r="Z85"/>
      <c r="AA85"/>
      <c r="AB85"/>
    </row>
    <row r="86" spans="2:28" ht="15.75" customHeight="1" x14ac:dyDescent="0.3">
      <c r="B86" s="40"/>
      <c r="C86" s="40"/>
      <c r="D86" s="62"/>
      <c r="E86" s="62"/>
      <c r="F86" s="40"/>
      <c r="G86" s="60"/>
      <c r="V86"/>
      <c r="W86"/>
      <c r="X86"/>
      <c r="Y86"/>
      <c r="Z86"/>
      <c r="AA86"/>
      <c r="AB86"/>
    </row>
    <row r="87" spans="2:28" ht="15.75" customHeight="1" x14ac:dyDescent="0.3">
      <c r="B87" s="40"/>
      <c r="C87" s="40"/>
      <c r="D87" s="62"/>
      <c r="E87" s="62"/>
      <c r="F87" s="40"/>
      <c r="G87" s="60"/>
      <c r="V87"/>
      <c r="W87"/>
      <c r="X87"/>
      <c r="Y87"/>
      <c r="Z87"/>
      <c r="AA87"/>
      <c r="AB87"/>
    </row>
    <row r="88" spans="2:28" ht="15.75" customHeight="1" x14ac:dyDescent="0.3">
      <c r="B88" s="40"/>
      <c r="C88" s="40"/>
      <c r="D88" s="62"/>
      <c r="E88" s="62"/>
      <c r="F88" s="40"/>
      <c r="G88" s="60"/>
      <c r="V88"/>
      <c r="W88"/>
      <c r="X88"/>
      <c r="Y88"/>
      <c r="Z88"/>
      <c r="AA88"/>
      <c r="AB88"/>
    </row>
    <row r="89" spans="2:28" ht="15.75" customHeight="1" x14ac:dyDescent="0.3">
      <c r="B89" s="40"/>
      <c r="C89" s="40"/>
      <c r="D89" s="62"/>
      <c r="E89" s="62"/>
      <c r="F89" s="40"/>
      <c r="G89" s="60"/>
      <c r="V89"/>
      <c r="W89"/>
      <c r="X89"/>
      <c r="Y89"/>
      <c r="Z89"/>
      <c r="AA89"/>
      <c r="AB89"/>
    </row>
    <row r="90" spans="2:28" ht="15.75" customHeight="1" x14ac:dyDescent="0.3">
      <c r="B90" s="40"/>
      <c r="C90" s="40"/>
      <c r="D90" s="62"/>
      <c r="E90" s="62"/>
      <c r="F90" s="40"/>
      <c r="G90" s="60"/>
      <c r="V90"/>
      <c r="W90"/>
      <c r="X90"/>
      <c r="Y90"/>
      <c r="Z90"/>
      <c r="AA90"/>
      <c r="AB90"/>
    </row>
    <row r="91" spans="2:28" ht="15.75" customHeight="1" x14ac:dyDescent="0.3">
      <c r="B91" s="40"/>
      <c r="C91" s="40"/>
      <c r="D91" s="62"/>
      <c r="E91" s="62"/>
      <c r="F91" s="40"/>
      <c r="G91" s="60"/>
      <c r="V91"/>
      <c r="W91"/>
      <c r="X91"/>
      <c r="Y91"/>
      <c r="Z91"/>
      <c r="AA91"/>
      <c r="AB91"/>
    </row>
    <row r="92" spans="2:28" ht="15.75" customHeight="1" x14ac:dyDescent="0.3">
      <c r="B92" s="40"/>
      <c r="C92" s="40"/>
      <c r="D92" s="62"/>
      <c r="E92" s="62"/>
      <c r="F92" s="40"/>
      <c r="G92" s="60"/>
      <c r="V92"/>
      <c r="W92"/>
      <c r="X92"/>
      <c r="Y92"/>
      <c r="Z92"/>
      <c r="AA92"/>
      <c r="AB92"/>
    </row>
    <row r="93" spans="2:28" ht="15.75" customHeight="1" x14ac:dyDescent="0.3">
      <c r="B93" s="40"/>
      <c r="C93" s="40"/>
      <c r="D93" s="62"/>
      <c r="E93" s="62"/>
      <c r="F93" s="40"/>
      <c r="G93" s="60"/>
      <c r="V93"/>
      <c r="W93"/>
      <c r="X93"/>
      <c r="Y93"/>
      <c r="Z93"/>
      <c r="AA93"/>
      <c r="AB93"/>
    </row>
    <row r="94" spans="2:28" ht="15.75" customHeight="1" x14ac:dyDescent="0.3">
      <c r="B94" s="40"/>
      <c r="C94" s="40"/>
      <c r="D94" s="62"/>
      <c r="E94" s="62"/>
      <c r="F94" s="40"/>
      <c r="G94" s="60"/>
      <c r="V94"/>
      <c r="W94"/>
      <c r="X94"/>
      <c r="Y94"/>
      <c r="Z94"/>
      <c r="AA94"/>
      <c r="AB94"/>
    </row>
    <row r="95" spans="2:28" ht="15.75" customHeight="1" x14ac:dyDescent="0.3">
      <c r="B95" s="40"/>
      <c r="C95" s="40"/>
      <c r="D95" s="62"/>
      <c r="E95" s="62"/>
      <c r="F95" s="40"/>
      <c r="G95" s="60"/>
      <c r="V95"/>
      <c r="W95"/>
      <c r="X95"/>
      <c r="Y95"/>
      <c r="Z95"/>
      <c r="AA95"/>
      <c r="AB95"/>
    </row>
    <row r="96" spans="2:28" ht="15.75" customHeight="1" x14ac:dyDescent="0.3">
      <c r="B96" s="40"/>
      <c r="C96" s="40"/>
      <c r="D96" s="62"/>
      <c r="E96" s="62"/>
      <c r="F96" s="40"/>
      <c r="G96" s="60"/>
      <c r="V96"/>
      <c r="W96"/>
      <c r="X96"/>
      <c r="Y96"/>
      <c r="Z96"/>
      <c r="AA96"/>
      <c r="AB96"/>
    </row>
    <row r="97" spans="2:28" ht="15.75" customHeight="1" x14ac:dyDescent="0.3">
      <c r="B97" s="40"/>
      <c r="C97" s="40"/>
      <c r="D97" s="62"/>
      <c r="E97" s="62"/>
      <c r="F97" s="40"/>
      <c r="G97" s="60"/>
      <c r="V97"/>
      <c r="W97"/>
      <c r="X97"/>
      <c r="Y97"/>
      <c r="Z97"/>
      <c r="AA97"/>
      <c r="AB97"/>
    </row>
    <row r="98" spans="2:28" ht="15.75" customHeight="1" x14ac:dyDescent="0.3">
      <c r="B98" s="40"/>
      <c r="C98" s="40"/>
      <c r="D98" s="62"/>
      <c r="E98" s="62"/>
      <c r="F98" s="40"/>
      <c r="G98" s="60"/>
      <c r="V98"/>
      <c r="W98"/>
      <c r="X98"/>
      <c r="Y98"/>
      <c r="Z98"/>
      <c r="AA98"/>
      <c r="AB98"/>
    </row>
    <row r="99" spans="2:28" ht="15.75" customHeight="1" x14ac:dyDescent="0.3">
      <c r="B99" s="40"/>
      <c r="C99" s="40"/>
      <c r="D99" s="62"/>
      <c r="E99" s="62"/>
      <c r="F99" s="40"/>
      <c r="G99" s="60"/>
      <c r="V99"/>
      <c r="W99"/>
      <c r="X99"/>
      <c r="Y99"/>
      <c r="Z99"/>
      <c r="AA99"/>
      <c r="AB99"/>
    </row>
    <row r="100" spans="2:28" ht="15.75" customHeight="1" x14ac:dyDescent="0.3">
      <c r="B100" s="40"/>
      <c r="C100" s="40"/>
      <c r="D100" s="62"/>
      <c r="E100" s="62"/>
      <c r="F100" s="40"/>
      <c r="G100" s="60"/>
      <c r="V100"/>
      <c r="W100"/>
      <c r="X100"/>
      <c r="Y100"/>
      <c r="Z100"/>
      <c r="AA100"/>
      <c r="AB100"/>
    </row>
    <row r="101" spans="2:28" ht="15.75" customHeight="1" x14ac:dyDescent="0.3">
      <c r="B101" s="40"/>
      <c r="C101" s="40"/>
      <c r="D101" s="62"/>
      <c r="E101" s="62"/>
      <c r="F101" s="40"/>
      <c r="G101" s="60"/>
      <c r="V101"/>
      <c r="W101"/>
      <c r="X101"/>
      <c r="Y101"/>
      <c r="Z101"/>
      <c r="AA101"/>
      <c r="AB101"/>
    </row>
    <row r="102" spans="2:28" ht="15.75" customHeight="1" x14ac:dyDescent="0.3">
      <c r="B102" s="40"/>
      <c r="C102" s="40"/>
      <c r="D102" s="62"/>
      <c r="E102" s="62"/>
      <c r="F102" s="40"/>
      <c r="G102" s="60"/>
      <c r="V102"/>
      <c r="W102"/>
      <c r="X102"/>
      <c r="Y102"/>
      <c r="Z102"/>
      <c r="AA102"/>
      <c r="AB102"/>
    </row>
    <row r="103" spans="2:28" ht="15.75" customHeight="1" x14ac:dyDescent="0.3">
      <c r="B103" s="40"/>
      <c r="C103" s="40"/>
      <c r="D103" s="62"/>
      <c r="E103" s="62"/>
      <c r="F103" s="40"/>
      <c r="G103" s="60"/>
      <c r="V103"/>
      <c r="W103"/>
      <c r="X103"/>
      <c r="Y103"/>
      <c r="Z103"/>
      <c r="AA103"/>
      <c r="AB103"/>
    </row>
    <row r="104" spans="2:28" ht="15.75" customHeight="1" x14ac:dyDescent="0.3">
      <c r="B104" s="40"/>
      <c r="C104" s="40"/>
      <c r="D104" s="62"/>
      <c r="E104" s="62"/>
      <c r="F104" s="40"/>
      <c r="G104" s="60"/>
      <c r="V104"/>
      <c r="W104"/>
      <c r="X104"/>
      <c r="Y104"/>
      <c r="Z104"/>
      <c r="AA104"/>
      <c r="AB104"/>
    </row>
    <row r="105" spans="2:28" ht="15.75" customHeight="1" x14ac:dyDescent="0.3">
      <c r="B105" s="40"/>
      <c r="C105" s="40"/>
      <c r="D105" s="62"/>
      <c r="E105" s="62"/>
      <c r="F105" s="40"/>
      <c r="G105" s="60"/>
      <c r="V105"/>
      <c r="W105"/>
      <c r="X105"/>
      <c r="Y105"/>
      <c r="Z105"/>
      <c r="AA105"/>
      <c r="AB105"/>
    </row>
    <row r="106" spans="2:28" ht="15.75" customHeight="1" x14ac:dyDescent="0.3">
      <c r="B106" s="40"/>
      <c r="C106" s="40"/>
      <c r="D106" s="62"/>
      <c r="E106" s="62"/>
      <c r="F106" s="40"/>
      <c r="G106" s="60"/>
      <c r="V106"/>
      <c r="W106"/>
      <c r="X106"/>
      <c r="Y106"/>
      <c r="Z106"/>
      <c r="AA106"/>
      <c r="AB106"/>
    </row>
    <row r="107" spans="2:28" ht="15.75" customHeight="1" x14ac:dyDescent="0.3">
      <c r="B107" s="40"/>
      <c r="C107" s="40"/>
      <c r="D107" s="62"/>
      <c r="E107" s="62"/>
      <c r="F107" s="40"/>
      <c r="G107" s="60"/>
      <c r="V107"/>
      <c r="W107"/>
      <c r="X107"/>
      <c r="Y107"/>
      <c r="Z107"/>
      <c r="AA107"/>
      <c r="AB107"/>
    </row>
    <row r="108" spans="2:28" ht="15.75" customHeight="1" x14ac:dyDescent="0.3">
      <c r="B108" s="40"/>
      <c r="C108" s="40"/>
      <c r="D108" s="62"/>
      <c r="E108" s="62"/>
      <c r="F108" s="40"/>
      <c r="G108" s="60"/>
      <c r="V108"/>
      <c r="W108"/>
      <c r="X108"/>
      <c r="Y108"/>
      <c r="Z108"/>
      <c r="AA108"/>
      <c r="AB108"/>
    </row>
    <row r="109" spans="2:28" ht="15.75" customHeight="1" x14ac:dyDescent="0.3">
      <c r="B109" s="40"/>
      <c r="C109" s="40"/>
      <c r="D109" s="62"/>
      <c r="E109" s="62"/>
      <c r="F109" s="40"/>
      <c r="G109" s="60"/>
      <c r="V109"/>
      <c r="W109"/>
      <c r="X109"/>
      <c r="Y109"/>
      <c r="Z109"/>
      <c r="AA109"/>
      <c r="AB109"/>
    </row>
    <row r="110" spans="2:28" ht="15.75" customHeight="1" x14ac:dyDescent="0.3">
      <c r="B110" s="40"/>
      <c r="C110" s="40"/>
      <c r="D110" s="62"/>
      <c r="E110" s="62"/>
      <c r="F110" s="40"/>
      <c r="G110" s="60"/>
      <c r="V110"/>
      <c r="W110"/>
      <c r="X110"/>
      <c r="Y110"/>
      <c r="Z110"/>
      <c r="AA110"/>
      <c r="AB110"/>
    </row>
    <row r="111" spans="2:28" ht="15.75" customHeight="1" x14ac:dyDescent="0.3">
      <c r="B111" s="40"/>
      <c r="C111" s="40"/>
      <c r="D111" s="62"/>
      <c r="E111" s="62"/>
      <c r="F111" s="40"/>
      <c r="G111" s="60"/>
      <c r="V111"/>
      <c r="W111"/>
      <c r="X111"/>
      <c r="Y111"/>
      <c r="Z111"/>
      <c r="AA111"/>
      <c r="AB111"/>
    </row>
    <row r="112" spans="2:28" ht="15.75" customHeight="1" x14ac:dyDescent="0.3">
      <c r="B112" s="40"/>
      <c r="C112" s="40"/>
      <c r="D112" s="62"/>
      <c r="E112" s="62"/>
      <c r="F112" s="40"/>
      <c r="G112" s="60"/>
      <c r="V112"/>
      <c r="W112"/>
      <c r="X112"/>
      <c r="Y112"/>
      <c r="Z112"/>
      <c r="AA112"/>
      <c r="AB112"/>
    </row>
    <row r="113" spans="2:28" ht="15.75" customHeight="1" x14ac:dyDescent="0.3">
      <c r="B113" s="40"/>
      <c r="C113" s="40"/>
      <c r="D113" s="62"/>
      <c r="E113" s="62"/>
      <c r="F113" s="40"/>
      <c r="G113" s="60"/>
      <c r="V113"/>
      <c r="W113"/>
      <c r="X113"/>
      <c r="Y113"/>
      <c r="Z113"/>
      <c r="AA113"/>
      <c r="AB113"/>
    </row>
    <row r="114" spans="2:28" ht="15.75" customHeight="1" x14ac:dyDescent="0.3">
      <c r="B114" s="40"/>
      <c r="C114" s="40"/>
      <c r="D114" s="62"/>
      <c r="E114" s="62"/>
      <c r="F114" s="40"/>
      <c r="G114" s="60"/>
      <c r="V114"/>
      <c r="W114"/>
      <c r="X114"/>
      <c r="Y114"/>
      <c r="Z114"/>
      <c r="AA114"/>
      <c r="AB114"/>
    </row>
    <row r="115" spans="2:28" ht="15.75" customHeight="1" x14ac:dyDescent="0.3">
      <c r="B115" s="40"/>
      <c r="C115" s="40"/>
      <c r="D115" s="62"/>
      <c r="E115" s="62"/>
      <c r="F115" s="40"/>
      <c r="G115" s="60"/>
      <c r="V115"/>
      <c r="W115"/>
      <c r="X115"/>
      <c r="Y115"/>
      <c r="Z115"/>
      <c r="AA115"/>
      <c r="AB115"/>
    </row>
    <row r="116" spans="2:28" ht="15.75" customHeight="1" x14ac:dyDescent="0.3">
      <c r="B116" s="40"/>
      <c r="C116" s="40"/>
      <c r="D116" s="62"/>
      <c r="E116" s="62"/>
      <c r="F116" s="40"/>
      <c r="G116" s="60"/>
      <c r="V116"/>
      <c r="W116"/>
      <c r="X116"/>
      <c r="Y116"/>
      <c r="Z116"/>
      <c r="AA116"/>
      <c r="AB116"/>
    </row>
    <row r="117" spans="2:28" ht="15.75" customHeight="1" x14ac:dyDescent="0.3">
      <c r="B117" s="40"/>
      <c r="C117" s="40"/>
      <c r="D117" s="62"/>
      <c r="E117" s="62"/>
      <c r="F117" s="40"/>
      <c r="G117" s="60"/>
      <c r="V117"/>
      <c r="W117"/>
      <c r="X117"/>
      <c r="Y117"/>
      <c r="Z117"/>
      <c r="AA117"/>
      <c r="AB117"/>
    </row>
    <row r="118" spans="2:28" ht="15.75" customHeight="1" x14ac:dyDescent="0.3">
      <c r="B118" s="40"/>
      <c r="C118" s="40"/>
      <c r="D118" s="62"/>
      <c r="E118" s="62"/>
      <c r="F118" s="40"/>
      <c r="G118" s="60"/>
      <c r="V118"/>
      <c r="W118"/>
      <c r="X118"/>
      <c r="Y118"/>
      <c r="Z118"/>
      <c r="AA118"/>
      <c r="AB118"/>
    </row>
    <row r="119" spans="2:28" ht="15.75" customHeight="1" x14ac:dyDescent="0.3">
      <c r="B119" s="40"/>
      <c r="C119" s="40"/>
      <c r="D119" s="62"/>
      <c r="E119" s="62"/>
      <c r="F119" s="40"/>
      <c r="G119" s="60"/>
      <c r="V119"/>
      <c r="W119"/>
      <c r="X119"/>
      <c r="Y119"/>
      <c r="Z119"/>
      <c r="AA119"/>
      <c r="AB119"/>
    </row>
    <row r="120" spans="2:28" ht="15.75" customHeight="1" x14ac:dyDescent="0.3">
      <c r="B120" s="40"/>
      <c r="C120" s="40"/>
      <c r="D120" s="62"/>
      <c r="E120" s="62"/>
      <c r="F120" s="40"/>
      <c r="G120" s="60"/>
      <c r="V120"/>
      <c r="W120"/>
      <c r="X120"/>
      <c r="Y120"/>
      <c r="Z120"/>
      <c r="AA120"/>
      <c r="AB120"/>
    </row>
    <row r="121" spans="2:28" ht="15.75" customHeight="1" x14ac:dyDescent="0.3">
      <c r="B121" s="40"/>
      <c r="C121" s="40"/>
      <c r="D121" s="62"/>
      <c r="E121" s="62"/>
      <c r="F121" s="40"/>
      <c r="G121" s="60"/>
      <c r="V121"/>
      <c r="W121"/>
      <c r="X121"/>
      <c r="Y121"/>
      <c r="Z121"/>
      <c r="AA121"/>
      <c r="AB121"/>
    </row>
    <row r="122" spans="2:28" ht="15.75" customHeight="1" x14ac:dyDescent="0.3">
      <c r="B122" s="40"/>
      <c r="C122" s="40"/>
      <c r="D122" s="62"/>
      <c r="E122" s="62"/>
      <c r="F122" s="40"/>
      <c r="G122" s="60"/>
      <c r="V122"/>
      <c r="W122"/>
      <c r="X122"/>
      <c r="Y122"/>
      <c r="Z122"/>
      <c r="AA122"/>
      <c r="AB122"/>
    </row>
    <row r="123" spans="2:28" ht="15.75" customHeight="1" x14ac:dyDescent="0.3">
      <c r="B123" s="40"/>
      <c r="C123" s="40"/>
      <c r="D123" s="62"/>
      <c r="E123" s="62"/>
      <c r="F123" s="40"/>
      <c r="G123" s="60"/>
      <c r="V123"/>
      <c r="W123"/>
      <c r="X123"/>
      <c r="Y123"/>
      <c r="Z123"/>
      <c r="AA123"/>
      <c r="AB123"/>
    </row>
    <row r="124" spans="2:28" ht="15.75" customHeight="1" x14ac:dyDescent="0.3">
      <c r="B124" s="40"/>
      <c r="C124" s="40"/>
      <c r="D124" s="62"/>
      <c r="E124" s="62"/>
      <c r="F124" s="40"/>
      <c r="G124" s="60"/>
      <c r="V124"/>
      <c r="W124"/>
      <c r="X124"/>
      <c r="Y124"/>
      <c r="Z124"/>
      <c r="AA124"/>
      <c r="AB124"/>
    </row>
    <row r="125" spans="2:28" ht="15.75" customHeight="1" x14ac:dyDescent="0.3">
      <c r="B125" s="40"/>
      <c r="C125" s="40"/>
      <c r="D125" s="62"/>
      <c r="E125" s="62"/>
      <c r="F125" s="40"/>
      <c r="G125" s="60"/>
      <c r="V125"/>
      <c r="W125"/>
      <c r="X125"/>
      <c r="Y125"/>
      <c r="Z125"/>
      <c r="AA125"/>
      <c r="AB125"/>
    </row>
    <row r="126" spans="2:28" ht="15.75" customHeight="1" x14ac:dyDescent="0.3">
      <c r="V126"/>
      <c r="W126"/>
      <c r="X126"/>
      <c r="Y126"/>
      <c r="Z126"/>
      <c r="AA126"/>
      <c r="AB126"/>
    </row>
    <row r="127" spans="2:28" ht="15.75" customHeight="1" x14ac:dyDescent="0.3">
      <c r="V127"/>
      <c r="W127"/>
      <c r="X127"/>
      <c r="Y127"/>
      <c r="Z127"/>
      <c r="AA127"/>
      <c r="AB127"/>
    </row>
    <row r="128" spans="2:28" ht="15.75" customHeight="1" x14ac:dyDescent="0.3">
      <c r="V128"/>
      <c r="W128"/>
      <c r="X128"/>
      <c r="Y128"/>
      <c r="Z128"/>
      <c r="AA128"/>
      <c r="AB128"/>
    </row>
    <row r="129" spans="4:28" ht="15.75" customHeight="1" x14ac:dyDescent="0.3">
      <c r="V129"/>
      <c r="W129"/>
      <c r="X129"/>
      <c r="Y129"/>
      <c r="Z129"/>
      <c r="AA129"/>
      <c r="AB129"/>
    </row>
    <row r="130" spans="4:28" ht="15.75" customHeight="1" x14ac:dyDescent="0.3">
      <c r="V130"/>
      <c r="W130"/>
      <c r="X130"/>
      <c r="Y130"/>
      <c r="Z130"/>
      <c r="AA130"/>
      <c r="AB130"/>
    </row>
    <row r="131" spans="4:28" ht="15.75" customHeight="1" x14ac:dyDescent="0.3">
      <c r="V131"/>
      <c r="W131"/>
      <c r="X131"/>
      <c r="Y131"/>
      <c r="Z131"/>
      <c r="AA131"/>
      <c r="AB131"/>
    </row>
    <row r="132" spans="4:28" ht="15.75" customHeight="1" x14ac:dyDescent="0.3">
      <c r="V132"/>
      <c r="W132"/>
      <c r="X132"/>
      <c r="Y132"/>
      <c r="Z132"/>
      <c r="AA132"/>
      <c r="AB132"/>
    </row>
    <row r="133" spans="4:28" ht="15.75" customHeight="1" x14ac:dyDescent="0.3">
      <c r="V133"/>
      <c r="W133"/>
      <c r="X133"/>
      <c r="Y133"/>
      <c r="Z133"/>
      <c r="AA133"/>
      <c r="AB133"/>
    </row>
    <row r="134" spans="4:28" ht="15.75" customHeight="1" x14ac:dyDescent="0.3">
      <c r="V134"/>
      <c r="W134"/>
      <c r="X134"/>
      <c r="Y134"/>
      <c r="Z134"/>
      <c r="AA134"/>
      <c r="AB134"/>
    </row>
    <row r="135" spans="4:28" ht="15.75" customHeight="1" x14ac:dyDescent="0.3">
      <c r="V135"/>
      <c r="W135"/>
      <c r="X135"/>
      <c r="Y135"/>
      <c r="Z135"/>
      <c r="AA135"/>
      <c r="AB135"/>
    </row>
    <row r="136" spans="4:28" ht="15.75" customHeight="1" x14ac:dyDescent="0.3">
      <c r="V136"/>
      <c r="W136"/>
      <c r="X136"/>
      <c r="Y136"/>
      <c r="Z136"/>
      <c r="AA136"/>
      <c r="AB136"/>
    </row>
    <row r="137" spans="4:28" ht="15.75" customHeight="1" x14ac:dyDescent="0.3">
      <c r="V137"/>
      <c r="W137"/>
      <c r="X137"/>
      <c r="Y137"/>
      <c r="Z137"/>
      <c r="AA137"/>
      <c r="AB137"/>
    </row>
    <row r="138" spans="4:28" ht="15.75" customHeight="1" x14ac:dyDescent="0.3">
      <c r="V138"/>
      <c r="W138"/>
      <c r="X138"/>
      <c r="Y138"/>
      <c r="Z138"/>
      <c r="AA138"/>
      <c r="AB138"/>
    </row>
    <row r="139" spans="4:28" ht="15.75" customHeight="1" x14ac:dyDescent="0.3">
      <c r="V139"/>
      <c r="W139"/>
      <c r="X139"/>
      <c r="Y139"/>
      <c r="Z139"/>
      <c r="AA139"/>
      <c r="AB139"/>
    </row>
    <row r="140" spans="4:28" ht="15.75" customHeight="1" x14ac:dyDescent="0.3">
      <c r="D140"/>
      <c r="E140"/>
      <c r="V140"/>
      <c r="W140"/>
      <c r="X140"/>
      <c r="Y140"/>
      <c r="Z140"/>
      <c r="AA140"/>
      <c r="AB140"/>
    </row>
    <row r="141" spans="4:28" ht="15.75" customHeight="1" x14ac:dyDescent="0.3">
      <c r="D141"/>
      <c r="E141"/>
      <c r="V141"/>
      <c r="W141"/>
      <c r="X141"/>
      <c r="Y141"/>
      <c r="Z141"/>
      <c r="AA141"/>
      <c r="AB141"/>
    </row>
    <row r="142" spans="4:28" ht="15.75" customHeight="1" x14ac:dyDescent="0.3">
      <c r="D142"/>
      <c r="E142"/>
      <c r="V142"/>
      <c r="W142"/>
      <c r="X142"/>
      <c r="Y142"/>
      <c r="Z142"/>
      <c r="AA142"/>
      <c r="AB142"/>
    </row>
    <row r="143" spans="4:28" ht="15.75" customHeight="1" x14ac:dyDescent="0.3">
      <c r="D143"/>
      <c r="E143"/>
      <c r="V143"/>
      <c r="W143"/>
      <c r="X143"/>
      <c r="Y143"/>
      <c r="Z143"/>
      <c r="AA143"/>
      <c r="AB143"/>
    </row>
    <row r="144" spans="4:28" ht="15.75" customHeight="1" x14ac:dyDescent="0.3">
      <c r="D144"/>
      <c r="E144"/>
      <c r="V144"/>
      <c r="W144"/>
      <c r="X144"/>
      <c r="Y144"/>
      <c r="Z144"/>
      <c r="AA144"/>
      <c r="AB144"/>
    </row>
    <row r="145" spans="6:19" customFormat="1" ht="15.75" customHeight="1" x14ac:dyDescent="0.3">
      <c r="F145" s="37"/>
      <c r="R145" s="7"/>
      <c r="S145" s="49"/>
    </row>
    <row r="146" spans="6:19" customFormat="1" ht="15.75" customHeight="1" x14ac:dyDescent="0.3">
      <c r="F146" s="37"/>
      <c r="R146" s="7"/>
      <c r="S146" s="49"/>
    </row>
    <row r="147" spans="6:19" customFormat="1" ht="15.75" customHeight="1" x14ac:dyDescent="0.3">
      <c r="F147" s="37"/>
      <c r="R147" s="7"/>
      <c r="S147" s="49"/>
    </row>
    <row r="148" spans="6:19" customFormat="1" ht="15.75" customHeight="1" x14ac:dyDescent="0.3">
      <c r="F148" s="37"/>
      <c r="R148" s="7"/>
      <c r="S148" s="49"/>
    </row>
    <row r="149" spans="6:19" customFormat="1" ht="15.75" customHeight="1" x14ac:dyDescent="0.3">
      <c r="F149" s="37"/>
      <c r="R149" s="7"/>
      <c r="S149" s="49"/>
    </row>
    <row r="150" spans="6:19" customFormat="1" ht="15.75" customHeight="1" x14ac:dyDescent="0.3">
      <c r="F150" s="37"/>
      <c r="R150" s="7"/>
      <c r="S150" s="49"/>
    </row>
    <row r="151" spans="6:19" customFormat="1" ht="15.75" customHeight="1" x14ac:dyDescent="0.3">
      <c r="F151" s="37"/>
      <c r="R151" s="7"/>
      <c r="S151" s="49"/>
    </row>
    <row r="152" spans="6:19" customFormat="1" ht="15.75" customHeight="1" x14ac:dyDescent="0.3">
      <c r="F152" s="37"/>
      <c r="R152" s="7"/>
      <c r="S152" s="49"/>
    </row>
    <row r="153" spans="6:19" customFormat="1" ht="15.75" customHeight="1" x14ac:dyDescent="0.3">
      <c r="F153" s="37"/>
      <c r="R153" s="7"/>
      <c r="S153" s="49"/>
    </row>
    <row r="154" spans="6:19" customFormat="1" ht="15.75" customHeight="1" x14ac:dyDescent="0.3">
      <c r="F154" s="37"/>
      <c r="R154" s="7"/>
      <c r="S154" s="49"/>
    </row>
    <row r="155" spans="6:19" customFormat="1" ht="15.75" customHeight="1" x14ac:dyDescent="0.3">
      <c r="F155" s="37"/>
      <c r="R155" s="7"/>
      <c r="S155" s="49"/>
    </row>
    <row r="156" spans="6:19" customFormat="1" ht="15.75" customHeight="1" x14ac:dyDescent="0.3">
      <c r="F156" s="37"/>
      <c r="R156" s="7"/>
      <c r="S156" s="49"/>
    </row>
    <row r="157" spans="6:19" customFormat="1" ht="15.75" customHeight="1" x14ac:dyDescent="0.3">
      <c r="F157" s="37"/>
      <c r="R157" s="7"/>
      <c r="S157" s="49"/>
    </row>
    <row r="158" spans="6:19" customFormat="1" ht="15.75" customHeight="1" x14ac:dyDescent="0.3">
      <c r="F158" s="37"/>
      <c r="R158" s="7"/>
      <c r="S158" s="49"/>
    </row>
    <row r="159" spans="6:19" customFormat="1" ht="15.75" customHeight="1" x14ac:dyDescent="0.3">
      <c r="F159" s="37"/>
      <c r="R159" s="7"/>
      <c r="S159" s="49"/>
    </row>
    <row r="160" spans="6:19" customFormat="1" ht="15.75" customHeight="1" x14ac:dyDescent="0.3">
      <c r="F160" s="37"/>
      <c r="R160" s="7"/>
      <c r="S160" s="49"/>
    </row>
    <row r="161" spans="6:19" customFormat="1" ht="15.75" customHeight="1" x14ac:dyDescent="0.3">
      <c r="F161" s="37"/>
      <c r="R161" s="7"/>
      <c r="S161" s="49"/>
    </row>
    <row r="162" spans="6:19" customFormat="1" ht="15.75" customHeight="1" x14ac:dyDescent="0.3">
      <c r="F162" s="37"/>
      <c r="R162" s="7"/>
      <c r="S162" s="49"/>
    </row>
    <row r="163" spans="6:19" customFormat="1" ht="15.75" customHeight="1" x14ac:dyDescent="0.3">
      <c r="F163" s="37"/>
      <c r="R163" s="7"/>
      <c r="S163" s="49"/>
    </row>
    <row r="164" spans="6:19" customFormat="1" ht="15.75" customHeight="1" x14ac:dyDescent="0.3">
      <c r="F164" s="37"/>
      <c r="R164" s="7"/>
      <c r="S164" s="49"/>
    </row>
    <row r="165" spans="6:19" customFormat="1" ht="15.75" customHeight="1" x14ac:dyDescent="0.3">
      <c r="F165" s="37"/>
      <c r="R165" s="7"/>
      <c r="S165" s="49"/>
    </row>
    <row r="166" spans="6:19" customFormat="1" ht="15.75" customHeight="1" x14ac:dyDescent="0.3">
      <c r="F166" s="37"/>
      <c r="R166" s="7"/>
      <c r="S166" s="49"/>
    </row>
    <row r="167" spans="6:19" customFormat="1" ht="15.75" customHeight="1" x14ac:dyDescent="0.3">
      <c r="F167" s="37"/>
      <c r="R167" s="7"/>
      <c r="S167" s="49"/>
    </row>
    <row r="168" spans="6:19" customFormat="1" ht="15.75" customHeight="1" x14ac:dyDescent="0.3">
      <c r="F168" s="37"/>
      <c r="R168" s="7"/>
      <c r="S168" s="49"/>
    </row>
    <row r="169" spans="6:19" customFormat="1" ht="15.75" customHeight="1" x14ac:dyDescent="0.3">
      <c r="F169" s="37"/>
      <c r="R169" s="7"/>
      <c r="S169" s="49"/>
    </row>
    <row r="170" spans="6:19" customFormat="1" ht="15.75" customHeight="1" x14ac:dyDescent="0.3">
      <c r="F170" s="37"/>
      <c r="R170" s="7"/>
      <c r="S170" s="49"/>
    </row>
    <row r="171" spans="6:19" customFormat="1" ht="15.75" customHeight="1" x14ac:dyDescent="0.3">
      <c r="F171" s="37"/>
      <c r="R171" s="7"/>
      <c r="S171" s="49"/>
    </row>
    <row r="172" spans="6:19" customFormat="1" ht="15.75" customHeight="1" x14ac:dyDescent="0.3">
      <c r="F172" s="37"/>
      <c r="R172" s="7"/>
      <c r="S172" s="49"/>
    </row>
    <row r="173" spans="6:19" customFormat="1" ht="15.75" customHeight="1" x14ac:dyDescent="0.3">
      <c r="F173" s="37"/>
      <c r="R173" s="7"/>
      <c r="S173" s="49"/>
    </row>
    <row r="174" spans="6:19" customFormat="1" ht="15.75" customHeight="1" x14ac:dyDescent="0.3">
      <c r="F174" s="37"/>
      <c r="R174" s="7"/>
      <c r="S174" s="49"/>
    </row>
    <row r="175" spans="6:19" customFormat="1" ht="15.75" customHeight="1" x14ac:dyDescent="0.3">
      <c r="F175" s="37"/>
      <c r="R175" s="7"/>
      <c r="S175" s="49"/>
    </row>
    <row r="176" spans="6:19" customFormat="1" ht="15.75" customHeight="1" x14ac:dyDescent="0.3">
      <c r="F176" s="37"/>
      <c r="R176" s="7"/>
      <c r="S176" s="49"/>
    </row>
    <row r="177" spans="6:19" customFormat="1" ht="15.75" customHeight="1" x14ac:dyDescent="0.3">
      <c r="F177" s="37"/>
      <c r="R177" s="7"/>
      <c r="S177" s="49"/>
    </row>
    <row r="178" spans="6:19" customFormat="1" ht="15.75" customHeight="1" x14ac:dyDescent="0.3">
      <c r="F178" s="37"/>
      <c r="R178" s="7"/>
      <c r="S178" s="49"/>
    </row>
    <row r="179" spans="6:19" customFormat="1" ht="15.75" customHeight="1" x14ac:dyDescent="0.3">
      <c r="F179" s="37"/>
      <c r="R179" s="7"/>
      <c r="S179" s="49"/>
    </row>
    <row r="180" spans="6:19" customFormat="1" ht="15.75" customHeight="1" x14ac:dyDescent="0.3">
      <c r="F180" s="37"/>
      <c r="R180" s="7"/>
      <c r="S180" s="49"/>
    </row>
    <row r="181" spans="6:19" customFormat="1" ht="15.75" customHeight="1" x14ac:dyDescent="0.3">
      <c r="F181" s="37"/>
      <c r="R181" s="7"/>
      <c r="S181" s="49"/>
    </row>
    <row r="182" spans="6:19" customFormat="1" ht="15.75" customHeight="1" x14ac:dyDescent="0.3">
      <c r="F182" s="37"/>
      <c r="R182" s="7"/>
      <c r="S182" s="49"/>
    </row>
    <row r="183" spans="6:19" customFormat="1" ht="15.75" customHeight="1" x14ac:dyDescent="0.3">
      <c r="F183" s="37"/>
      <c r="R183" s="7"/>
      <c r="S183" s="49"/>
    </row>
    <row r="184" spans="6:19" customFormat="1" ht="15.75" customHeight="1" x14ac:dyDescent="0.3">
      <c r="F184" s="37"/>
      <c r="R184" s="7"/>
      <c r="S184" s="49"/>
    </row>
    <row r="185" spans="6:19" customFormat="1" ht="15.75" customHeight="1" x14ac:dyDescent="0.3">
      <c r="F185" s="37"/>
      <c r="R185" s="7"/>
      <c r="S185" s="49"/>
    </row>
    <row r="186" spans="6:19" customFormat="1" ht="15.75" customHeight="1" x14ac:dyDescent="0.3">
      <c r="F186" s="37"/>
      <c r="R186" s="7"/>
      <c r="S186" s="49"/>
    </row>
    <row r="187" spans="6:19" customFormat="1" ht="15.75" customHeight="1" x14ac:dyDescent="0.3">
      <c r="F187" s="37"/>
      <c r="R187" s="7"/>
      <c r="S187" s="49"/>
    </row>
    <row r="188" spans="6:19" customFormat="1" ht="15.75" customHeight="1" x14ac:dyDescent="0.3">
      <c r="F188" s="37"/>
      <c r="R188" s="7"/>
      <c r="S188" s="49"/>
    </row>
    <row r="189" spans="6:19" customFormat="1" ht="15.75" customHeight="1" x14ac:dyDescent="0.3">
      <c r="F189" s="37"/>
      <c r="R189" s="7"/>
      <c r="S189" s="49"/>
    </row>
    <row r="190" spans="6:19" customFormat="1" ht="15.75" customHeight="1" x14ac:dyDescent="0.3">
      <c r="F190" s="37"/>
      <c r="R190" s="7"/>
      <c r="S190" s="49"/>
    </row>
    <row r="191" spans="6:19" customFormat="1" ht="15.75" customHeight="1" x14ac:dyDescent="0.3">
      <c r="F191" s="37"/>
      <c r="R191" s="7"/>
      <c r="S191" s="49"/>
    </row>
    <row r="192" spans="6:19" customFormat="1" ht="15.75" customHeight="1" x14ac:dyDescent="0.3">
      <c r="F192" s="37"/>
      <c r="R192" s="7"/>
      <c r="S192" s="49"/>
    </row>
    <row r="193" spans="6:19" customFormat="1" ht="15.75" customHeight="1" x14ac:dyDescent="0.3">
      <c r="F193" s="37"/>
      <c r="R193" s="7"/>
      <c r="S193" s="49"/>
    </row>
    <row r="194" spans="6:19" customFormat="1" ht="15.75" customHeight="1" x14ac:dyDescent="0.3">
      <c r="F194" s="37"/>
      <c r="R194" s="7"/>
      <c r="S194" s="49"/>
    </row>
    <row r="195" spans="6:19" customFormat="1" ht="15.75" customHeight="1" x14ac:dyDescent="0.3">
      <c r="F195" s="37"/>
      <c r="R195" s="7"/>
      <c r="S195" s="49"/>
    </row>
    <row r="196" spans="6:19" customFormat="1" ht="15.75" customHeight="1" x14ac:dyDescent="0.3">
      <c r="F196" s="37"/>
      <c r="R196" s="7"/>
      <c r="S196" s="49"/>
    </row>
    <row r="197" spans="6:19" customFormat="1" ht="15.75" customHeight="1" x14ac:dyDescent="0.3">
      <c r="F197" s="37"/>
      <c r="R197" s="7"/>
      <c r="S197" s="49"/>
    </row>
    <row r="198" spans="6:19" customFormat="1" ht="15.75" customHeight="1" x14ac:dyDescent="0.3">
      <c r="F198" s="37"/>
      <c r="R198" s="7"/>
      <c r="S198" s="49"/>
    </row>
    <row r="199" spans="6:19" customFormat="1" ht="15.75" customHeight="1" x14ac:dyDescent="0.3">
      <c r="F199" s="37"/>
      <c r="R199" s="7"/>
      <c r="S199" s="49"/>
    </row>
    <row r="200" spans="6:19" customFormat="1" ht="15.75" customHeight="1" x14ac:dyDescent="0.3">
      <c r="F200" s="37"/>
      <c r="R200" s="7"/>
      <c r="S200" s="49"/>
    </row>
    <row r="201" spans="6:19" customFormat="1" ht="15.75" customHeight="1" x14ac:dyDescent="0.3">
      <c r="F201" s="37"/>
      <c r="R201" s="7"/>
      <c r="S201" s="49"/>
    </row>
    <row r="202" spans="6:19" customFormat="1" ht="15.75" customHeight="1" x14ac:dyDescent="0.3">
      <c r="F202" s="37"/>
      <c r="R202" s="7"/>
      <c r="S202" s="49"/>
    </row>
    <row r="203" spans="6:19" customFormat="1" ht="15.75" customHeight="1" x14ac:dyDescent="0.3">
      <c r="F203" s="37"/>
      <c r="R203" s="7"/>
      <c r="S203" s="49"/>
    </row>
    <row r="204" spans="6:19" customFormat="1" ht="15.75" customHeight="1" x14ac:dyDescent="0.3">
      <c r="F204" s="37"/>
      <c r="R204" s="7"/>
      <c r="S204" s="49"/>
    </row>
    <row r="205" spans="6:19" customFormat="1" ht="15.75" customHeight="1" x14ac:dyDescent="0.3">
      <c r="F205" s="37"/>
      <c r="R205" s="7"/>
      <c r="S205" s="49"/>
    </row>
    <row r="206" spans="6:19" customFormat="1" ht="15.75" customHeight="1" x14ac:dyDescent="0.3">
      <c r="F206" s="37"/>
      <c r="R206" s="7"/>
      <c r="S206" s="49"/>
    </row>
    <row r="207" spans="6:19" customFormat="1" ht="15.75" customHeight="1" x14ac:dyDescent="0.3">
      <c r="F207" s="37"/>
      <c r="R207" s="7"/>
      <c r="S207" s="49"/>
    </row>
    <row r="208" spans="6:19" customFormat="1" ht="15.75" customHeight="1" x14ac:dyDescent="0.3">
      <c r="F208" s="37"/>
      <c r="R208" s="7"/>
      <c r="S208" s="49"/>
    </row>
    <row r="209" spans="6:19" customFormat="1" ht="15.75" customHeight="1" x14ac:dyDescent="0.3">
      <c r="F209" s="37"/>
      <c r="R209" s="7"/>
      <c r="S209" s="49"/>
    </row>
    <row r="210" spans="6:19" customFormat="1" ht="15.75" customHeight="1" x14ac:dyDescent="0.3">
      <c r="F210" s="37"/>
      <c r="R210" s="7"/>
      <c r="S210" s="49"/>
    </row>
    <row r="211" spans="6:19" customFormat="1" ht="15.75" customHeight="1" x14ac:dyDescent="0.3">
      <c r="F211" s="37"/>
      <c r="R211" s="7"/>
      <c r="S211" s="49"/>
    </row>
    <row r="212" spans="6:19" customFormat="1" ht="15.75" customHeight="1" x14ac:dyDescent="0.3">
      <c r="F212" s="37"/>
      <c r="R212" s="7"/>
      <c r="S212" s="49"/>
    </row>
    <row r="213" spans="6:19" customFormat="1" ht="15.75" customHeight="1" x14ac:dyDescent="0.3">
      <c r="F213" s="37"/>
      <c r="R213" s="7"/>
      <c r="S213" s="49"/>
    </row>
    <row r="214" spans="6:19" customFormat="1" ht="15.75" customHeight="1" x14ac:dyDescent="0.3">
      <c r="F214" s="37"/>
      <c r="R214" s="7"/>
      <c r="S214" s="49"/>
    </row>
    <row r="215" spans="6:19" customFormat="1" ht="15.75" customHeight="1" x14ac:dyDescent="0.3">
      <c r="F215" s="37"/>
      <c r="R215" s="7"/>
      <c r="S215" s="49"/>
    </row>
    <row r="216" spans="6:19" customFormat="1" ht="15.75" customHeight="1" x14ac:dyDescent="0.3">
      <c r="F216" s="37"/>
      <c r="R216" s="7"/>
      <c r="S216" s="49"/>
    </row>
    <row r="217" spans="6:19" customFormat="1" ht="15.75" customHeight="1" x14ac:dyDescent="0.3">
      <c r="F217" s="37"/>
      <c r="R217" s="7"/>
      <c r="S217" s="49"/>
    </row>
    <row r="218" spans="6:19" customFormat="1" ht="15.75" customHeight="1" x14ac:dyDescent="0.3">
      <c r="F218" s="37"/>
      <c r="R218" s="7"/>
      <c r="S218" s="49"/>
    </row>
    <row r="219" spans="6:19" customFormat="1" ht="15.75" customHeight="1" x14ac:dyDescent="0.3">
      <c r="F219" s="37"/>
      <c r="R219" s="7"/>
      <c r="S219" s="49"/>
    </row>
    <row r="220" spans="6:19" customFormat="1" ht="15.75" customHeight="1" x14ac:dyDescent="0.3">
      <c r="F220" s="37"/>
      <c r="R220" s="7"/>
      <c r="S220" s="49"/>
    </row>
    <row r="221" spans="6:19" customFormat="1" ht="15.75" customHeight="1" x14ac:dyDescent="0.3">
      <c r="F221" s="37"/>
      <c r="R221" s="7"/>
      <c r="S221" s="49"/>
    </row>
    <row r="222" spans="6:19" customFormat="1" ht="15.75" customHeight="1" x14ac:dyDescent="0.3">
      <c r="F222" s="37"/>
      <c r="R222" s="7"/>
      <c r="S222" s="49"/>
    </row>
    <row r="223" spans="6:19" customFormat="1" ht="15.75" customHeight="1" x14ac:dyDescent="0.3">
      <c r="F223" s="37"/>
      <c r="R223" s="7"/>
      <c r="S223" s="49"/>
    </row>
    <row r="224" spans="6:19" customFormat="1" ht="15.75" customHeight="1" x14ac:dyDescent="0.3">
      <c r="F224" s="37"/>
      <c r="R224" s="7"/>
      <c r="S224" s="49"/>
    </row>
    <row r="225" spans="6:19" customFormat="1" ht="15.75" customHeight="1" x14ac:dyDescent="0.3">
      <c r="F225" s="37"/>
      <c r="R225" s="7"/>
      <c r="S225" s="49"/>
    </row>
    <row r="226" spans="6:19" customFormat="1" ht="15.75" customHeight="1" x14ac:dyDescent="0.3">
      <c r="F226" s="37"/>
      <c r="R226" s="7"/>
      <c r="S226" s="49"/>
    </row>
    <row r="227" spans="6:19" customFormat="1" ht="15.75" customHeight="1" x14ac:dyDescent="0.3">
      <c r="F227" s="37"/>
      <c r="R227" s="7"/>
      <c r="S227" s="49"/>
    </row>
    <row r="228" spans="6:19" customFormat="1" ht="15.75" customHeight="1" x14ac:dyDescent="0.3">
      <c r="F228" s="37"/>
      <c r="R228" s="7"/>
      <c r="S228" s="49"/>
    </row>
    <row r="229" spans="6:19" customFormat="1" ht="15.75" customHeight="1" x14ac:dyDescent="0.3">
      <c r="F229" s="37"/>
      <c r="R229" s="7"/>
      <c r="S229" s="49"/>
    </row>
    <row r="230" spans="6:19" customFormat="1" ht="15.75" customHeight="1" x14ac:dyDescent="0.3">
      <c r="F230" s="37"/>
      <c r="R230" s="7"/>
      <c r="S230" s="49"/>
    </row>
    <row r="231" spans="6:19" customFormat="1" ht="15.75" customHeight="1" x14ac:dyDescent="0.3">
      <c r="F231" s="37"/>
      <c r="R231" s="7"/>
      <c r="S231" s="49"/>
    </row>
    <row r="232" spans="6:19" customFormat="1" ht="15.75" customHeight="1" x14ac:dyDescent="0.3">
      <c r="F232" s="37"/>
      <c r="R232" s="7"/>
      <c r="S232" s="49"/>
    </row>
    <row r="233" spans="6:19" customFormat="1" ht="15.75" customHeight="1" x14ac:dyDescent="0.3">
      <c r="F233" s="37"/>
      <c r="R233" s="7"/>
      <c r="S233" s="49"/>
    </row>
    <row r="234" spans="6:19" customFormat="1" ht="15.75" customHeight="1" x14ac:dyDescent="0.3">
      <c r="F234" s="37"/>
      <c r="R234" s="7"/>
      <c r="S234" s="49"/>
    </row>
    <row r="235" spans="6:19" customFormat="1" ht="15.75" customHeight="1" x14ac:dyDescent="0.3">
      <c r="F235" s="37"/>
      <c r="R235" s="7"/>
      <c r="S235" s="49"/>
    </row>
    <row r="236" spans="6:19" customFormat="1" ht="15.75" customHeight="1" x14ac:dyDescent="0.3">
      <c r="F236" s="37"/>
      <c r="R236" s="7"/>
      <c r="S236" s="49"/>
    </row>
    <row r="237" spans="6:19" customFormat="1" ht="15.75" customHeight="1" x14ac:dyDescent="0.3">
      <c r="F237" s="37"/>
      <c r="R237" s="7"/>
      <c r="S237" s="49"/>
    </row>
    <row r="238" spans="6:19" customFormat="1" ht="15.75" customHeight="1" x14ac:dyDescent="0.3">
      <c r="F238" s="37"/>
      <c r="R238" s="7"/>
      <c r="S238" s="49"/>
    </row>
    <row r="239" spans="6:19" customFormat="1" ht="15.75" customHeight="1" x14ac:dyDescent="0.3">
      <c r="F239" s="37"/>
      <c r="R239" s="7"/>
      <c r="S239" s="49"/>
    </row>
    <row r="240" spans="6:19" customFormat="1" ht="15.75" customHeight="1" x14ac:dyDescent="0.3">
      <c r="F240" s="37"/>
      <c r="R240" s="7"/>
      <c r="S240" s="49"/>
    </row>
    <row r="241" spans="6:19" customFormat="1" ht="15.75" customHeight="1" x14ac:dyDescent="0.3">
      <c r="F241" s="37"/>
      <c r="R241" s="7"/>
      <c r="S241" s="49"/>
    </row>
    <row r="242" spans="6:19" customFormat="1" ht="15.75" customHeight="1" x14ac:dyDescent="0.3">
      <c r="F242" s="37"/>
      <c r="R242" s="7"/>
      <c r="S242" s="49"/>
    </row>
    <row r="243" spans="6:19" customFormat="1" ht="15.75" customHeight="1" x14ac:dyDescent="0.3">
      <c r="F243" s="37"/>
      <c r="R243" s="7"/>
      <c r="S243" s="49"/>
    </row>
    <row r="244" spans="6:19" customFormat="1" ht="15.75" customHeight="1" x14ac:dyDescent="0.3">
      <c r="F244" s="37"/>
      <c r="R244" s="7"/>
      <c r="S244" s="49"/>
    </row>
    <row r="245" spans="6:19" customFormat="1" ht="15.75" customHeight="1" x14ac:dyDescent="0.3">
      <c r="F245" s="37"/>
      <c r="R245" s="7"/>
      <c r="S245" s="49"/>
    </row>
    <row r="246" spans="6:19" customFormat="1" ht="15.75" customHeight="1" x14ac:dyDescent="0.3">
      <c r="F246" s="37"/>
      <c r="R246" s="7"/>
      <c r="S246" s="49"/>
    </row>
    <row r="247" spans="6:19" customFormat="1" ht="15.75" customHeight="1" x14ac:dyDescent="0.3">
      <c r="F247" s="37"/>
      <c r="R247" s="7"/>
      <c r="S247" s="49"/>
    </row>
    <row r="248" spans="6:19" customFormat="1" ht="15.75" customHeight="1" x14ac:dyDescent="0.3">
      <c r="F248" s="37"/>
      <c r="R248" s="7"/>
      <c r="S248" s="49"/>
    </row>
    <row r="249" spans="6:19" customFormat="1" ht="15.75" customHeight="1" x14ac:dyDescent="0.3">
      <c r="F249" s="37"/>
      <c r="R249" s="7"/>
      <c r="S249" s="49"/>
    </row>
    <row r="250" spans="6:19" customFormat="1" ht="15.75" customHeight="1" x14ac:dyDescent="0.3">
      <c r="F250" s="37"/>
      <c r="R250" s="7"/>
      <c r="S250" s="49"/>
    </row>
    <row r="251" spans="6:19" customFormat="1" ht="15.75" customHeight="1" x14ac:dyDescent="0.3">
      <c r="F251" s="37"/>
      <c r="R251" s="7"/>
      <c r="S251" s="49"/>
    </row>
    <row r="252" spans="6:19" customFormat="1" ht="15.75" customHeight="1" x14ac:dyDescent="0.3">
      <c r="F252" s="37"/>
      <c r="R252" s="7"/>
      <c r="S252" s="49"/>
    </row>
    <row r="253" spans="6:19" customFormat="1" ht="15.75" customHeight="1" x14ac:dyDescent="0.3">
      <c r="F253" s="37"/>
      <c r="R253" s="7"/>
      <c r="S253" s="49"/>
    </row>
    <row r="254" spans="6:19" customFormat="1" ht="15.75" customHeight="1" x14ac:dyDescent="0.3">
      <c r="F254" s="37"/>
      <c r="R254" s="7"/>
      <c r="S254" s="49"/>
    </row>
    <row r="255" spans="6:19" customFormat="1" ht="15.75" customHeight="1" x14ac:dyDescent="0.3">
      <c r="F255" s="37"/>
      <c r="R255" s="7"/>
      <c r="S255" s="49"/>
    </row>
    <row r="256" spans="6:19" customFormat="1" ht="15.75" customHeight="1" x14ac:dyDescent="0.3">
      <c r="F256" s="37"/>
      <c r="R256" s="7"/>
      <c r="S256" s="49"/>
    </row>
    <row r="257" spans="4:28" ht="15.75" customHeight="1" x14ac:dyDescent="0.3">
      <c r="D257"/>
      <c r="E257"/>
      <c r="V257"/>
      <c r="W257"/>
      <c r="X257"/>
      <c r="Y257"/>
      <c r="Z257"/>
      <c r="AA257"/>
      <c r="AB257"/>
    </row>
    <row r="258" spans="4:28" ht="15.75" customHeight="1" x14ac:dyDescent="0.3">
      <c r="D258"/>
      <c r="E258"/>
      <c r="V258"/>
      <c r="W258"/>
      <c r="X258"/>
      <c r="Y258"/>
      <c r="Z258"/>
      <c r="AA258"/>
      <c r="AB258"/>
    </row>
    <row r="259" spans="4:28" ht="15.75" customHeight="1" x14ac:dyDescent="0.3">
      <c r="D259"/>
      <c r="E259"/>
      <c r="V259"/>
      <c r="W259"/>
      <c r="X259"/>
      <c r="Y259"/>
      <c r="Z259"/>
      <c r="AA259"/>
      <c r="AB259"/>
    </row>
    <row r="260" spans="4:28" ht="15.75" customHeight="1" x14ac:dyDescent="0.3">
      <c r="D260"/>
      <c r="E260"/>
      <c r="V260"/>
      <c r="W260"/>
      <c r="X260"/>
      <c r="Y260"/>
      <c r="Z260"/>
      <c r="AA260"/>
      <c r="AB260"/>
    </row>
    <row r="261" spans="4:28" ht="15.75" customHeight="1" x14ac:dyDescent="0.3">
      <c r="D261"/>
      <c r="E261"/>
      <c r="V261"/>
      <c r="W261"/>
      <c r="X261"/>
      <c r="Y261"/>
      <c r="Z261"/>
      <c r="AA261"/>
      <c r="AB261"/>
    </row>
    <row r="262" spans="4:28" ht="15.75" customHeight="1" x14ac:dyDescent="0.3">
      <c r="D262"/>
      <c r="E262"/>
      <c r="V262"/>
      <c r="W262"/>
      <c r="X262"/>
      <c r="Y262"/>
      <c r="Z262"/>
      <c r="AA262"/>
      <c r="AB262"/>
    </row>
    <row r="263" spans="4:28" ht="15.75" customHeight="1" x14ac:dyDescent="0.3">
      <c r="D263"/>
      <c r="E263"/>
    </row>
    <row r="264" spans="4:28" ht="15.75" customHeight="1" x14ac:dyDescent="0.3">
      <c r="D264"/>
      <c r="E264"/>
    </row>
    <row r="265" spans="4:28" ht="15.75" customHeight="1" x14ac:dyDescent="0.3">
      <c r="D265"/>
      <c r="E265"/>
    </row>
    <row r="266" spans="4:28" ht="15.75" customHeight="1" x14ac:dyDescent="0.3">
      <c r="D266"/>
      <c r="E266"/>
    </row>
    <row r="267" spans="4:28" ht="15.75" customHeight="1" x14ac:dyDescent="0.3">
      <c r="D267"/>
      <c r="E267"/>
    </row>
    <row r="268" spans="4:28" ht="15.75" customHeight="1" x14ac:dyDescent="0.3">
      <c r="D268"/>
      <c r="E268"/>
      <c r="V268"/>
      <c r="W268"/>
      <c r="X268"/>
      <c r="Y268"/>
      <c r="Z268"/>
      <c r="AA268"/>
      <c r="AB268"/>
    </row>
    <row r="269" spans="4:28" ht="15.75" customHeight="1" x14ac:dyDescent="0.3">
      <c r="D269"/>
      <c r="E269"/>
      <c r="V269"/>
      <c r="W269"/>
      <c r="X269"/>
      <c r="Y269"/>
      <c r="Z269"/>
      <c r="AA269"/>
      <c r="AB269"/>
    </row>
    <row r="270" spans="4:28" ht="15.75" customHeight="1" x14ac:dyDescent="0.3">
      <c r="D270"/>
      <c r="E270"/>
      <c r="V270"/>
      <c r="W270"/>
      <c r="X270"/>
      <c r="Y270"/>
      <c r="Z270"/>
      <c r="AA270"/>
      <c r="AB270"/>
    </row>
    <row r="271" spans="4:28" ht="15.75" customHeight="1" x14ac:dyDescent="0.3">
      <c r="D271"/>
      <c r="E271"/>
      <c r="V271"/>
      <c r="W271"/>
      <c r="X271"/>
      <c r="Y271"/>
      <c r="Z271"/>
      <c r="AA271"/>
      <c r="AB271"/>
    </row>
    <row r="272" spans="4:28" ht="15.75" customHeight="1" x14ac:dyDescent="0.3">
      <c r="D272"/>
      <c r="E272"/>
      <c r="V272"/>
      <c r="W272"/>
      <c r="X272"/>
      <c r="Y272"/>
      <c r="Z272"/>
      <c r="AA272"/>
      <c r="AB272"/>
    </row>
    <row r="273" spans="6:19" customFormat="1" ht="15.75" customHeight="1" x14ac:dyDescent="0.3">
      <c r="F273" s="37"/>
      <c r="R273" s="7"/>
      <c r="S273" s="49"/>
    </row>
    <row r="274" spans="6:19" customFormat="1" ht="15.75" customHeight="1" x14ac:dyDescent="0.3">
      <c r="F274" s="37"/>
      <c r="R274" s="7"/>
      <c r="S274" s="49"/>
    </row>
    <row r="275" spans="6:19" customFormat="1" ht="15.75" customHeight="1" x14ac:dyDescent="0.3">
      <c r="F275" s="37"/>
      <c r="R275" s="7"/>
      <c r="S275" s="49"/>
    </row>
    <row r="276" spans="6:19" customFormat="1" ht="15.75" customHeight="1" x14ac:dyDescent="0.3">
      <c r="F276" s="37"/>
      <c r="R276" s="7"/>
      <c r="S276" s="49"/>
    </row>
    <row r="277" spans="6:19" customFormat="1" ht="15.75" customHeight="1" x14ac:dyDescent="0.3">
      <c r="F277" s="37"/>
      <c r="R277" s="7"/>
      <c r="S277" s="49"/>
    </row>
    <row r="278" spans="6:19" customFormat="1" ht="15.75" customHeight="1" x14ac:dyDescent="0.3">
      <c r="F278" s="37"/>
      <c r="R278" s="7"/>
      <c r="S278" s="49"/>
    </row>
    <row r="279" spans="6:19" customFormat="1" ht="15.75" customHeight="1" x14ac:dyDescent="0.3">
      <c r="F279" s="37"/>
      <c r="R279" s="7"/>
      <c r="S279" s="49"/>
    </row>
    <row r="280" spans="6:19" customFormat="1" ht="15.75" customHeight="1" x14ac:dyDescent="0.3">
      <c r="F280" s="37"/>
      <c r="R280" s="7"/>
      <c r="S280" s="49"/>
    </row>
    <row r="281" spans="6:19" customFormat="1" ht="15.75" customHeight="1" x14ac:dyDescent="0.3">
      <c r="F281" s="37"/>
      <c r="R281" s="7"/>
      <c r="S281" s="49"/>
    </row>
    <row r="282" spans="6:19" customFormat="1" ht="15.75" customHeight="1" x14ac:dyDescent="0.3">
      <c r="F282" s="37"/>
      <c r="R282" s="7"/>
      <c r="S282" s="49"/>
    </row>
    <row r="283" spans="6:19" customFormat="1" ht="15.75" customHeight="1" x14ac:dyDescent="0.3">
      <c r="F283" s="37"/>
      <c r="R283" s="7"/>
      <c r="S283" s="49"/>
    </row>
    <row r="284" spans="6:19" customFormat="1" ht="15.75" customHeight="1" x14ac:dyDescent="0.3">
      <c r="F284" s="37"/>
      <c r="R284" s="7"/>
      <c r="S284" s="49"/>
    </row>
    <row r="285" spans="6:19" customFormat="1" ht="15.75" customHeight="1" x14ac:dyDescent="0.3">
      <c r="F285" s="37"/>
      <c r="R285" s="7"/>
      <c r="S285" s="49"/>
    </row>
    <row r="296" spans="18:18" customFormat="1" ht="15.75" customHeight="1" x14ac:dyDescent="0.3">
      <c r="R296" s="7"/>
    </row>
    <row r="297" spans="18:18" customFormat="1" ht="15.75" customHeight="1" x14ac:dyDescent="0.3">
      <c r="R297" s="7"/>
    </row>
    <row r="298" spans="18:18" customFormat="1" ht="15.75" customHeight="1" x14ac:dyDescent="0.3">
      <c r="R298" s="7"/>
    </row>
    <row r="299" spans="18:18" customFormat="1" ht="15.75" customHeight="1" x14ac:dyDescent="0.3">
      <c r="R299" s="7"/>
    </row>
    <row r="300" spans="18:18" customFormat="1" ht="15.75" customHeight="1" x14ac:dyDescent="0.3">
      <c r="R300" s="7"/>
    </row>
    <row r="301" spans="18:18" customFormat="1" ht="15.75" customHeight="1" x14ac:dyDescent="0.3">
      <c r="R301" s="7"/>
    </row>
    <row r="302" spans="18:18" customFormat="1" ht="15.75" customHeight="1" x14ac:dyDescent="0.3">
      <c r="R302" s="7"/>
    </row>
    <row r="303" spans="18:18" customFormat="1" ht="15.75" customHeight="1" x14ac:dyDescent="0.3">
      <c r="R303" s="7"/>
    </row>
    <row r="304" spans="18:18" customFormat="1" ht="15.75" customHeight="1" x14ac:dyDescent="0.3">
      <c r="R304" s="7"/>
    </row>
    <row r="305" spans="18:18" customFormat="1" ht="15.75" customHeight="1" x14ac:dyDescent="0.3">
      <c r="R305" s="7"/>
    </row>
  </sheetData>
  <sortState xmlns:xlrd2="http://schemas.microsoft.com/office/spreadsheetml/2017/richdata2" ref="A5:AT68">
    <sortCondition ref="C5:C68"/>
  </sortState>
  <mergeCells count="9">
    <mergeCell ref="AF3:AL3"/>
    <mergeCell ref="A67:D67"/>
    <mergeCell ref="A68:D68"/>
    <mergeCell ref="A69:D69"/>
    <mergeCell ref="A2:D2"/>
    <mergeCell ref="A3:D4"/>
    <mergeCell ref="F3:F4"/>
    <mergeCell ref="G3:R3"/>
    <mergeCell ref="T3:AC3"/>
  </mergeCells>
  <phoneticPr fontId="0" type="noConversion"/>
  <pageMargins left="0.17" right="0.21" top="0.56999999999999995" bottom="0.31" header="0.5" footer="0.28000000000000003"/>
  <pageSetup paperSize="9" scale="50" fitToHeight="2" orientation="landscape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X261"/>
  <sheetViews>
    <sheetView zoomScaleNormal="100" workbookViewId="0">
      <selection activeCell="G9" sqref="G9"/>
    </sheetView>
  </sheetViews>
  <sheetFormatPr defaultColWidth="8.7265625" defaultRowHeight="12.5" x14ac:dyDescent="0.25"/>
  <cols>
    <col min="1" max="1" width="9.1796875" customWidth="1"/>
    <col min="2" max="2" width="0" hidden="1" customWidth="1"/>
    <col min="3" max="3" width="9.1796875"/>
    <col min="4" max="4" width="54.1796875" style="48" bestFit="1" customWidth="1"/>
    <col min="5" max="5" width="6.453125" style="48" hidden="1" customWidth="1"/>
    <col min="6" max="6" width="6.81640625" style="37" customWidth="1"/>
    <col min="7" max="7" width="16.1796875" bestFit="1" customWidth="1"/>
    <col min="8" max="8" width="13.1796875" bestFit="1" customWidth="1"/>
    <col min="9" max="9" width="14.81640625" bestFit="1" customWidth="1"/>
    <col min="10" max="10" width="15.453125" bestFit="1" customWidth="1"/>
    <col min="11" max="11" width="14.81640625" bestFit="1" customWidth="1"/>
    <col min="12" max="12" width="14.453125" bestFit="1" customWidth="1"/>
    <col min="13" max="13" width="14.453125" customWidth="1"/>
    <col min="14" max="15" width="15.453125" bestFit="1" customWidth="1"/>
    <col min="16" max="16" width="15.453125" customWidth="1"/>
    <col min="17" max="17" width="13.453125" bestFit="1" customWidth="1"/>
    <col min="18" max="18" width="15.81640625" customWidth="1"/>
    <col min="19" max="19" width="4.1796875" style="49" customWidth="1"/>
    <col min="20" max="20" width="16.54296875" customWidth="1"/>
    <col min="21" max="21" width="14.81640625" customWidth="1"/>
    <col min="22" max="24" width="14.81640625" style="44" customWidth="1"/>
    <col min="25" max="25" width="15.54296875" style="44" bestFit="1" customWidth="1"/>
    <col min="26" max="28" width="14.81640625" style="44" customWidth="1"/>
    <col min="29" max="29" width="17.1796875" customWidth="1"/>
    <col min="30" max="30" width="15.453125" customWidth="1"/>
    <col min="31" max="31" width="3.453125" customWidth="1"/>
    <col min="32" max="32" width="17.54296875" bestFit="1" customWidth="1"/>
    <col min="33" max="35" width="16.1796875" customWidth="1"/>
    <col min="36" max="36" width="17.1796875" customWidth="1"/>
    <col min="37" max="37" width="16.1796875" customWidth="1"/>
    <col min="38" max="38" width="17.81640625" customWidth="1"/>
    <col min="39" max="39" width="15.54296875" style="46" customWidth="1"/>
    <col min="40" max="40" width="17.1796875" style="46" customWidth="1"/>
    <col min="41" max="41" width="12" style="46" customWidth="1"/>
    <col min="42" max="16384" width="8.7265625" style="46"/>
  </cols>
  <sheetData>
    <row r="1" spans="1:50" s="49" customFormat="1" x14ac:dyDescent="0.25">
      <c r="A1" s="44"/>
      <c r="B1" s="44"/>
      <c r="C1" s="44"/>
      <c r="D1" s="61"/>
      <c r="E1" s="61"/>
      <c r="F1" s="70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</row>
    <row r="2" spans="1:50" s="31" customFormat="1" ht="15.5" x14ac:dyDescent="0.25">
      <c r="A2" s="204"/>
      <c r="B2" s="204"/>
      <c r="C2" s="204"/>
      <c r="D2" s="204"/>
      <c r="E2" s="89"/>
      <c r="F2" s="52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</row>
    <row r="3" spans="1:50" s="2" customFormat="1" ht="22.5" customHeight="1" x14ac:dyDescent="0.3">
      <c r="A3" s="211" t="s">
        <v>331</v>
      </c>
      <c r="B3" s="212"/>
      <c r="C3" s="212"/>
      <c r="D3" s="212"/>
      <c r="E3" s="90"/>
      <c r="F3" s="227"/>
      <c r="G3" s="206" t="s">
        <v>221</v>
      </c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8"/>
      <c r="S3" s="22"/>
      <c r="T3" s="206" t="s">
        <v>226</v>
      </c>
      <c r="U3" s="209"/>
      <c r="V3" s="209"/>
      <c r="W3" s="209"/>
      <c r="X3" s="209"/>
      <c r="Y3" s="209"/>
      <c r="Z3" s="209"/>
      <c r="AA3" s="209"/>
      <c r="AB3" s="209"/>
      <c r="AC3" s="210"/>
      <c r="AD3" s="57"/>
      <c r="AF3" s="201" t="s">
        <v>236</v>
      </c>
      <c r="AG3" s="202"/>
      <c r="AH3" s="202"/>
      <c r="AI3" s="202"/>
      <c r="AJ3" s="202"/>
      <c r="AK3" s="202"/>
      <c r="AL3" s="203"/>
    </row>
    <row r="4" spans="1:50" s="2" customFormat="1" ht="87.75" customHeight="1" x14ac:dyDescent="0.25">
      <c r="A4" s="213"/>
      <c r="B4" s="214"/>
      <c r="C4" s="214"/>
      <c r="D4" s="214"/>
      <c r="E4" s="62" t="str">
        <f t="shared" ref="E4:E22" si="0">IF(F4="Y",1," ")</f>
        <v xml:space="preserve"> </v>
      </c>
      <c r="F4" s="228"/>
      <c r="G4" s="17" t="s">
        <v>214</v>
      </c>
      <c r="H4" s="15" t="s">
        <v>215</v>
      </c>
      <c r="I4" s="15" t="s">
        <v>216</v>
      </c>
      <c r="J4" s="15" t="s">
        <v>217</v>
      </c>
      <c r="K4" s="41" t="s">
        <v>229</v>
      </c>
      <c r="L4" s="15" t="s">
        <v>218</v>
      </c>
      <c r="M4" s="41" t="s">
        <v>315</v>
      </c>
      <c r="N4" s="15" t="s">
        <v>0</v>
      </c>
      <c r="O4" s="15" t="s">
        <v>219</v>
      </c>
      <c r="P4" s="15" t="s">
        <v>220</v>
      </c>
      <c r="Q4" s="21" t="s">
        <v>250</v>
      </c>
      <c r="R4" s="55" t="s">
        <v>1</v>
      </c>
      <c r="S4" s="23"/>
      <c r="T4" s="15" t="s">
        <v>222</v>
      </c>
      <c r="U4" s="32" t="s">
        <v>223</v>
      </c>
      <c r="V4" s="54" t="s">
        <v>266</v>
      </c>
      <c r="W4" s="54" t="s">
        <v>267</v>
      </c>
      <c r="X4" s="16" t="s">
        <v>2</v>
      </c>
      <c r="Y4" s="16" t="s">
        <v>224</v>
      </c>
      <c r="Z4" s="16" t="s">
        <v>268</v>
      </c>
      <c r="AA4" s="54" t="s">
        <v>269</v>
      </c>
      <c r="AB4" s="16" t="s">
        <v>225</v>
      </c>
      <c r="AC4" s="55" t="s">
        <v>228</v>
      </c>
      <c r="AD4" s="56" t="s">
        <v>227</v>
      </c>
      <c r="AF4" s="15" t="s">
        <v>230</v>
      </c>
      <c r="AG4" s="15" t="s">
        <v>231</v>
      </c>
      <c r="AH4" s="15" t="s">
        <v>232</v>
      </c>
      <c r="AI4" s="41" t="s">
        <v>341</v>
      </c>
      <c r="AJ4" s="57" t="s">
        <v>235</v>
      </c>
      <c r="AK4" s="32" t="s">
        <v>233</v>
      </c>
      <c r="AL4" s="181" t="s">
        <v>234</v>
      </c>
      <c r="AN4" s="47"/>
    </row>
    <row r="5" spans="1:50" ht="18.75" customHeight="1" x14ac:dyDescent="0.3">
      <c r="A5" s="3">
        <v>1</v>
      </c>
      <c r="B5" s="40" t="s">
        <v>282</v>
      </c>
      <c r="C5" s="40">
        <v>9298</v>
      </c>
      <c r="D5" s="62" t="s">
        <v>33</v>
      </c>
      <c r="E5" s="124">
        <f t="shared" si="0"/>
        <v>1</v>
      </c>
      <c r="F5" s="63" t="s">
        <v>334</v>
      </c>
      <c r="G5" s="71">
        <v>55106</v>
      </c>
      <c r="H5" s="63">
        <v>0</v>
      </c>
      <c r="I5" s="63">
        <v>19383</v>
      </c>
      <c r="J5" s="63">
        <v>80652</v>
      </c>
      <c r="K5" s="63">
        <v>7029</v>
      </c>
      <c r="L5" s="63">
        <v>0</v>
      </c>
      <c r="M5" s="63"/>
      <c r="N5" s="63">
        <v>16000</v>
      </c>
      <c r="O5" s="63">
        <v>13176</v>
      </c>
      <c r="P5" s="63">
        <v>1300</v>
      </c>
      <c r="Q5" s="63">
        <v>0</v>
      </c>
      <c r="R5" s="64">
        <f t="shared" ref="R5:R14" si="1">SUM(G5:Q5)</f>
        <v>192646</v>
      </c>
      <c r="S5" s="9"/>
      <c r="T5" s="63">
        <v>74144</v>
      </c>
      <c r="U5" s="63">
        <v>7290</v>
      </c>
      <c r="V5" s="63"/>
      <c r="W5" s="63"/>
      <c r="X5" s="63">
        <v>271369</v>
      </c>
      <c r="Y5" s="63">
        <v>50361</v>
      </c>
      <c r="Z5" s="63">
        <v>10083</v>
      </c>
      <c r="AA5" s="63">
        <v>0</v>
      </c>
      <c r="AB5" s="63">
        <v>0</v>
      </c>
      <c r="AC5" s="82">
        <f t="shared" ref="AC5:AC16" si="2">SUM(T5:AB5)</f>
        <v>413247</v>
      </c>
      <c r="AD5" s="50">
        <f t="shared" ref="AD5:AD14" si="3">+R5-AC5</f>
        <v>-220601</v>
      </c>
      <c r="AE5" s="38"/>
      <c r="AF5" s="63">
        <v>4345000</v>
      </c>
      <c r="AG5" s="63">
        <v>35031</v>
      </c>
      <c r="AH5" s="63">
        <v>414911</v>
      </c>
      <c r="AI5" s="63">
        <v>0</v>
      </c>
      <c r="AJ5" s="59">
        <f t="shared" ref="AJ5:AJ16" si="4">SUM(AF5:AI5)</f>
        <v>4794942</v>
      </c>
      <c r="AK5" s="63">
        <v>0</v>
      </c>
      <c r="AL5" s="182">
        <f t="shared" ref="AL5:AL16" si="5">+AJ5-AK5</f>
        <v>4794942</v>
      </c>
      <c r="AM5" s="38"/>
      <c r="AN5" s="38"/>
      <c r="AO5" s="38"/>
      <c r="AX5" s="187"/>
    </row>
    <row r="6" spans="1:50" ht="18.75" customHeight="1" x14ac:dyDescent="0.3">
      <c r="A6" s="169">
        <f t="shared" ref="A6:A14" si="6">+A5+1</f>
        <v>2</v>
      </c>
      <c r="B6" s="115" t="s">
        <v>282</v>
      </c>
      <c r="C6" s="115">
        <v>9797</v>
      </c>
      <c r="D6" s="124" t="s">
        <v>15</v>
      </c>
      <c r="E6" s="151">
        <f t="shared" si="0"/>
        <v>1</v>
      </c>
      <c r="F6" s="63" t="s">
        <v>334</v>
      </c>
      <c r="G6" s="71">
        <v>49453</v>
      </c>
      <c r="H6" s="63">
        <v>0</v>
      </c>
      <c r="I6" s="63">
        <v>0</v>
      </c>
      <c r="J6" s="63">
        <v>0</v>
      </c>
      <c r="K6" s="63">
        <v>13029</v>
      </c>
      <c r="L6" s="63">
        <v>0</v>
      </c>
      <c r="M6" s="63"/>
      <c r="N6" s="63"/>
      <c r="O6" s="63"/>
      <c r="P6" s="63">
        <v>23743</v>
      </c>
      <c r="Q6" s="63">
        <v>12240</v>
      </c>
      <c r="R6" s="64">
        <f t="shared" si="1"/>
        <v>98465</v>
      </c>
      <c r="S6" s="10"/>
      <c r="T6" s="63">
        <v>34657</v>
      </c>
      <c r="U6" s="63">
        <v>27560</v>
      </c>
      <c r="V6" s="63">
        <v>9415</v>
      </c>
      <c r="W6" s="63"/>
      <c r="X6" s="63">
        <v>11829</v>
      </c>
      <c r="Y6" s="63">
        <v>1835</v>
      </c>
      <c r="Z6" s="63"/>
      <c r="AA6" s="63">
        <v>0</v>
      </c>
      <c r="AB6" s="63">
        <v>12984</v>
      </c>
      <c r="AC6" s="82">
        <f t="shared" si="2"/>
        <v>98280</v>
      </c>
      <c r="AD6" s="50">
        <f t="shared" si="3"/>
        <v>185</v>
      </c>
      <c r="AE6" s="38"/>
      <c r="AF6" s="63">
        <v>3300000</v>
      </c>
      <c r="AG6" s="63"/>
      <c r="AH6" s="63">
        <v>9598</v>
      </c>
      <c r="AI6" s="63">
        <v>0</v>
      </c>
      <c r="AJ6" s="59">
        <f t="shared" si="4"/>
        <v>3309598</v>
      </c>
      <c r="AK6" s="63"/>
      <c r="AL6" s="182">
        <f t="shared" si="5"/>
        <v>3309598</v>
      </c>
      <c r="AM6" s="38"/>
      <c r="AN6" s="38"/>
      <c r="AO6" s="38"/>
      <c r="AX6" s="187"/>
    </row>
    <row r="7" spans="1:50" ht="18.75" customHeight="1" x14ac:dyDescent="0.3">
      <c r="A7" s="169">
        <f t="shared" si="6"/>
        <v>3</v>
      </c>
      <c r="B7" s="115" t="s">
        <v>282</v>
      </c>
      <c r="C7" s="115">
        <v>9301</v>
      </c>
      <c r="D7" s="124" t="s">
        <v>238</v>
      </c>
      <c r="E7" s="151">
        <f t="shared" si="0"/>
        <v>1</v>
      </c>
      <c r="F7" s="63" t="s">
        <v>334</v>
      </c>
      <c r="G7" s="71">
        <v>99903</v>
      </c>
      <c r="H7" s="63">
        <v>9310</v>
      </c>
      <c r="I7" s="63"/>
      <c r="J7" s="63">
        <v>0</v>
      </c>
      <c r="K7" s="63">
        <v>0</v>
      </c>
      <c r="L7" s="63">
        <v>0</v>
      </c>
      <c r="M7" s="63"/>
      <c r="N7" s="63"/>
      <c r="O7" s="63">
        <v>6302</v>
      </c>
      <c r="P7" s="63">
        <v>2096</v>
      </c>
      <c r="Q7" s="63"/>
      <c r="R7" s="64">
        <f t="shared" si="1"/>
        <v>117611</v>
      </c>
      <c r="S7" s="9"/>
      <c r="T7" s="63">
        <v>21247</v>
      </c>
      <c r="U7" s="63"/>
      <c r="V7" s="63">
        <v>5085</v>
      </c>
      <c r="W7" s="63"/>
      <c r="X7" s="63">
        <v>33896</v>
      </c>
      <c r="Y7" s="63">
        <v>18738</v>
      </c>
      <c r="Z7" s="63"/>
      <c r="AA7" s="63">
        <v>0</v>
      </c>
      <c r="AB7" s="63">
        <v>22191</v>
      </c>
      <c r="AC7" s="82">
        <f t="shared" si="2"/>
        <v>101157</v>
      </c>
      <c r="AD7" s="50">
        <f t="shared" si="3"/>
        <v>16454</v>
      </c>
      <c r="AE7" s="38"/>
      <c r="AF7" s="63">
        <v>2853700</v>
      </c>
      <c r="AG7" s="63">
        <v>150427</v>
      </c>
      <c r="AH7" s="63">
        <v>205556</v>
      </c>
      <c r="AI7" s="63">
        <v>61474</v>
      </c>
      <c r="AJ7" s="59">
        <f t="shared" si="4"/>
        <v>3271157</v>
      </c>
      <c r="AK7" s="63"/>
      <c r="AL7" s="182">
        <f t="shared" si="5"/>
        <v>3271157</v>
      </c>
      <c r="AM7" s="38"/>
      <c r="AN7" s="38"/>
      <c r="AO7" s="38"/>
      <c r="AX7" s="187"/>
    </row>
    <row r="8" spans="1:50" ht="18.75" customHeight="1" x14ac:dyDescent="0.3">
      <c r="A8" s="169">
        <f t="shared" si="6"/>
        <v>4</v>
      </c>
      <c r="B8" s="115" t="s">
        <v>282</v>
      </c>
      <c r="C8" s="115">
        <v>9334</v>
      </c>
      <c r="D8" s="124" t="s">
        <v>239</v>
      </c>
      <c r="E8" s="151">
        <f t="shared" si="0"/>
        <v>1</v>
      </c>
      <c r="F8" s="63" t="s">
        <v>334</v>
      </c>
      <c r="G8" s="71">
        <v>57927</v>
      </c>
      <c r="H8" s="63">
        <v>0</v>
      </c>
      <c r="I8" s="63"/>
      <c r="J8" s="63">
        <v>0</v>
      </c>
      <c r="K8" s="63"/>
      <c r="L8" s="63">
        <v>0</v>
      </c>
      <c r="M8" s="63"/>
      <c r="N8" s="63"/>
      <c r="O8" s="63">
        <v>0</v>
      </c>
      <c r="P8" s="63">
        <v>0</v>
      </c>
      <c r="Q8" s="63">
        <v>0</v>
      </c>
      <c r="R8" s="64">
        <f t="shared" si="1"/>
        <v>57927</v>
      </c>
      <c r="S8" s="9"/>
      <c r="T8" s="63">
        <v>41584</v>
      </c>
      <c r="U8" s="63">
        <v>3923</v>
      </c>
      <c r="V8" s="63">
        <v>1050</v>
      </c>
      <c r="W8" s="63">
        <v>116</v>
      </c>
      <c r="X8" s="63">
        <v>520</v>
      </c>
      <c r="Y8" s="63">
        <v>8718</v>
      </c>
      <c r="Z8" s="63"/>
      <c r="AA8" s="63">
        <v>0</v>
      </c>
      <c r="AB8" s="63">
        <v>3150</v>
      </c>
      <c r="AC8" s="82">
        <f t="shared" si="2"/>
        <v>59061</v>
      </c>
      <c r="AD8" s="50">
        <f t="shared" si="3"/>
        <v>-1134</v>
      </c>
      <c r="AE8" s="38"/>
      <c r="AF8" s="63">
        <v>1200000</v>
      </c>
      <c r="AG8" s="63">
        <v>0</v>
      </c>
      <c r="AH8" s="63">
        <v>0</v>
      </c>
      <c r="AI8" s="63">
        <v>0</v>
      </c>
      <c r="AJ8" s="59">
        <f t="shared" si="4"/>
        <v>1200000</v>
      </c>
      <c r="AK8" s="63">
        <v>0</v>
      </c>
      <c r="AL8" s="182">
        <f t="shared" si="5"/>
        <v>1200000</v>
      </c>
      <c r="AM8" s="38"/>
      <c r="AN8" s="38"/>
      <c r="AO8" s="38"/>
      <c r="AX8" s="187"/>
    </row>
    <row r="9" spans="1:50" ht="18.75" customHeight="1" x14ac:dyDescent="0.3">
      <c r="A9" s="169">
        <f t="shared" si="6"/>
        <v>5</v>
      </c>
      <c r="B9" s="115" t="s">
        <v>282</v>
      </c>
      <c r="C9" s="115">
        <v>9556</v>
      </c>
      <c r="D9" s="124" t="s">
        <v>54</v>
      </c>
      <c r="E9" s="151">
        <f t="shared" si="0"/>
        <v>1</v>
      </c>
      <c r="F9" s="63" t="s">
        <v>334</v>
      </c>
      <c r="G9" s="92">
        <v>139800</v>
      </c>
      <c r="H9" s="63">
        <v>0</v>
      </c>
      <c r="I9" s="63">
        <v>8090</v>
      </c>
      <c r="J9" s="63"/>
      <c r="K9" s="63">
        <v>7030</v>
      </c>
      <c r="L9" s="63">
        <v>77354</v>
      </c>
      <c r="M9" s="63"/>
      <c r="N9" s="63">
        <v>24383</v>
      </c>
      <c r="O9" s="63">
        <v>22032</v>
      </c>
      <c r="P9" s="63"/>
      <c r="Q9" s="63"/>
      <c r="R9" s="64">
        <f t="shared" si="1"/>
        <v>278689</v>
      </c>
      <c r="S9" s="9"/>
      <c r="T9" s="63">
        <v>71834</v>
      </c>
      <c r="U9" s="63"/>
      <c r="V9" s="63"/>
      <c r="W9" s="63">
        <v>8051</v>
      </c>
      <c r="X9" s="63">
        <v>54689</v>
      </c>
      <c r="Y9" s="63">
        <v>44533</v>
      </c>
      <c r="Z9" s="63">
        <v>64282</v>
      </c>
      <c r="AA9" s="63">
        <v>5000</v>
      </c>
      <c r="AB9" s="63">
        <v>20557</v>
      </c>
      <c r="AC9" s="82">
        <f t="shared" si="2"/>
        <v>268946</v>
      </c>
      <c r="AD9" s="50">
        <f t="shared" si="3"/>
        <v>9743</v>
      </c>
      <c r="AE9" s="38"/>
      <c r="AF9" s="63">
        <v>11465504</v>
      </c>
      <c r="AG9" s="63">
        <v>29989</v>
      </c>
      <c r="AH9" s="63">
        <v>880741</v>
      </c>
      <c r="AI9" s="63">
        <v>94000</v>
      </c>
      <c r="AJ9" s="59">
        <f t="shared" si="4"/>
        <v>12470234</v>
      </c>
      <c r="AK9" s="63">
        <v>11602</v>
      </c>
      <c r="AL9" s="182">
        <f t="shared" si="5"/>
        <v>12458632</v>
      </c>
      <c r="AM9" s="38"/>
      <c r="AN9" s="38"/>
      <c r="AO9" s="38"/>
      <c r="AX9" s="187"/>
    </row>
    <row r="10" spans="1:50" ht="18.75" customHeight="1" x14ac:dyDescent="0.3">
      <c r="A10" s="169">
        <f t="shared" si="6"/>
        <v>6</v>
      </c>
      <c r="B10" s="115" t="s">
        <v>282</v>
      </c>
      <c r="C10" s="115">
        <v>9969</v>
      </c>
      <c r="D10" s="124" t="s">
        <v>211</v>
      </c>
      <c r="E10" s="151">
        <f t="shared" si="0"/>
        <v>1</v>
      </c>
      <c r="F10" s="63" t="s">
        <v>334</v>
      </c>
      <c r="G10" s="92">
        <v>85621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/>
      <c r="N10" s="63">
        <v>0</v>
      </c>
      <c r="O10" s="63">
        <v>0</v>
      </c>
      <c r="P10" s="63">
        <v>0</v>
      </c>
      <c r="Q10" s="63">
        <v>10000</v>
      </c>
      <c r="R10" s="64">
        <f t="shared" si="1"/>
        <v>95621</v>
      </c>
      <c r="S10" s="10"/>
      <c r="T10" s="63">
        <v>81595</v>
      </c>
      <c r="U10" s="63">
        <v>0</v>
      </c>
      <c r="V10" s="63"/>
      <c r="W10" s="63"/>
      <c r="X10" s="63">
        <v>0</v>
      </c>
      <c r="Y10" s="63">
        <v>24716</v>
      </c>
      <c r="Z10" s="63">
        <v>0</v>
      </c>
      <c r="AA10" s="63">
        <v>0</v>
      </c>
      <c r="AB10" s="63">
        <v>0</v>
      </c>
      <c r="AC10" s="82">
        <f t="shared" si="2"/>
        <v>106311</v>
      </c>
      <c r="AD10" s="50">
        <f t="shared" si="3"/>
        <v>-10690</v>
      </c>
      <c r="AE10" s="38"/>
      <c r="AF10" s="63"/>
      <c r="AG10" s="63"/>
      <c r="AH10" s="63">
        <v>3467762</v>
      </c>
      <c r="AI10" s="63">
        <v>0</v>
      </c>
      <c r="AJ10" s="59">
        <f t="shared" si="4"/>
        <v>3467762</v>
      </c>
      <c r="AK10" s="63">
        <v>0</v>
      </c>
      <c r="AL10" s="182">
        <f t="shared" si="5"/>
        <v>3467762</v>
      </c>
      <c r="AM10" s="38"/>
      <c r="AN10" s="38"/>
      <c r="AO10" s="38"/>
      <c r="AX10" s="187"/>
    </row>
    <row r="11" spans="1:50" ht="18.75" customHeight="1" x14ac:dyDescent="0.3">
      <c r="A11" s="169">
        <f t="shared" si="6"/>
        <v>7</v>
      </c>
      <c r="B11" s="115" t="s">
        <v>282</v>
      </c>
      <c r="C11" s="115">
        <v>9345</v>
      </c>
      <c r="D11" s="124" t="s">
        <v>57</v>
      </c>
      <c r="E11" s="151">
        <f t="shared" si="0"/>
        <v>1</v>
      </c>
      <c r="F11" s="63" t="s">
        <v>334</v>
      </c>
      <c r="G11" s="92">
        <v>164046</v>
      </c>
      <c r="H11" s="63">
        <v>0</v>
      </c>
      <c r="I11" s="63">
        <v>10500</v>
      </c>
      <c r="J11" s="63">
        <v>0</v>
      </c>
      <c r="K11" s="63">
        <v>7615</v>
      </c>
      <c r="L11" s="63">
        <v>0</v>
      </c>
      <c r="M11" s="63"/>
      <c r="N11" s="63">
        <v>30662</v>
      </c>
      <c r="O11" s="63">
        <v>4736</v>
      </c>
      <c r="P11" s="63">
        <v>5420</v>
      </c>
      <c r="Q11" s="63">
        <v>138</v>
      </c>
      <c r="R11" s="64">
        <f t="shared" si="1"/>
        <v>223117</v>
      </c>
      <c r="S11" s="10"/>
      <c r="T11" s="63">
        <v>78250</v>
      </c>
      <c r="U11" s="63">
        <v>0</v>
      </c>
      <c r="V11" s="63">
        <v>22681</v>
      </c>
      <c r="W11" s="63">
        <v>1500</v>
      </c>
      <c r="X11" s="63">
        <v>469671</v>
      </c>
      <c r="Y11" s="63">
        <v>11326</v>
      </c>
      <c r="Z11" s="63">
        <v>0</v>
      </c>
      <c r="AA11" s="63">
        <v>0</v>
      </c>
      <c r="AB11" s="63">
        <v>43083</v>
      </c>
      <c r="AC11" s="82">
        <f t="shared" si="2"/>
        <v>626511</v>
      </c>
      <c r="AD11" s="50">
        <f t="shared" si="3"/>
        <v>-403394</v>
      </c>
      <c r="AE11" s="38"/>
      <c r="AF11" s="63">
        <v>1882702</v>
      </c>
      <c r="AG11" s="63">
        <v>56408</v>
      </c>
      <c r="AH11" s="63">
        <v>168352</v>
      </c>
      <c r="AI11" s="63">
        <v>1713</v>
      </c>
      <c r="AJ11" s="59">
        <f t="shared" si="4"/>
        <v>2109175</v>
      </c>
      <c r="AK11" s="63">
        <v>2831</v>
      </c>
      <c r="AL11" s="182">
        <f t="shared" si="5"/>
        <v>2106344</v>
      </c>
      <c r="AM11" s="38"/>
      <c r="AN11" s="38"/>
      <c r="AO11" s="38"/>
      <c r="AX11" s="187"/>
    </row>
    <row r="12" spans="1:50" ht="18.75" customHeight="1" x14ac:dyDescent="0.3">
      <c r="A12" s="169">
        <v>8</v>
      </c>
      <c r="B12" s="115" t="s">
        <v>282</v>
      </c>
      <c r="C12" s="115">
        <v>9322</v>
      </c>
      <c r="D12" s="124" t="s">
        <v>42</v>
      </c>
      <c r="E12" s="151">
        <f t="shared" si="0"/>
        <v>1</v>
      </c>
      <c r="F12" s="63" t="s">
        <v>334</v>
      </c>
      <c r="G12" s="92">
        <v>62289</v>
      </c>
      <c r="H12" s="63">
        <v>0</v>
      </c>
      <c r="I12" s="63">
        <v>49870</v>
      </c>
      <c r="J12" s="63"/>
      <c r="K12" s="63"/>
      <c r="L12" s="63">
        <v>0</v>
      </c>
      <c r="M12" s="63"/>
      <c r="N12" s="63">
        <v>9020</v>
      </c>
      <c r="O12" s="63">
        <v>9944</v>
      </c>
      <c r="P12" s="63">
        <v>1970</v>
      </c>
      <c r="Q12" s="63"/>
      <c r="R12" s="64">
        <f t="shared" si="1"/>
        <v>133093</v>
      </c>
      <c r="S12" s="10"/>
      <c r="T12" s="63">
        <v>33982</v>
      </c>
      <c r="U12" s="63">
        <v>38648</v>
      </c>
      <c r="V12" s="63">
        <v>5041</v>
      </c>
      <c r="W12" s="63"/>
      <c r="X12" s="63">
        <v>11957</v>
      </c>
      <c r="Y12" s="63">
        <v>3289</v>
      </c>
      <c r="Z12" s="63">
        <v>36313</v>
      </c>
      <c r="AA12" s="63"/>
      <c r="AB12" s="63">
        <v>3484</v>
      </c>
      <c r="AC12" s="82">
        <f t="shared" si="2"/>
        <v>132714</v>
      </c>
      <c r="AD12" s="50">
        <f t="shared" si="3"/>
        <v>379</v>
      </c>
      <c r="AE12" s="38"/>
      <c r="AF12" s="63">
        <v>6500000</v>
      </c>
      <c r="AG12" s="63">
        <v>2000000</v>
      </c>
      <c r="AH12" s="63">
        <v>276312</v>
      </c>
      <c r="AI12" s="63">
        <v>0</v>
      </c>
      <c r="AJ12" s="59">
        <f t="shared" si="4"/>
        <v>8776312</v>
      </c>
      <c r="AK12" s="63">
        <v>21204</v>
      </c>
      <c r="AL12" s="182">
        <f t="shared" si="5"/>
        <v>8755108</v>
      </c>
      <c r="AM12" s="38"/>
      <c r="AN12" s="38"/>
      <c r="AO12" s="38"/>
      <c r="AX12" s="2"/>
    </row>
    <row r="13" spans="1:50" ht="18.75" customHeight="1" x14ac:dyDescent="0.3">
      <c r="A13" s="169">
        <f t="shared" si="6"/>
        <v>9</v>
      </c>
      <c r="B13" s="115" t="s">
        <v>282</v>
      </c>
      <c r="C13" s="115">
        <v>9336</v>
      </c>
      <c r="D13" s="124" t="s">
        <v>201</v>
      </c>
      <c r="E13" s="151">
        <f t="shared" si="0"/>
        <v>1</v>
      </c>
      <c r="F13" s="63" t="s">
        <v>334</v>
      </c>
      <c r="G13" s="71">
        <v>122709</v>
      </c>
      <c r="H13" s="63">
        <v>75057</v>
      </c>
      <c r="I13" s="63"/>
      <c r="J13" s="63">
        <v>0</v>
      </c>
      <c r="K13" s="63">
        <v>850</v>
      </c>
      <c r="L13" s="63"/>
      <c r="M13" s="63"/>
      <c r="N13" s="63">
        <v>38670</v>
      </c>
      <c r="O13" s="63">
        <v>2218</v>
      </c>
      <c r="P13" s="63">
        <v>6905</v>
      </c>
      <c r="Q13" s="63">
        <v>7030</v>
      </c>
      <c r="R13" s="64">
        <f t="shared" si="1"/>
        <v>253439</v>
      </c>
      <c r="S13" s="9"/>
      <c r="T13" s="63">
        <v>62798</v>
      </c>
      <c r="U13" s="63"/>
      <c r="V13" s="63"/>
      <c r="W13" s="63">
        <v>5755</v>
      </c>
      <c r="X13" s="63">
        <v>34138</v>
      </c>
      <c r="Y13" s="63">
        <v>48340</v>
      </c>
      <c r="Z13" s="63">
        <v>49668</v>
      </c>
      <c r="AA13" s="63"/>
      <c r="AB13" s="63">
        <v>33887</v>
      </c>
      <c r="AC13" s="82">
        <f t="shared" si="2"/>
        <v>234586</v>
      </c>
      <c r="AD13" s="50">
        <f t="shared" si="3"/>
        <v>18853</v>
      </c>
      <c r="AF13" s="63">
        <v>5437179</v>
      </c>
      <c r="AG13" s="63">
        <v>15500</v>
      </c>
      <c r="AH13" s="63">
        <v>145604</v>
      </c>
      <c r="AI13" s="63">
        <v>3391.3</v>
      </c>
      <c r="AJ13" s="59">
        <f t="shared" si="4"/>
        <v>5601674.2999999998</v>
      </c>
      <c r="AK13" s="63">
        <v>157244</v>
      </c>
      <c r="AL13" s="182">
        <f t="shared" si="5"/>
        <v>5444430.2999999998</v>
      </c>
      <c r="AM13" s="38"/>
      <c r="AN13" s="38"/>
      <c r="AO13" s="38"/>
      <c r="AX13" s="2"/>
    </row>
    <row r="14" spans="1:50" ht="18.75" customHeight="1" x14ac:dyDescent="0.3">
      <c r="A14" s="169">
        <f t="shared" si="6"/>
        <v>10</v>
      </c>
      <c r="B14" s="115"/>
      <c r="C14" s="115">
        <v>19619</v>
      </c>
      <c r="D14" s="124" t="s">
        <v>307</v>
      </c>
      <c r="E14" s="151" t="str">
        <f t="shared" si="0"/>
        <v xml:space="preserve"> </v>
      </c>
      <c r="F14" s="63" t="s">
        <v>284</v>
      </c>
      <c r="G14" s="71">
        <v>45000</v>
      </c>
      <c r="H14" s="63"/>
      <c r="I14" s="63"/>
      <c r="J14" s="63"/>
      <c r="K14" s="63"/>
      <c r="L14" s="63"/>
      <c r="M14" s="63"/>
      <c r="N14" s="63"/>
      <c r="O14" s="63">
        <v>20000</v>
      </c>
      <c r="P14" s="63">
        <v>18000</v>
      </c>
      <c r="Q14" s="63"/>
      <c r="R14" s="64">
        <f t="shared" si="1"/>
        <v>83000</v>
      </c>
      <c r="S14" s="9"/>
      <c r="T14" s="63"/>
      <c r="U14" s="63">
        <v>17000</v>
      </c>
      <c r="V14" s="63">
        <v>7000</v>
      </c>
      <c r="W14" s="63">
        <v>15000</v>
      </c>
      <c r="X14" s="63">
        <v>18200</v>
      </c>
      <c r="Y14" s="63"/>
      <c r="Z14" s="63">
        <v>3000</v>
      </c>
      <c r="AA14" s="63"/>
      <c r="AB14" s="63"/>
      <c r="AC14" s="82">
        <f t="shared" si="2"/>
        <v>60200</v>
      </c>
      <c r="AD14" s="50">
        <f t="shared" si="3"/>
        <v>22800</v>
      </c>
      <c r="AF14" s="63"/>
      <c r="AG14" s="63"/>
      <c r="AH14" s="63"/>
      <c r="AI14" s="63"/>
      <c r="AJ14" s="59"/>
      <c r="AK14" s="63"/>
      <c r="AL14" s="182"/>
      <c r="AM14" s="38"/>
      <c r="AN14" s="38"/>
      <c r="AO14" s="38"/>
      <c r="AX14" s="2"/>
    </row>
    <row r="15" spans="1:50" ht="18.75" customHeight="1" x14ac:dyDescent="0.3">
      <c r="A15" s="169">
        <f>+A14+1</f>
        <v>11</v>
      </c>
      <c r="B15" s="115" t="s">
        <v>282</v>
      </c>
      <c r="C15" s="115">
        <v>9329</v>
      </c>
      <c r="D15" s="124" t="s">
        <v>49</v>
      </c>
      <c r="E15" s="151">
        <f t="shared" si="0"/>
        <v>1</v>
      </c>
      <c r="F15" s="63" t="s">
        <v>334</v>
      </c>
      <c r="G15" s="71">
        <v>126085</v>
      </c>
      <c r="H15" s="63"/>
      <c r="I15" s="63">
        <v>25853</v>
      </c>
      <c r="J15" s="63">
        <v>0</v>
      </c>
      <c r="K15" s="63">
        <v>7030</v>
      </c>
      <c r="L15" s="63">
        <v>1000</v>
      </c>
      <c r="M15" s="63"/>
      <c r="N15" s="63">
        <v>20622</v>
      </c>
      <c r="O15" s="63">
        <v>393</v>
      </c>
      <c r="P15" s="63"/>
      <c r="Q15" s="63">
        <v>1900</v>
      </c>
      <c r="R15" s="64">
        <f>SUM(G15:Q15)</f>
        <v>182883</v>
      </c>
      <c r="S15" s="9"/>
      <c r="T15" s="63">
        <v>47230</v>
      </c>
      <c r="U15" s="63">
        <v>6222</v>
      </c>
      <c r="V15" s="63">
        <v>2247</v>
      </c>
      <c r="W15" s="63">
        <v>7000</v>
      </c>
      <c r="X15" s="63">
        <v>8167</v>
      </c>
      <c r="Y15" s="63">
        <v>3657</v>
      </c>
      <c r="Z15" s="63">
        <v>89212</v>
      </c>
      <c r="AA15" s="63"/>
      <c r="AB15" s="63">
        <v>18296</v>
      </c>
      <c r="AC15" s="82">
        <f t="shared" si="2"/>
        <v>182031</v>
      </c>
      <c r="AD15" s="50">
        <f>+R15-AC15</f>
        <v>852</v>
      </c>
      <c r="AE15" s="38"/>
      <c r="AF15" s="63">
        <v>4550000</v>
      </c>
      <c r="AG15" s="63">
        <v>211811</v>
      </c>
      <c r="AH15" s="63">
        <v>113001</v>
      </c>
      <c r="AI15" s="63"/>
      <c r="AJ15" s="59">
        <f t="shared" si="4"/>
        <v>4874812</v>
      </c>
      <c r="AK15" s="63"/>
      <c r="AL15" s="182">
        <f t="shared" si="5"/>
        <v>4874812</v>
      </c>
      <c r="AM15" s="38"/>
      <c r="AN15" s="38"/>
      <c r="AO15" s="38"/>
      <c r="AX15" s="2"/>
    </row>
    <row r="16" spans="1:50" ht="18.75" customHeight="1" x14ac:dyDescent="0.3">
      <c r="A16" s="169">
        <v>12</v>
      </c>
      <c r="B16" s="115"/>
      <c r="C16" s="115">
        <v>19705</v>
      </c>
      <c r="D16" s="124" t="s">
        <v>314</v>
      </c>
      <c r="E16" s="151">
        <f t="shared" si="0"/>
        <v>1</v>
      </c>
      <c r="F16" s="63" t="s">
        <v>334</v>
      </c>
      <c r="G16" s="71">
        <v>145152</v>
      </c>
      <c r="H16" s="71"/>
      <c r="I16" s="71"/>
      <c r="J16" s="71"/>
      <c r="K16" s="71"/>
      <c r="L16" s="71"/>
      <c r="M16" s="71"/>
      <c r="N16" s="71"/>
      <c r="O16" s="71">
        <v>1527</v>
      </c>
      <c r="P16" s="71">
        <v>2500</v>
      </c>
      <c r="Q16" s="71">
        <v>12281</v>
      </c>
      <c r="R16" s="64">
        <f>SUM(G16:Q16)</f>
        <v>161460</v>
      </c>
      <c r="S16" s="9"/>
      <c r="T16" s="63">
        <v>20370</v>
      </c>
      <c r="U16" s="63"/>
      <c r="V16" s="63">
        <v>31380</v>
      </c>
      <c r="W16" s="63"/>
      <c r="X16" s="63"/>
      <c r="Y16" s="63">
        <v>10800</v>
      </c>
      <c r="Z16" s="63">
        <v>487</v>
      </c>
      <c r="AA16" s="63"/>
      <c r="AB16" s="63">
        <v>82890</v>
      </c>
      <c r="AC16" s="82">
        <f t="shared" si="2"/>
        <v>145927</v>
      </c>
      <c r="AD16" s="50">
        <f>+R16-AC16</f>
        <v>15533</v>
      </c>
      <c r="AE16" s="38"/>
      <c r="AF16" s="63"/>
      <c r="AG16" s="63"/>
      <c r="AH16" s="63">
        <v>232719</v>
      </c>
      <c r="AI16" s="63"/>
      <c r="AJ16" s="59">
        <f t="shared" si="4"/>
        <v>232719</v>
      </c>
      <c r="AK16" s="63"/>
      <c r="AL16" s="182">
        <f t="shared" si="5"/>
        <v>232719</v>
      </c>
      <c r="AM16" s="38"/>
      <c r="AN16" s="38"/>
      <c r="AO16" s="38"/>
      <c r="AX16" s="2"/>
    </row>
    <row r="17" spans="1:50" ht="18.75" customHeight="1" x14ac:dyDescent="0.3">
      <c r="A17" s="169">
        <v>13</v>
      </c>
      <c r="B17" s="115"/>
      <c r="C17" s="115">
        <v>19560</v>
      </c>
      <c r="D17" s="124" t="s">
        <v>342</v>
      </c>
      <c r="E17" s="158" t="str">
        <f>IF(F17="Y",1," ")</f>
        <v xml:space="preserve"> </v>
      </c>
      <c r="F17" s="63" t="s">
        <v>284</v>
      </c>
      <c r="G17" s="160">
        <v>23616</v>
      </c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1">
        <f>SUM(G17:Q17)</f>
        <v>23616</v>
      </c>
      <c r="S17" s="9"/>
      <c r="T17" s="159"/>
      <c r="U17" s="159"/>
      <c r="V17" s="159"/>
      <c r="W17" s="159"/>
      <c r="X17" s="159">
        <v>2080</v>
      </c>
      <c r="Y17" s="159">
        <v>80</v>
      </c>
      <c r="Z17" s="159"/>
      <c r="AA17" s="159"/>
      <c r="AB17" s="159">
        <v>20172</v>
      </c>
      <c r="AC17" s="162">
        <f>SUM(T17:AB17)</f>
        <v>22332</v>
      </c>
      <c r="AD17" s="163">
        <f>+R17-AC17</f>
        <v>1284</v>
      </c>
      <c r="AE17" s="38"/>
      <c r="AF17" s="159"/>
      <c r="AG17" s="159"/>
      <c r="AH17" s="159"/>
      <c r="AI17" s="159"/>
      <c r="AJ17" s="164">
        <f>SUM(AF17:AI17)</f>
        <v>0</v>
      </c>
      <c r="AK17" s="159"/>
      <c r="AL17" s="183">
        <f>+AJ17-AK17</f>
        <v>0</v>
      </c>
      <c r="AM17" s="38"/>
      <c r="AN17" s="38"/>
      <c r="AO17" s="38"/>
      <c r="AX17" s="2"/>
    </row>
    <row r="18" spans="1:50" ht="14" x14ac:dyDescent="0.3">
      <c r="A18" s="169">
        <v>14</v>
      </c>
      <c r="B18" s="148"/>
      <c r="C18" s="116">
        <v>19621</v>
      </c>
      <c r="D18" s="157" t="s">
        <v>343</v>
      </c>
      <c r="E18" s="188">
        <f>IF(F18="Y",1," ")</f>
        <v>1</v>
      </c>
      <c r="F18" s="63" t="s">
        <v>334</v>
      </c>
      <c r="G18" s="93">
        <v>31025</v>
      </c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70">
        <f>SUM(G18:Q18)</f>
        <v>31025</v>
      </c>
      <c r="S18" s="149"/>
      <c r="T18" s="93">
        <v>11825</v>
      </c>
      <c r="U18" s="148"/>
      <c r="V18" s="149"/>
      <c r="W18" s="149"/>
      <c r="X18" s="149"/>
      <c r="Y18" s="93">
        <v>7560</v>
      </c>
      <c r="Z18" s="149">
        <v>10000</v>
      </c>
      <c r="AA18" s="149"/>
      <c r="AB18" s="149"/>
      <c r="AC18" s="82">
        <f>SUM(T18:AB18)</f>
        <v>29385</v>
      </c>
      <c r="AD18" s="50">
        <f>+R18-AC18</f>
        <v>1640</v>
      </c>
      <c r="AE18" s="148"/>
      <c r="AF18" s="148"/>
      <c r="AG18" s="148"/>
      <c r="AH18" s="93">
        <v>57512</v>
      </c>
      <c r="AI18" s="148"/>
      <c r="AJ18" s="59">
        <f>SUM(AF18:AI18)</f>
        <v>57512</v>
      </c>
      <c r="AK18" s="148"/>
      <c r="AL18" s="182">
        <f>+AJ18-AK18</f>
        <v>57512</v>
      </c>
    </row>
    <row r="19" spans="1:50" s="96" customFormat="1" ht="18.75" customHeight="1" x14ac:dyDescent="0.3">
      <c r="A19" s="225" t="s">
        <v>324</v>
      </c>
      <c r="B19" s="226"/>
      <c r="C19" s="226"/>
      <c r="D19" s="226"/>
      <c r="E19" s="165" t="str">
        <f t="shared" si="0"/>
        <v xml:space="preserve"> </v>
      </c>
      <c r="F19" s="166"/>
      <c r="G19" s="97">
        <f>SUM(G5:G18)</f>
        <v>1207732</v>
      </c>
      <c r="H19" s="97">
        <f t="shared" ref="H19:Q19" si="7">SUM(H5:H18)</f>
        <v>84367</v>
      </c>
      <c r="I19" s="97">
        <f t="shared" si="7"/>
        <v>113696</v>
      </c>
      <c r="J19" s="97">
        <f t="shared" si="7"/>
        <v>80652</v>
      </c>
      <c r="K19" s="97">
        <f t="shared" si="7"/>
        <v>42583</v>
      </c>
      <c r="L19" s="97">
        <f t="shared" si="7"/>
        <v>78354</v>
      </c>
      <c r="M19" s="97">
        <f t="shared" si="7"/>
        <v>0</v>
      </c>
      <c r="N19" s="97">
        <f t="shared" si="7"/>
        <v>139357</v>
      </c>
      <c r="O19" s="97">
        <f t="shared" si="7"/>
        <v>80328</v>
      </c>
      <c r="P19" s="97">
        <f t="shared" si="7"/>
        <v>61934</v>
      </c>
      <c r="Q19" s="97">
        <f t="shared" si="7"/>
        <v>43589</v>
      </c>
      <c r="R19" s="141">
        <f>SUM(R5:R18)</f>
        <v>1932592</v>
      </c>
      <c r="S19" s="30"/>
      <c r="T19" s="167">
        <f>SUM(T5:T18)</f>
        <v>579516</v>
      </c>
      <c r="U19" s="167">
        <f t="shared" ref="U19:AB19" si="8">SUM(U5:U18)</f>
        <v>100643</v>
      </c>
      <c r="V19" s="167">
        <f t="shared" si="8"/>
        <v>83899</v>
      </c>
      <c r="W19" s="167">
        <f t="shared" si="8"/>
        <v>37422</v>
      </c>
      <c r="X19" s="167">
        <f t="shared" si="8"/>
        <v>916516</v>
      </c>
      <c r="Y19" s="167">
        <f t="shared" si="8"/>
        <v>233953</v>
      </c>
      <c r="Z19" s="167">
        <f t="shared" si="8"/>
        <v>263045</v>
      </c>
      <c r="AA19" s="167">
        <f t="shared" si="8"/>
        <v>5000</v>
      </c>
      <c r="AB19" s="167">
        <f t="shared" si="8"/>
        <v>260694</v>
      </c>
      <c r="AC19" s="141">
        <f>SUM(AC5:AC18)</f>
        <v>2480688</v>
      </c>
      <c r="AD19" s="141">
        <f>+R19-AC19</f>
        <v>-548096</v>
      </c>
      <c r="AE19" s="38"/>
      <c r="AF19" s="167">
        <f>SUM(AF5:AF18)</f>
        <v>41534085</v>
      </c>
      <c r="AG19" s="167">
        <f t="shared" ref="AG19:AI19" si="9">SUM(AG5:AG18)</f>
        <v>2499166</v>
      </c>
      <c r="AH19" s="167">
        <f t="shared" si="9"/>
        <v>5972068</v>
      </c>
      <c r="AI19" s="167">
        <f t="shared" si="9"/>
        <v>160578.29999999999</v>
      </c>
      <c r="AJ19" s="168">
        <f>SUM(AJ5:AJ18)</f>
        <v>50165897.299999997</v>
      </c>
      <c r="AK19" s="167">
        <f>SUM(AK5:AK18)</f>
        <v>192881</v>
      </c>
      <c r="AL19" s="184">
        <f>+AJ19-AK19</f>
        <v>49973016.299999997</v>
      </c>
      <c r="AM19" s="76"/>
      <c r="AN19" s="76"/>
    </row>
    <row r="20" spans="1:50" s="96" customFormat="1" ht="18.75" customHeight="1" x14ac:dyDescent="0.3">
      <c r="A20" s="216" t="s">
        <v>309</v>
      </c>
      <c r="B20" s="217"/>
      <c r="C20" s="217"/>
      <c r="D20" s="217"/>
      <c r="E20" s="124" t="str">
        <f t="shared" si="0"/>
        <v xml:space="preserve"> </v>
      </c>
      <c r="F20" s="113"/>
      <c r="G20" s="75">
        <v>1393411</v>
      </c>
      <c r="H20" s="29">
        <v>77491</v>
      </c>
      <c r="I20" s="29">
        <v>281799</v>
      </c>
      <c r="J20" s="29">
        <v>0</v>
      </c>
      <c r="K20" s="29">
        <v>22666</v>
      </c>
      <c r="L20" s="29">
        <v>106779</v>
      </c>
      <c r="M20" s="29">
        <v>0</v>
      </c>
      <c r="N20" s="29">
        <v>169387</v>
      </c>
      <c r="O20" s="29">
        <v>118717</v>
      </c>
      <c r="P20" s="29">
        <v>95788</v>
      </c>
      <c r="Q20" s="29">
        <v>65426</v>
      </c>
      <c r="R20" s="50">
        <v>2331464</v>
      </c>
      <c r="S20" s="30"/>
      <c r="T20" s="29">
        <v>662008</v>
      </c>
      <c r="U20" s="29">
        <v>72008</v>
      </c>
      <c r="V20" s="29">
        <v>49722</v>
      </c>
      <c r="W20" s="29">
        <v>73396</v>
      </c>
      <c r="X20" s="29">
        <v>641070</v>
      </c>
      <c r="Y20" s="29">
        <v>343871</v>
      </c>
      <c r="Z20" s="29">
        <v>296862</v>
      </c>
      <c r="AA20" s="29">
        <v>0</v>
      </c>
      <c r="AB20" s="29">
        <v>242618</v>
      </c>
      <c r="AC20" s="82">
        <v>2381555</v>
      </c>
      <c r="AD20" s="50">
        <v>-50091</v>
      </c>
      <c r="AE20" s="38"/>
      <c r="AF20" s="29">
        <v>35340193</v>
      </c>
      <c r="AG20" s="29">
        <v>2344592</v>
      </c>
      <c r="AH20" s="29">
        <v>3044294</v>
      </c>
      <c r="AI20" s="29">
        <v>108103</v>
      </c>
      <c r="AJ20" s="50">
        <v>40837182</v>
      </c>
      <c r="AK20" s="29">
        <v>186510</v>
      </c>
      <c r="AL20" s="185">
        <v>40650672</v>
      </c>
      <c r="AM20" s="76"/>
    </row>
    <row r="21" spans="1:50" s="96" customFormat="1" ht="18.75" customHeight="1" x14ac:dyDescent="0.3">
      <c r="A21" s="218" t="s">
        <v>327</v>
      </c>
      <c r="B21" s="219"/>
      <c r="C21" s="219"/>
      <c r="D21" s="219"/>
      <c r="E21" s="124" t="str">
        <f t="shared" si="0"/>
        <v xml:space="preserve"> </v>
      </c>
      <c r="F21" s="114"/>
      <c r="G21" s="65">
        <f t="shared" ref="G21:AK21" si="10">+G19/G20</f>
        <v>0.86674498765977881</v>
      </c>
      <c r="H21" s="65"/>
      <c r="I21" s="39">
        <f t="shared" si="10"/>
        <v>0.40346488099673883</v>
      </c>
      <c r="J21" s="39">
        <v>0</v>
      </c>
      <c r="K21" s="39">
        <f t="shared" si="10"/>
        <v>1.8787170210888555</v>
      </c>
      <c r="L21" s="39"/>
      <c r="M21" s="39"/>
      <c r="N21" s="39">
        <f t="shared" si="10"/>
        <v>0.82271366751875885</v>
      </c>
      <c r="O21" s="39">
        <f t="shared" si="10"/>
        <v>0.67663434891380336</v>
      </c>
      <c r="P21" s="39">
        <f t="shared" si="10"/>
        <v>0.6465736835511755</v>
      </c>
      <c r="Q21" s="39">
        <f t="shared" si="10"/>
        <v>0.66623360743435334</v>
      </c>
      <c r="R21" s="51">
        <f t="shared" si="10"/>
        <v>0.82891779585702374</v>
      </c>
      <c r="S21" s="78"/>
      <c r="T21" s="39">
        <f t="shared" si="10"/>
        <v>0.87539123394279228</v>
      </c>
      <c r="U21" s="39">
        <f t="shared" si="10"/>
        <v>1.3976641484279524</v>
      </c>
      <c r="V21" s="39">
        <v>0</v>
      </c>
      <c r="W21" s="39">
        <f t="shared" si="10"/>
        <v>0.50986429778189546</v>
      </c>
      <c r="X21" s="39">
        <f t="shared" si="10"/>
        <v>1.4296660271109238</v>
      </c>
      <c r="Y21" s="39">
        <f t="shared" si="10"/>
        <v>0.68035106188076344</v>
      </c>
      <c r="Z21" s="39">
        <f t="shared" si="10"/>
        <v>0.88608511699038606</v>
      </c>
      <c r="AA21" s="39">
        <v>0</v>
      </c>
      <c r="AB21" s="39">
        <f t="shared" si="10"/>
        <v>1.0745039527157918</v>
      </c>
      <c r="AC21" s="140">
        <f>+AC19/AC20</f>
        <v>1.041625324630336</v>
      </c>
      <c r="AD21" s="140">
        <f>+AD19/AD20*-1</f>
        <v>-10.942005549899184</v>
      </c>
      <c r="AE21" s="38"/>
      <c r="AF21" s="39">
        <f t="shared" si="10"/>
        <v>1.175264804015077</v>
      </c>
      <c r="AG21" s="65">
        <f t="shared" si="10"/>
        <v>1.0659278885196231</v>
      </c>
      <c r="AH21" s="39">
        <f t="shared" si="10"/>
        <v>1.9617251159053626</v>
      </c>
      <c r="AI21" s="39">
        <v>0</v>
      </c>
      <c r="AJ21" s="51">
        <f>+AJ19/AJ20</f>
        <v>1.2284368030095709</v>
      </c>
      <c r="AK21" s="39">
        <f t="shared" si="10"/>
        <v>1.0341590263256661</v>
      </c>
      <c r="AL21" s="186">
        <f>+AL19/AL20</f>
        <v>1.229328171991843</v>
      </c>
      <c r="AM21" s="76"/>
    </row>
    <row r="22" spans="1:50" ht="18.75" customHeight="1" x14ac:dyDescent="0.25">
      <c r="B22" s="40"/>
      <c r="C22" s="40"/>
      <c r="D22" s="62"/>
      <c r="E22" s="62" t="str">
        <f t="shared" si="0"/>
        <v xml:space="preserve"> </v>
      </c>
      <c r="F22" s="40"/>
      <c r="G22" s="60"/>
      <c r="V22"/>
      <c r="W22"/>
      <c r="X22"/>
      <c r="Y22"/>
      <c r="Z22"/>
      <c r="AA22"/>
      <c r="AB22"/>
      <c r="AE22" s="46"/>
    </row>
    <row r="23" spans="1:50" ht="13" x14ac:dyDescent="0.3">
      <c r="B23" s="40"/>
      <c r="C23" s="40"/>
      <c r="D23" s="142" t="s">
        <v>325</v>
      </c>
      <c r="E23" s="142"/>
      <c r="F23" s="34">
        <f>SUM(E5:E18)</f>
        <v>12</v>
      </c>
      <c r="G23" s="60"/>
      <c r="V23"/>
      <c r="W23"/>
      <c r="X23"/>
      <c r="Y23"/>
      <c r="Z23"/>
      <c r="AA23"/>
      <c r="AB23"/>
    </row>
    <row r="24" spans="1:50" ht="13" x14ac:dyDescent="0.3">
      <c r="B24" s="40"/>
      <c r="C24" s="40"/>
      <c r="D24" s="142" t="s">
        <v>299</v>
      </c>
      <c r="E24" s="142"/>
      <c r="F24" s="143">
        <f>+F23/A15</f>
        <v>1.0909090909090908</v>
      </c>
      <c r="G24" s="62"/>
      <c r="H24" s="62"/>
      <c r="I24" s="40"/>
      <c r="J24" s="40"/>
      <c r="K24" s="60"/>
      <c r="S24"/>
      <c r="V24"/>
      <c r="W24" s="94"/>
      <c r="X24"/>
      <c r="Y24"/>
      <c r="Z24"/>
      <c r="AA24"/>
      <c r="AB24"/>
    </row>
    <row r="25" spans="1:50" x14ac:dyDescent="0.25">
      <c r="B25" s="40"/>
      <c r="C25" s="40"/>
      <c r="D25" s="62"/>
      <c r="E25" s="62" t="str">
        <f t="shared" ref="E25:E72" si="11">IF(F25="Y",1," ")</f>
        <v xml:space="preserve"> </v>
      </c>
      <c r="F25" s="62"/>
      <c r="G25" s="62"/>
      <c r="H25" s="62"/>
      <c r="I25" s="40"/>
      <c r="J25" s="40"/>
      <c r="K25" s="60"/>
      <c r="S25"/>
      <c r="V25"/>
      <c r="W25" s="94"/>
      <c r="X25"/>
      <c r="Y25"/>
      <c r="Z25"/>
      <c r="AA25"/>
      <c r="AB25"/>
    </row>
    <row r="26" spans="1:50" x14ac:dyDescent="0.25">
      <c r="B26" s="40"/>
      <c r="C26" s="40"/>
      <c r="D26" s="62"/>
      <c r="E26" s="62" t="str">
        <f t="shared" si="11"/>
        <v xml:space="preserve"> </v>
      </c>
      <c r="F26" s="40"/>
      <c r="G26" s="60"/>
      <c r="V26"/>
      <c r="W26" s="94"/>
      <c r="X26"/>
      <c r="Y26"/>
      <c r="Z26"/>
      <c r="AA26"/>
      <c r="AB26"/>
    </row>
    <row r="27" spans="1:50" x14ac:dyDescent="0.25">
      <c r="B27" s="40"/>
      <c r="C27" s="40"/>
      <c r="D27" s="62"/>
      <c r="E27" s="62" t="str">
        <f t="shared" si="11"/>
        <v xml:space="preserve"> </v>
      </c>
      <c r="F27" s="40"/>
      <c r="G27" s="60"/>
      <c r="V27"/>
      <c r="W27" s="94"/>
      <c r="X27"/>
      <c r="Y27"/>
      <c r="Z27"/>
      <c r="AA27"/>
      <c r="AB27"/>
    </row>
    <row r="28" spans="1:50" x14ac:dyDescent="0.25">
      <c r="B28" s="40"/>
      <c r="C28" s="40"/>
      <c r="D28" s="62"/>
      <c r="E28" s="62" t="str">
        <f t="shared" si="11"/>
        <v xml:space="preserve"> </v>
      </c>
      <c r="F28" s="40"/>
      <c r="G28" s="60"/>
      <c r="V28"/>
      <c r="W28" s="94"/>
      <c r="X28"/>
      <c r="Y28"/>
      <c r="Z28"/>
      <c r="AA28"/>
      <c r="AB28"/>
    </row>
    <row r="29" spans="1:50" x14ac:dyDescent="0.25">
      <c r="B29" s="40"/>
      <c r="C29" s="40"/>
      <c r="D29" s="62"/>
      <c r="E29" s="62" t="str">
        <f t="shared" si="11"/>
        <v xml:space="preserve"> </v>
      </c>
      <c r="F29" s="40"/>
      <c r="G29" s="60"/>
      <c r="V29"/>
      <c r="W29" s="94"/>
      <c r="X29"/>
      <c r="Y29"/>
      <c r="Z29"/>
      <c r="AA29"/>
      <c r="AB29"/>
    </row>
    <row r="30" spans="1:50" x14ac:dyDescent="0.25">
      <c r="B30" s="40"/>
      <c r="C30" s="40"/>
      <c r="D30" s="62"/>
      <c r="E30" s="62" t="str">
        <f t="shared" si="11"/>
        <v xml:space="preserve"> </v>
      </c>
      <c r="F30" s="40"/>
      <c r="G30" s="60"/>
      <c r="V30"/>
      <c r="W30" s="94"/>
      <c r="X30"/>
      <c r="Y30"/>
      <c r="Z30"/>
      <c r="AA30"/>
      <c r="AB30"/>
    </row>
    <row r="31" spans="1:50" x14ac:dyDescent="0.25">
      <c r="B31" s="40"/>
      <c r="C31" s="40"/>
      <c r="D31" s="62"/>
      <c r="E31" s="62" t="str">
        <f t="shared" si="11"/>
        <v xml:space="preserve"> </v>
      </c>
      <c r="F31" s="40"/>
      <c r="G31" s="60"/>
      <c r="V31"/>
      <c r="W31" s="94"/>
      <c r="X31"/>
      <c r="Y31"/>
      <c r="Z31"/>
      <c r="AA31"/>
      <c r="AB31"/>
    </row>
    <row r="32" spans="1:50" x14ac:dyDescent="0.25">
      <c r="B32" s="40"/>
      <c r="C32" s="40"/>
      <c r="D32" s="62"/>
      <c r="E32" s="62" t="str">
        <f t="shared" si="11"/>
        <v xml:space="preserve"> </v>
      </c>
      <c r="F32" s="40"/>
      <c r="G32" s="60"/>
      <c r="V32"/>
      <c r="W32"/>
      <c r="X32"/>
      <c r="Y32"/>
      <c r="Z32"/>
      <c r="AA32"/>
      <c r="AB32"/>
    </row>
    <row r="33" spans="2:28" x14ac:dyDescent="0.25">
      <c r="B33" s="40"/>
      <c r="C33" s="40"/>
      <c r="D33" s="62"/>
      <c r="E33" s="62" t="str">
        <f t="shared" si="11"/>
        <v xml:space="preserve"> </v>
      </c>
      <c r="F33" s="40"/>
      <c r="G33" s="60"/>
      <c r="V33"/>
      <c r="W33"/>
      <c r="X33"/>
      <c r="Y33"/>
      <c r="Z33"/>
      <c r="AA33"/>
      <c r="AB33"/>
    </row>
    <row r="34" spans="2:28" x14ac:dyDescent="0.25">
      <c r="B34" s="40"/>
      <c r="C34" s="40"/>
      <c r="D34" s="62"/>
      <c r="E34" s="62" t="str">
        <f t="shared" si="11"/>
        <v xml:space="preserve"> </v>
      </c>
      <c r="F34" s="40"/>
      <c r="G34" s="60"/>
      <c r="V34"/>
      <c r="W34"/>
      <c r="X34"/>
      <c r="Y34"/>
      <c r="Z34"/>
      <c r="AA34"/>
      <c r="AB34"/>
    </row>
    <row r="35" spans="2:28" x14ac:dyDescent="0.25">
      <c r="B35" s="40"/>
      <c r="C35" s="40"/>
      <c r="D35" s="62"/>
      <c r="E35" s="62" t="str">
        <f t="shared" si="11"/>
        <v xml:space="preserve"> </v>
      </c>
      <c r="F35" s="40"/>
      <c r="G35" s="60"/>
      <c r="V35"/>
      <c r="W35"/>
      <c r="X35"/>
      <c r="Y35"/>
      <c r="Z35"/>
      <c r="AA35"/>
      <c r="AB35"/>
    </row>
    <row r="36" spans="2:28" x14ac:dyDescent="0.25">
      <c r="B36" s="40"/>
      <c r="C36" s="40"/>
      <c r="D36" s="62"/>
      <c r="E36" s="62" t="str">
        <f t="shared" si="11"/>
        <v xml:space="preserve"> </v>
      </c>
      <c r="F36" s="40"/>
      <c r="G36" s="60"/>
      <c r="V36"/>
      <c r="W36"/>
      <c r="X36"/>
      <c r="Y36"/>
      <c r="Z36"/>
      <c r="AA36"/>
      <c r="AB36"/>
    </row>
    <row r="37" spans="2:28" x14ac:dyDescent="0.25">
      <c r="B37" s="40"/>
      <c r="C37" s="40"/>
      <c r="D37" s="62"/>
      <c r="E37" s="62" t="str">
        <f t="shared" si="11"/>
        <v xml:space="preserve"> </v>
      </c>
      <c r="F37" s="40"/>
      <c r="G37" s="60"/>
      <c r="V37"/>
      <c r="W37"/>
      <c r="X37"/>
      <c r="Y37"/>
      <c r="Z37"/>
      <c r="AA37"/>
      <c r="AB37"/>
    </row>
    <row r="38" spans="2:28" x14ac:dyDescent="0.25">
      <c r="B38" s="40"/>
      <c r="C38" s="40"/>
      <c r="D38" s="62"/>
      <c r="E38" s="62" t="str">
        <f t="shared" si="11"/>
        <v xml:space="preserve"> </v>
      </c>
      <c r="F38" s="40"/>
      <c r="G38" s="60"/>
      <c r="V38"/>
      <c r="W38"/>
      <c r="X38"/>
      <c r="Y38"/>
      <c r="Z38"/>
      <c r="AA38"/>
      <c r="AB38"/>
    </row>
    <row r="39" spans="2:28" x14ac:dyDescent="0.25">
      <c r="B39" s="40"/>
      <c r="C39" s="40"/>
      <c r="D39" s="62"/>
      <c r="E39" s="62" t="str">
        <f t="shared" si="11"/>
        <v xml:space="preserve"> </v>
      </c>
      <c r="F39" s="40"/>
      <c r="G39" s="60"/>
      <c r="V39"/>
      <c r="W39"/>
      <c r="X39"/>
      <c r="Y39"/>
      <c r="Z39"/>
      <c r="AA39"/>
      <c r="AB39"/>
    </row>
    <row r="40" spans="2:28" x14ac:dyDescent="0.25">
      <c r="B40" s="40"/>
      <c r="C40" s="40"/>
      <c r="D40" s="62"/>
      <c r="E40" s="62" t="str">
        <f t="shared" si="11"/>
        <v xml:space="preserve"> </v>
      </c>
      <c r="F40" s="40"/>
      <c r="G40" s="60"/>
      <c r="V40"/>
      <c r="W40"/>
      <c r="X40"/>
      <c r="Y40"/>
      <c r="Z40"/>
      <c r="AA40"/>
      <c r="AB40"/>
    </row>
    <row r="41" spans="2:28" x14ac:dyDescent="0.25">
      <c r="B41" s="40"/>
      <c r="C41" s="40"/>
      <c r="D41" s="62"/>
      <c r="E41" s="62" t="str">
        <f t="shared" si="11"/>
        <v xml:space="preserve"> </v>
      </c>
      <c r="F41" s="40"/>
      <c r="G41" s="60"/>
      <c r="V41"/>
      <c r="W41"/>
      <c r="X41"/>
      <c r="Y41"/>
      <c r="Z41"/>
      <c r="AA41"/>
      <c r="AB41"/>
    </row>
    <row r="42" spans="2:28" x14ac:dyDescent="0.25">
      <c r="B42" s="40"/>
      <c r="C42" s="40"/>
      <c r="D42" s="62"/>
      <c r="E42" s="62" t="str">
        <f t="shared" si="11"/>
        <v xml:space="preserve"> </v>
      </c>
      <c r="F42" s="40"/>
      <c r="G42" s="60"/>
      <c r="V42"/>
      <c r="W42"/>
      <c r="X42"/>
      <c r="Y42"/>
      <c r="Z42"/>
      <c r="AA42"/>
      <c r="AB42"/>
    </row>
    <row r="43" spans="2:28" x14ac:dyDescent="0.25">
      <c r="B43" s="40"/>
      <c r="C43" s="40"/>
      <c r="D43" s="62"/>
      <c r="E43" s="62" t="str">
        <f t="shared" si="11"/>
        <v xml:space="preserve"> </v>
      </c>
      <c r="F43" s="40"/>
      <c r="G43" s="60"/>
      <c r="V43"/>
      <c r="W43"/>
      <c r="X43"/>
      <c r="Y43"/>
      <c r="Z43"/>
      <c r="AA43"/>
      <c r="AB43"/>
    </row>
    <row r="44" spans="2:28" x14ac:dyDescent="0.25">
      <c r="B44" s="40"/>
      <c r="C44" s="40"/>
      <c r="D44" s="62"/>
      <c r="E44" s="62" t="str">
        <f t="shared" si="11"/>
        <v xml:space="preserve"> </v>
      </c>
      <c r="F44" s="40"/>
      <c r="G44" s="60"/>
      <c r="V44"/>
      <c r="W44"/>
      <c r="X44"/>
      <c r="Y44"/>
      <c r="Z44"/>
      <c r="AA44"/>
      <c r="AB44"/>
    </row>
    <row r="45" spans="2:28" x14ac:dyDescent="0.25">
      <c r="B45" s="40"/>
      <c r="C45" s="40"/>
      <c r="D45" s="62"/>
      <c r="E45" s="62" t="str">
        <f t="shared" si="11"/>
        <v xml:space="preserve"> </v>
      </c>
      <c r="F45" s="40"/>
      <c r="G45" s="60"/>
      <c r="V45"/>
      <c r="W45"/>
      <c r="X45"/>
      <c r="Y45"/>
      <c r="Z45"/>
      <c r="AA45"/>
      <c r="AB45"/>
    </row>
    <row r="46" spans="2:28" x14ac:dyDescent="0.25">
      <c r="B46" s="40"/>
      <c r="C46" s="40"/>
      <c r="D46" s="62"/>
      <c r="E46" s="62" t="str">
        <f t="shared" si="11"/>
        <v xml:space="preserve"> </v>
      </c>
      <c r="F46" s="40"/>
      <c r="G46" s="60"/>
      <c r="V46"/>
      <c r="W46"/>
      <c r="X46"/>
      <c r="Y46"/>
      <c r="Z46"/>
      <c r="AA46"/>
      <c r="AB46"/>
    </row>
    <row r="47" spans="2:28" x14ac:dyDescent="0.25">
      <c r="B47" s="40"/>
      <c r="C47" s="40"/>
      <c r="D47" s="62"/>
      <c r="E47" s="62" t="str">
        <f t="shared" si="11"/>
        <v xml:space="preserve"> </v>
      </c>
      <c r="F47" s="40"/>
      <c r="G47" s="60"/>
      <c r="V47"/>
      <c r="W47"/>
      <c r="X47"/>
      <c r="Y47"/>
      <c r="Z47"/>
      <c r="AA47"/>
      <c r="AB47"/>
    </row>
    <row r="48" spans="2:28" x14ac:dyDescent="0.25">
      <c r="B48" s="40"/>
      <c r="C48" s="40"/>
      <c r="D48" s="62"/>
      <c r="E48" s="62" t="str">
        <f t="shared" si="11"/>
        <v xml:space="preserve"> </v>
      </c>
      <c r="F48" s="40"/>
      <c r="G48" s="60"/>
      <c r="V48"/>
      <c r="W48"/>
      <c r="X48"/>
      <c r="Y48"/>
      <c r="Z48"/>
      <c r="AA48"/>
      <c r="AB48"/>
    </row>
    <row r="49" spans="2:28" x14ac:dyDescent="0.25">
      <c r="B49" s="40"/>
      <c r="C49" s="40"/>
      <c r="D49" s="62"/>
      <c r="E49" s="62" t="str">
        <f t="shared" si="11"/>
        <v xml:space="preserve"> </v>
      </c>
      <c r="F49" s="40"/>
      <c r="G49" s="60"/>
      <c r="V49"/>
      <c r="W49"/>
      <c r="X49"/>
      <c r="Y49"/>
      <c r="Z49"/>
      <c r="AA49"/>
      <c r="AB49"/>
    </row>
    <row r="50" spans="2:28" x14ac:dyDescent="0.25">
      <c r="B50" s="40"/>
      <c r="C50" s="40"/>
      <c r="D50" s="62"/>
      <c r="E50" s="62" t="str">
        <f t="shared" si="11"/>
        <v xml:space="preserve"> </v>
      </c>
      <c r="F50" s="40"/>
      <c r="G50" s="60"/>
      <c r="V50"/>
      <c r="W50"/>
      <c r="X50"/>
      <c r="Y50"/>
      <c r="Z50"/>
      <c r="AA50"/>
      <c r="AB50"/>
    </row>
    <row r="51" spans="2:28" x14ac:dyDescent="0.25">
      <c r="B51" s="40"/>
      <c r="C51" s="40"/>
      <c r="D51" s="62"/>
      <c r="E51" s="62" t="str">
        <f t="shared" si="11"/>
        <v xml:space="preserve"> </v>
      </c>
      <c r="F51" s="40"/>
      <c r="G51" s="60"/>
      <c r="V51"/>
      <c r="W51"/>
      <c r="X51"/>
      <c r="Y51"/>
      <c r="Z51"/>
      <c r="AA51"/>
      <c r="AB51"/>
    </row>
    <row r="52" spans="2:28" x14ac:dyDescent="0.25">
      <c r="B52" s="40"/>
      <c r="C52" s="40"/>
      <c r="D52" s="62"/>
      <c r="E52" s="62" t="str">
        <f t="shared" si="11"/>
        <v xml:space="preserve"> </v>
      </c>
      <c r="F52" s="40"/>
      <c r="G52" s="60"/>
      <c r="V52"/>
      <c r="W52"/>
      <c r="X52"/>
      <c r="Y52"/>
      <c r="Z52"/>
      <c r="AA52"/>
      <c r="AB52"/>
    </row>
    <row r="53" spans="2:28" x14ac:dyDescent="0.25">
      <c r="B53" s="40"/>
      <c r="C53" s="40"/>
      <c r="D53" s="62"/>
      <c r="E53" s="62" t="str">
        <f t="shared" si="11"/>
        <v xml:space="preserve"> </v>
      </c>
      <c r="F53" s="40"/>
      <c r="G53" s="60"/>
      <c r="V53"/>
      <c r="W53"/>
      <c r="X53"/>
      <c r="Y53"/>
      <c r="Z53"/>
      <c r="AA53"/>
      <c r="AB53"/>
    </row>
    <row r="54" spans="2:28" x14ac:dyDescent="0.25">
      <c r="B54" s="40"/>
      <c r="C54" s="40"/>
      <c r="D54" s="62"/>
      <c r="E54" s="62" t="str">
        <f t="shared" si="11"/>
        <v xml:space="preserve"> </v>
      </c>
      <c r="F54" s="40"/>
      <c r="G54" s="60"/>
      <c r="V54"/>
      <c r="W54"/>
      <c r="X54"/>
      <c r="Y54"/>
      <c r="Z54"/>
      <c r="AA54"/>
      <c r="AB54"/>
    </row>
    <row r="55" spans="2:28" x14ac:dyDescent="0.25">
      <c r="B55" s="40"/>
      <c r="C55" s="40"/>
      <c r="D55" s="62"/>
      <c r="E55" s="62" t="str">
        <f t="shared" si="11"/>
        <v xml:space="preserve"> </v>
      </c>
      <c r="F55" s="40"/>
      <c r="G55" s="60"/>
      <c r="V55"/>
      <c r="W55"/>
      <c r="X55"/>
      <c r="Y55"/>
      <c r="Z55"/>
      <c r="AA55"/>
      <c r="AB55"/>
    </row>
    <row r="56" spans="2:28" x14ac:dyDescent="0.25">
      <c r="B56" s="40"/>
      <c r="C56" s="40"/>
      <c r="D56" s="62"/>
      <c r="E56" s="62" t="str">
        <f t="shared" si="11"/>
        <v xml:space="preserve"> </v>
      </c>
      <c r="F56" s="40"/>
      <c r="G56" s="60"/>
      <c r="V56"/>
      <c r="W56"/>
      <c r="X56"/>
      <c r="Y56"/>
      <c r="Z56"/>
      <c r="AA56"/>
      <c r="AB56"/>
    </row>
    <row r="57" spans="2:28" x14ac:dyDescent="0.25">
      <c r="B57" s="40"/>
      <c r="C57" s="40"/>
      <c r="D57" s="62"/>
      <c r="E57" s="62" t="str">
        <f t="shared" si="11"/>
        <v xml:space="preserve"> </v>
      </c>
      <c r="F57" s="40"/>
      <c r="G57" s="60"/>
      <c r="V57"/>
      <c r="W57"/>
      <c r="X57"/>
      <c r="Y57"/>
      <c r="Z57"/>
      <c r="AA57"/>
      <c r="AB57"/>
    </row>
    <row r="58" spans="2:28" x14ac:dyDescent="0.25">
      <c r="B58" s="40"/>
      <c r="C58" s="40"/>
      <c r="D58" s="62"/>
      <c r="E58" s="62" t="str">
        <f t="shared" si="11"/>
        <v xml:space="preserve"> </v>
      </c>
      <c r="F58" s="40"/>
      <c r="G58" s="60"/>
      <c r="V58"/>
      <c r="W58"/>
      <c r="X58"/>
      <c r="Y58"/>
      <c r="Z58"/>
      <c r="AA58"/>
      <c r="AB58"/>
    </row>
    <row r="59" spans="2:28" x14ac:dyDescent="0.25">
      <c r="B59" s="40"/>
      <c r="C59" s="40"/>
      <c r="D59" s="62"/>
      <c r="E59" s="62" t="str">
        <f t="shared" si="11"/>
        <v xml:space="preserve"> </v>
      </c>
      <c r="F59" s="40"/>
      <c r="G59" s="60"/>
      <c r="V59"/>
      <c r="W59"/>
      <c r="X59"/>
      <c r="Y59"/>
      <c r="Z59"/>
      <c r="AA59"/>
      <c r="AB59"/>
    </row>
    <row r="60" spans="2:28" x14ac:dyDescent="0.25">
      <c r="B60" s="40"/>
      <c r="C60" s="40"/>
      <c r="D60" s="62"/>
      <c r="E60" s="62" t="str">
        <f t="shared" si="11"/>
        <v xml:space="preserve"> </v>
      </c>
      <c r="F60" s="40"/>
      <c r="G60" s="60"/>
      <c r="V60"/>
      <c r="W60"/>
      <c r="X60"/>
      <c r="Y60"/>
      <c r="Z60"/>
      <c r="AA60"/>
      <c r="AB60"/>
    </row>
    <row r="61" spans="2:28" x14ac:dyDescent="0.25">
      <c r="B61" s="40"/>
      <c r="C61" s="40"/>
      <c r="D61" s="62"/>
      <c r="E61" s="62" t="str">
        <f t="shared" si="11"/>
        <v xml:space="preserve"> </v>
      </c>
      <c r="F61" s="40"/>
      <c r="G61" s="60"/>
      <c r="V61"/>
      <c r="W61"/>
      <c r="X61"/>
      <c r="Y61"/>
      <c r="Z61"/>
      <c r="AA61"/>
      <c r="AB61"/>
    </row>
    <row r="62" spans="2:28" x14ac:dyDescent="0.25">
      <c r="B62" s="40"/>
      <c r="C62" s="40"/>
      <c r="D62" s="62"/>
      <c r="E62" s="62" t="str">
        <f t="shared" si="11"/>
        <v xml:space="preserve"> </v>
      </c>
      <c r="F62" s="40"/>
      <c r="G62" s="60"/>
      <c r="V62"/>
      <c r="W62"/>
      <c r="X62"/>
      <c r="Y62"/>
      <c r="Z62"/>
      <c r="AA62"/>
      <c r="AB62"/>
    </row>
    <row r="63" spans="2:28" x14ac:dyDescent="0.25">
      <c r="B63" s="40"/>
      <c r="C63" s="40"/>
      <c r="D63" s="62"/>
      <c r="E63" s="62" t="str">
        <f t="shared" si="11"/>
        <v xml:space="preserve"> </v>
      </c>
      <c r="F63" s="40"/>
      <c r="G63" s="60"/>
      <c r="V63"/>
      <c r="W63"/>
      <c r="X63"/>
      <c r="Y63"/>
      <c r="Z63"/>
      <c r="AA63"/>
      <c r="AB63"/>
    </row>
    <row r="64" spans="2:28" x14ac:dyDescent="0.25">
      <c r="B64" s="40"/>
      <c r="C64" s="40"/>
      <c r="D64" s="62"/>
      <c r="E64" s="62" t="str">
        <f t="shared" si="11"/>
        <v xml:space="preserve"> </v>
      </c>
      <c r="F64" s="40"/>
      <c r="G64" s="60"/>
      <c r="V64"/>
      <c r="W64"/>
      <c r="X64"/>
      <c r="Y64"/>
      <c r="Z64"/>
      <c r="AA64"/>
      <c r="AB64"/>
    </row>
    <row r="65" spans="2:28" x14ac:dyDescent="0.25">
      <c r="B65" s="40"/>
      <c r="C65" s="40"/>
      <c r="D65" s="62"/>
      <c r="E65" s="62" t="str">
        <f t="shared" si="11"/>
        <v xml:space="preserve"> </v>
      </c>
      <c r="F65" s="40"/>
      <c r="G65" s="60"/>
      <c r="V65"/>
      <c r="W65"/>
      <c r="X65"/>
      <c r="Y65"/>
      <c r="Z65"/>
      <c r="AA65"/>
      <c r="AB65"/>
    </row>
    <row r="66" spans="2:28" x14ac:dyDescent="0.25">
      <c r="B66" s="40"/>
      <c r="C66" s="40"/>
      <c r="D66" s="62"/>
      <c r="E66" s="62" t="str">
        <f t="shared" si="11"/>
        <v xml:space="preserve"> </v>
      </c>
      <c r="F66" s="40"/>
      <c r="G66" s="60"/>
      <c r="V66"/>
      <c r="W66"/>
      <c r="X66"/>
      <c r="Y66"/>
      <c r="Z66"/>
      <c r="AA66"/>
      <c r="AB66"/>
    </row>
    <row r="67" spans="2:28" x14ac:dyDescent="0.25">
      <c r="B67" s="40"/>
      <c r="C67" s="40"/>
      <c r="D67" s="62"/>
      <c r="E67" s="62" t="str">
        <f t="shared" si="11"/>
        <v xml:space="preserve"> </v>
      </c>
      <c r="F67" s="40"/>
      <c r="G67" s="60"/>
      <c r="V67"/>
      <c r="W67"/>
      <c r="X67"/>
      <c r="Y67"/>
      <c r="Z67"/>
      <c r="AA67"/>
      <c r="AB67"/>
    </row>
    <row r="68" spans="2:28" x14ac:dyDescent="0.25">
      <c r="B68" s="40"/>
      <c r="C68" s="40"/>
      <c r="D68" s="62"/>
      <c r="E68" s="62" t="str">
        <f t="shared" si="11"/>
        <v xml:space="preserve"> </v>
      </c>
      <c r="F68" s="40"/>
      <c r="G68" s="60"/>
      <c r="V68"/>
      <c r="W68"/>
      <c r="X68"/>
      <c r="Y68"/>
      <c r="Z68"/>
      <c r="AA68"/>
      <c r="AB68"/>
    </row>
    <row r="69" spans="2:28" x14ac:dyDescent="0.25">
      <c r="B69" s="40"/>
      <c r="C69" s="40"/>
      <c r="D69" s="62"/>
      <c r="E69" s="62" t="str">
        <f t="shared" si="11"/>
        <v xml:space="preserve"> </v>
      </c>
      <c r="F69" s="40"/>
      <c r="G69" s="60"/>
      <c r="V69"/>
      <c r="W69"/>
      <c r="X69"/>
      <c r="Y69"/>
      <c r="Z69"/>
      <c r="AA69"/>
      <c r="AB69"/>
    </row>
    <row r="70" spans="2:28" x14ac:dyDescent="0.25">
      <c r="B70" s="40"/>
      <c r="C70" s="40"/>
      <c r="D70" s="62"/>
      <c r="E70" s="62" t="str">
        <f t="shared" si="11"/>
        <v xml:space="preserve"> </v>
      </c>
      <c r="F70" s="40"/>
      <c r="G70" s="60"/>
      <c r="V70"/>
      <c r="W70"/>
      <c r="X70"/>
      <c r="Y70"/>
      <c r="Z70"/>
      <c r="AA70"/>
      <c r="AB70"/>
    </row>
    <row r="71" spans="2:28" x14ac:dyDescent="0.25">
      <c r="B71" s="40"/>
      <c r="C71" s="40"/>
      <c r="D71" s="62"/>
      <c r="E71" s="62" t="str">
        <f t="shared" si="11"/>
        <v xml:space="preserve"> </v>
      </c>
      <c r="F71" s="40"/>
      <c r="G71" s="60"/>
      <c r="V71"/>
      <c r="W71"/>
      <c r="X71"/>
      <c r="Y71"/>
      <c r="Z71"/>
      <c r="AA71"/>
      <c r="AB71"/>
    </row>
    <row r="72" spans="2:28" x14ac:dyDescent="0.25">
      <c r="B72" s="40"/>
      <c r="C72" s="40"/>
      <c r="D72" s="62"/>
      <c r="E72" s="62" t="str">
        <f t="shared" si="11"/>
        <v xml:space="preserve"> </v>
      </c>
      <c r="F72" s="40"/>
      <c r="G72" s="60"/>
      <c r="V72"/>
      <c r="W72"/>
      <c r="X72"/>
      <c r="Y72"/>
      <c r="Z72"/>
      <c r="AA72"/>
      <c r="AB72"/>
    </row>
    <row r="73" spans="2:28" x14ac:dyDescent="0.25">
      <c r="B73" s="40"/>
      <c r="C73" s="40"/>
      <c r="D73" s="62"/>
      <c r="E73" s="62" t="str">
        <f t="shared" ref="E73:E74" si="12">IF(F73="Y",1," ")</f>
        <v xml:space="preserve"> </v>
      </c>
      <c r="F73" s="40"/>
      <c r="G73" s="60"/>
      <c r="V73"/>
      <c r="W73"/>
      <c r="X73"/>
      <c r="Y73"/>
      <c r="Z73"/>
      <c r="AA73"/>
      <c r="AB73"/>
    </row>
    <row r="74" spans="2:28" x14ac:dyDescent="0.25">
      <c r="B74" s="40"/>
      <c r="C74" s="40"/>
      <c r="D74" s="62"/>
      <c r="E74" s="62" t="str">
        <f t="shared" si="12"/>
        <v xml:space="preserve"> </v>
      </c>
      <c r="F74" s="40"/>
      <c r="G74" s="60"/>
      <c r="V74"/>
      <c r="W74"/>
      <c r="X74"/>
      <c r="Y74"/>
      <c r="Z74"/>
      <c r="AA74"/>
      <c r="AB74"/>
    </row>
    <row r="75" spans="2:28" x14ac:dyDescent="0.25">
      <c r="B75" s="40"/>
      <c r="C75" s="40"/>
      <c r="D75" s="62"/>
      <c r="E75" s="62" t="str">
        <f t="shared" ref="E75:E80" si="13">IF(F75="y",1,"")</f>
        <v/>
      </c>
      <c r="F75" s="40"/>
      <c r="G75" s="60"/>
      <c r="V75"/>
      <c r="W75"/>
      <c r="X75"/>
      <c r="Y75"/>
      <c r="Z75"/>
      <c r="AA75"/>
      <c r="AB75"/>
    </row>
    <row r="76" spans="2:28" x14ac:dyDescent="0.25">
      <c r="B76" s="40"/>
      <c r="C76" s="40"/>
      <c r="D76" s="62"/>
      <c r="E76" s="62" t="str">
        <f t="shared" si="13"/>
        <v/>
      </c>
      <c r="F76" s="40"/>
      <c r="G76" s="60"/>
      <c r="V76"/>
      <c r="W76"/>
      <c r="X76"/>
      <c r="Y76"/>
      <c r="Z76"/>
      <c r="AA76"/>
      <c r="AB76"/>
    </row>
    <row r="77" spans="2:28" x14ac:dyDescent="0.25">
      <c r="B77" s="40"/>
      <c r="C77" s="40"/>
      <c r="D77" s="62"/>
      <c r="E77" s="62" t="str">
        <f t="shared" si="13"/>
        <v/>
      </c>
      <c r="F77" s="40"/>
      <c r="G77" s="60"/>
      <c r="V77"/>
      <c r="W77"/>
      <c r="X77"/>
      <c r="Y77"/>
      <c r="Z77"/>
      <c r="AA77"/>
      <c r="AB77"/>
    </row>
    <row r="78" spans="2:28" x14ac:dyDescent="0.25">
      <c r="B78" s="40"/>
      <c r="C78" s="40"/>
      <c r="D78" s="62"/>
      <c r="E78" s="62" t="str">
        <f t="shared" si="13"/>
        <v/>
      </c>
      <c r="F78" s="40"/>
      <c r="G78" s="60"/>
      <c r="V78"/>
      <c r="W78"/>
      <c r="X78"/>
      <c r="Y78"/>
      <c r="Z78"/>
      <c r="AA78"/>
      <c r="AB78"/>
    </row>
    <row r="79" spans="2:28" x14ac:dyDescent="0.25">
      <c r="B79" s="40"/>
      <c r="C79" s="40"/>
      <c r="D79" s="62"/>
      <c r="E79" s="62" t="str">
        <f t="shared" si="13"/>
        <v/>
      </c>
      <c r="F79" s="40"/>
      <c r="G79" s="60"/>
      <c r="V79"/>
      <c r="W79"/>
      <c r="X79"/>
      <c r="Y79"/>
      <c r="Z79"/>
      <c r="AA79"/>
      <c r="AB79"/>
    </row>
    <row r="80" spans="2:28" x14ac:dyDescent="0.25">
      <c r="B80" s="40"/>
      <c r="C80" s="40"/>
      <c r="D80" s="62"/>
      <c r="E80" s="62" t="str">
        <f t="shared" si="13"/>
        <v/>
      </c>
      <c r="F80" s="40"/>
      <c r="G80" s="60"/>
      <c r="V80"/>
      <c r="W80"/>
      <c r="X80"/>
      <c r="Y80"/>
      <c r="Z80"/>
      <c r="AA80"/>
      <c r="AB80"/>
    </row>
    <row r="81" spans="2:28" x14ac:dyDescent="0.25">
      <c r="B81" s="40"/>
      <c r="C81" s="40"/>
      <c r="D81" s="62"/>
      <c r="E81" s="62"/>
      <c r="F81" s="40"/>
      <c r="G81" s="60"/>
      <c r="V81"/>
      <c r="W81"/>
      <c r="X81"/>
      <c r="Y81"/>
      <c r="Z81"/>
      <c r="AA81"/>
      <c r="AB81"/>
    </row>
    <row r="82" spans="2:28" x14ac:dyDescent="0.25">
      <c r="V82"/>
      <c r="W82"/>
      <c r="X82"/>
      <c r="Y82"/>
      <c r="Z82"/>
      <c r="AA82"/>
      <c r="AB82"/>
    </row>
    <row r="83" spans="2:28" x14ac:dyDescent="0.25">
      <c r="V83"/>
      <c r="W83"/>
      <c r="X83"/>
      <c r="Y83"/>
      <c r="Z83"/>
      <c r="AA83"/>
      <c r="AB83"/>
    </row>
    <row r="84" spans="2:28" x14ac:dyDescent="0.25">
      <c r="V84"/>
      <c r="W84"/>
      <c r="X84"/>
      <c r="Y84"/>
      <c r="Z84"/>
      <c r="AA84"/>
      <c r="AB84"/>
    </row>
    <row r="85" spans="2:28" x14ac:dyDescent="0.25">
      <c r="V85"/>
      <c r="W85"/>
      <c r="X85"/>
      <c r="Y85"/>
      <c r="Z85"/>
      <c r="AA85"/>
      <c r="AB85"/>
    </row>
    <row r="86" spans="2:28" x14ac:dyDescent="0.25">
      <c r="V86"/>
      <c r="W86"/>
      <c r="X86"/>
      <c r="Y86"/>
      <c r="Z86"/>
      <c r="AA86"/>
      <c r="AB86"/>
    </row>
    <row r="87" spans="2:28" x14ac:dyDescent="0.25">
      <c r="V87"/>
      <c r="W87"/>
      <c r="X87"/>
      <c r="Y87"/>
      <c r="Z87"/>
      <c r="AA87"/>
      <c r="AB87"/>
    </row>
    <row r="88" spans="2:28" x14ac:dyDescent="0.25">
      <c r="V88"/>
      <c r="W88"/>
      <c r="X88"/>
      <c r="Y88"/>
      <c r="Z88"/>
      <c r="AA88"/>
      <c r="AB88"/>
    </row>
    <row r="89" spans="2:28" x14ac:dyDescent="0.25">
      <c r="V89"/>
      <c r="W89"/>
      <c r="X89"/>
      <c r="Y89"/>
      <c r="Z89"/>
      <c r="AA89"/>
      <c r="AB89"/>
    </row>
    <row r="90" spans="2:28" x14ac:dyDescent="0.25">
      <c r="V90"/>
      <c r="W90"/>
      <c r="X90"/>
      <c r="Y90"/>
      <c r="Z90"/>
      <c r="AA90"/>
      <c r="AB90"/>
    </row>
    <row r="91" spans="2:28" x14ac:dyDescent="0.25">
      <c r="V91"/>
      <c r="W91"/>
      <c r="X91"/>
      <c r="Y91"/>
      <c r="Z91"/>
      <c r="AA91"/>
      <c r="AB91"/>
    </row>
    <row r="92" spans="2:28" x14ac:dyDescent="0.25">
      <c r="V92"/>
      <c r="W92"/>
      <c r="X92"/>
      <c r="Y92"/>
      <c r="Z92"/>
      <c r="AA92"/>
      <c r="AB92"/>
    </row>
    <row r="93" spans="2:28" x14ac:dyDescent="0.25">
      <c r="V93"/>
      <c r="W93"/>
      <c r="X93"/>
      <c r="Y93"/>
      <c r="Z93"/>
      <c r="AA93"/>
      <c r="AB93"/>
    </row>
    <row r="94" spans="2:28" x14ac:dyDescent="0.25">
      <c r="V94"/>
      <c r="W94"/>
      <c r="X94"/>
      <c r="Y94"/>
      <c r="Z94"/>
      <c r="AA94"/>
      <c r="AB94"/>
    </row>
    <row r="95" spans="2:28" x14ac:dyDescent="0.25">
      <c r="V95"/>
      <c r="W95"/>
      <c r="X95"/>
      <c r="Y95"/>
      <c r="Z95"/>
      <c r="AA95"/>
      <c r="AB95"/>
    </row>
    <row r="96" spans="2:28" x14ac:dyDescent="0.25">
      <c r="D96"/>
      <c r="E96"/>
      <c r="V96"/>
      <c r="W96"/>
      <c r="X96"/>
      <c r="Y96"/>
      <c r="Z96"/>
      <c r="AA96"/>
      <c r="AB96"/>
    </row>
    <row r="97" spans="4:28" x14ac:dyDescent="0.25">
      <c r="D97"/>
      <c r="E97"/>
      <c r="V97"/>
      <c r="W97"/>
      <c r="X97"/>
      <c r="Y97"/>
      <c r="Z97"/>
      <c r="AA97"/>
      <c r="AB97"/>
    </row>
    <row r="98" spans="4:28" x14ac:dyDescent="0.25">
      <c r="D98"/>
      <c r="E98"/>
      <c r="V98"/>
      <c r="W98"/>
      <c r="X98"/>
      <c r="Y98"/>
      <c r="Z98"/>
      <c r="AA98"/>
      <c r="AB98"/>
    </row>
    <row r="99" spans="4:28" x14ac:dyDescent="0.25">
      <c r="D99"/>
      <c r="E99"/>
      <c r="V99"/>
      <c r="W99"/>
      <c r="X99"/>
      <c r="Y99"/>
      <c r="Z99"/>
      <c r="AA99"/>
      <c r="AB99"/>
    </row>
    <row r="100" spans="4:28" x14ac:dyDescent="0.25">
      <c r="D100"/>
      <c r="E100"/>
      <c r="V100"/>
      <c r="W100"/>
      <c r="X100"/>
      <c r="Y100"/>
      <c r="Z100"/>
      <c r="AA100"/>
      <c r="AB100"/>
    </row>
    <row r="101" spans="4:28" x14ac:dyDescent="0.25">
      <c r="D101"/>
      <c r="E101"/>
      <c r="V101"/>
      <c r="W101"/>
      <c r="X101"/>
      <c r="Y101"/>
      <c r="Z101"/>
      <c r="AA101"/>
      <c r="AB101"/>
    </row>
    <row r="102" spans="4:28" x14ac:dyDescent="0.25">
      <c r="D102"/>
      <c r="E102"/>
      <c r="V102"/>
      <c r="W102"/>
      <c r="X102"/>
      <c r="Y102"/>
      <c r="Z102"/>
      <c r="AA102"/>
      <c r="AB102"/>
    </row>
    <row r="103" spans="4:28" x14ac:dyDescent="0.25">
      <c r="D103"/>
      <c r="E103"/>
      <c r="V103"/>
      <c r="W103"/>
      <c r="X103"/>
      <c r="Y103"/>
      <c r="Z103"/>
      <c r="AA103"/>
      <c r="AB103"/>
    </row>
    <row r="104" spans="4:28" x14ac:dyDescent="0.25">
      <c r="D104"/>
      <c r="E104"/>
      <c r="V104"/>
      <c r="W104"/>
      <c r="X104"/>
      <c r="Y104"/>
      <c r="Z104"/>
      <c r="AA104"/>
      <c r="AB104"/>
    </row>
    <row r="105" spans="4:28" x14ac:dyDescent="0.25">
      <c r="D105"/>
      <c r="E105"/>
      <c r="V105"/>
      <c r="W105"/>
      <c r="X105"/>
      <c r="Y105"/>
      <c r="Z105"/>
      <c r="AA105"/>
      <c r="AB105"/>
    </row>
    <row r="106" spans="4:28" x14ac:dyDescent="0.25">
      <c r="D106"/>
      <c r="E106"/>
      <c r="V106"/>
      <c r="W106"/>
      <c r="X106"/>
      <c r="Y106"/>
      <c r="Z106"/>
      <c r="AA106"/>
      <c r="AB106"/>
    </row>
    <row r="107" spans="4:28" x14ac:dyDescent="0.25">
      <c r="D107"/>
      <c r="E107"/>
      <c r="V107"/>
      <c r="W107"/>
      <c r="X107"/>
      <c r="Y107"/>
      <c r="Z107"/>
      <c r="AA107"/>
      <c r="AB107"/>
    </row>
    <row r="108" spans="4:28" x14ac:dyDescent="0.25">
      <c r="D108"/>
      <c r="E108"/>
      <c r="V108"/>
      <c r="W108"/>
      <c r="X108"/>
      <c r="Y108"/>
      <c r="Z108"/>
      <c r="AA108"/>
      <c r="AB108"/>
    </row>
    <row r="109" spans="4:28" x14ac:dyDescent="0.25">
      <c r="D109"/>
      <c r="E109"/>
      <c r="V109"/>
      <c r="W109"/>
      <c r="X109"/>
      <c r="Y109"/>
      <c r="Z109"/>
      <c r="AA109"/>
      <c r="AB109"/>
    </row>
    <row r="110" spans="4:28" x14ac:dyDescent="0.25">
      <c r="D110"/>
      <c r="E110"/>
      <c r="V110"/>
      <c r="W110"/>
      <c r="X110"/>
      <c r="Y110"/>
      <c r="Z110"/>
      <c r="AA110"/>
      <c r="AB110"/>
    </row>
    <row r="111" spans="4:28" x14ac:dyDescent="0.25">
      <c r="D111"/>
      <c r="E111"/>
      <c r="V111"/>
      <c r="W111"/>
      <c r="X111"/>
      <c r="Y111"/>
      <c r="Z111"/>
      <c r="AA111"/>
      <c r="AB111"/>
    </row>
    <row r="112" spans="4:28" x14ac:dyDescent="0.25">
      <c r="D112"/>
      <c r="E112"/>
      <c r="V112"/>
      <c r="W112"/>
      <c r="X112"/>
      <c r="Y112"/>
      <c r="Z112"/>
      <c r="AA112"/>
      <c r="AB112"/>
    </row>
    <row r="113" spans="4:28" x14ac:dyDescent="0.25">
      <c r="D113"/>
      <c r="E113"/>
      <c r="V113"/>
      <c r="W113"/>
      <c r="X113"/>
      <c r="Y113"/>
      <c r="Z113"/>
      <c r="AA113"/>
      <c r="AB113"/>
    </row>
    <row r="114" spans="4:28" x14ac:dyDescent="0.25">
      <c r="D114"/>
      <c r="E114"/>
      <c r="V114"/>
      <c r="W114"/>
      <c r="X114"/>
      <c r="Y114"/>
      <c r="Z114"/>
      <c r="AA114"/>
      <c r="AB114"/>
    </row>
    <row r="115" spans="4:28" x14ac:dyDescent="0.25">
      <c r="D115"/>
      <c r="E115"/>
      <c r="V115"/>
      <c r="W115"/>
      <c r="X115"/>
      <c r="Y115"/>
      <c r="Z115"/>
      <c r="AA115"/>
      <c r="AB115"/>
    </row>
    <row r="116" spans="4:28" x14ac:dyDescent="0.25">
      <c r="D116"/>
      <c r="E116"/>
      <c r="V116"/>
      <c r="W116"/>
      <c r="X116"/>
      <c r="Y116"/>
      <c r="Z116"/>
      <c r="AA116"/>
      <c r="AB116"/>
    </row>
    <row r="117" spans="4:28" x14ac:dyDescent="0.25">
      <c r="D117"/>
      <c r="E117"/>
      <c r="V117"/>
      <c r="W117"/>
      <c r="X117"/>
      <c r="Y117"/>
      <c r="Z117"/>
      <c r="AA117"/>
      <c r="AB117"/>
    </row>
    <row r="118" spans="4:28" x14ac:dyDescent="0.25">
      <c r="D118"/>
      <c r="E118"/>
      <c r="V118"/>
      <c r="W118"/>
      <c r="X118"/>
      <c r="Y118"/>
      <c r="Z118"/>
      <c r="AA118"/>
      <c r="AB118"/>
    </row>
    <row r="119" spans="4:28" x14ac:dyDescent="0.25">
      <c r="D119"/>
      <c r="E119"/>
      <c r="V119"/>
      <c r="W119"/>
      <c r="X119"/>
      <c r="Y119"/>
      <c r="Z119"/>
      <c r="AA119"/>
      <c r="AB119"/>
    </row>
    <row r="120" spans="4:28" x14ac:dyDescent="0.25">
      <c r="D120"/>
      <c r="E120"/>
      <c r="V120"/>
      <c r="W120"/>
      <c r="X120"/>
      <c r="Y120"/>
      <c r="Z120"/>
      <c r="AA120"/>
      <c r="AB120"/>
    </row>
    <row r="121" spans="4:28" x14ac:dyDescent="0.25">
      <c r="D121"/>
      <c r="E121"/>
      <c r="V121"/>
      <c r="W121"/>
      <c r="X121"/>
      <c r="Y121"/>
      <c r="Z121"/>
      <c r="AA121"/>
      <c r="AB121"/>
    </row>
    <row r="122" spans="4:28" x14ac:dyDescent="0.25">
      <c r="D122"/>
      <c r="E122"/>
      <c r="V122"/>
      <c r="W122"/>
      <c r="X122"/>
      <c r="Y122"/>
      <c r="Z122"/>
      <c r="AA122"/>
      <c r="AB122"/>
    </row>
    <row r="123" spans="4:28" x14ac:dyDescent="0.25">
      <c r="D123"/>
      <c r="E123"/>
      <c r="V123"/>
      <c r="W123"/>
      <c r="X123"/>
      <c r="Y123"/>
      <c r="Z123"/>
      <c r="AA123"/>
      <c r="AB123"/>
    </row>
    <row r="124" spans="4:28" x14ac:dyDescent="0.25">
      <c r="D124"/>
      <c r="E124"/>
      <c r="V124"/>
      <c r="W124"/>
      <c r="X124"/>
      <c r="Y124"/>
      <c r="Z124"/>
      <c r="AA124"/>
      <c r="AB124"/>
    </row>
    <row r="125" spans="4:28" x14ac:dyDescent="0.25">
      <c r="D125"/>
      <c r="E125"/>
      <c r="V125"/>
      <c r="W125"/>
      <c r="X125"/>
      <c r="Y125"/>
      <c r="Z125"/>
      <c r="AA125"/>
      <c r="AB125"/>
    </row>
    <row r="126" spans="4:28" x14ac:dyDescent="0.25">
      <c r="D126"/>
      <c r="E126"/>
      <c r="V126"/>
      <c r="W126"/>
      <c r="X126"/>
      <c r="Y126"/>
      <c r="Z126"/>
      <c r="AA126"/>
      <c r="AB126"/>
    </row>
    <row r="127" spans="4:28" x14ac:dyDescent="0.25">
      <c r="D127"/>
      <c r="E127"/>
      <c r="V127"/>
      <c r="W127"/>
      <c r="X127"/>
      <c r="Y127"/>
      <c r="Z127"/>
      <c r="AA127"/>
      <c r="AB127"/>
    </row>
    <row r="128" spans="4:28" x14ac:dyDescent="0.25">
      <c r="D128"/>
      <c r="E128"/>
      <c r="V128"/>
      <c r="W128"/>
      <c r="X128"/>
      <c r="Y128"/>
      <c r="Z128"/>
      <c r="AA128"/>
      <c r="AB128"/>
    </row>
    <row r="129" spans="4:28" x14ac:dyDescent="0.25">
      <c r="D129"/>
      <c r="E129"/>
      <c r="V129"/>
      <c r="W129"/>
      <c r="X129"/>
      <c r="Y129"/>
      <c r="Z129"/>
      <c r="AA129"/>
      <c r="AB129"/>
    </row>
    <row r="130" spans="4:28" x14ac:dyDescent="0.25">
      <c r="D130"/>
      <c r="E130"/>
      <c r="V130"/>
      <c r="W130"/>
      <c r="X130"/>
      <c r="Y130"/>
      <c r="Z130"/>
      <c r="AA130"/>
      <c r="AB130"/>
    </row>
    <row r="131" spans="4:28" x14ac:dyDescent="0.25">
      <c r="D131"/>
      <c r="E131"/>
      <c r="V131"/>
      <c r="W131"/>
      <c r="X131"/>
      <c r="Y131"/>
      <c r="Z131"/>
      <c r="AA131"/>
      <c r="AB131"/>
    </row>
    <row r="132" spans="4:28" x14ac:dyDescent="0.25">
      <c r="D132"/>
      <c r="E132"/>
      <c r="V132"/>
      <c r="W132"/>
      <c r="X132"/>
      <c r="Y132"/>
      <c r="Z132"/>
      <c r="AA132"/>
      <c r="AB132"/>
    </row>
    <row r="133" spans="4:28" x14ac:dyDescent="0.25">
      <c r="D133"/>
      <c r="E133"/>
      <c r="V133"/>
      <c r="W133"/>
      <c r="X133"/>
      <c r="Y133"/>
      <c r="Z133"/>
      <c r="AA133"/>
      <c r="AB133"/>
    </row>
    <row r="134" spans="4:28" x14ac:dyDescent="0.25">
      <c r="D134"/>
      <c r="E134"/>
      <c r="V134"/>
      <c r="W134"/>
      <c r="X134"/>
      <c r="Y134"/>
      <c r="Z134"/>
      <c r="AA134"/>
      <c r="AB134"/>
    </row>
    <row r="135" spans="4:28" x14ac:dyDescent="0.25">
      <c r="D135"/>
      <c r="E135"/>
      <c r="V135"/>
      <c r="W135"/>
      <c r="X135"/>
      <c r="Y135"/>
      <c r="Z135"/>
      <c r="AA135"/>
      <c r="AB135"/>
    </row>
    <row r="136" spans="4:28" x14ac:dyDescent="0.25">
      <c r="D136"/>
      <c r="E136"/>
      <c r="V136"/>
      <c r="W136"/>
      <c r="X136"/>
      <c r="Y136"/>
      <c r="Z136"/>
      <c r="AA136"/>
      <c r="AB136"/>
    </row>
    <row r="137" spans="4:28" x14ac:dyDescent="0.25">
      <c r="D137"/>
      <c r="E137"/>
      <c r="V137"/>
      <c r="W137"/>
      <c r="X137"/>
      <c r="Y137"/>
      <c r="Z137"/>
      <c r="AA137"/>
      <c r="AB137"/>
    </row>
    <row r="138" spans="4:28" x14ac:dyDescent="0.25">
      <c r="D138"/>
      <c r="E138"/>
      <c r="V138"/>
      <c r="W138"/>
      <c r="X138"/>
      <c r="Y138"/>
      <c r="Z138"/>
      <c r="AA138"/>
      <c r="AB138"/>
    </row>
    <row r="139" spans="4:28" x14ac:dyDescent="0.25">
      <c r="D139"/>
      <c r="E139"/>
      <c r="V139"/>
      <c r="W139"/>
      <c r="X139"/>
      <c r="Y139"/>
      <c r="Z139"/>
      <c r="AA139"/>
      <c r="AB139"/>
    </row>
    <row r="140" spans="4:28" x14ac:dyDescent="0.25">
      <c r="D140"/>
      <c r="E140"/>
      <c r="V140"/>
      <c r="W140"/>
      <c r="X140"/>
      <c r="Y140"/>
      <c r="Z140"/>
      <c r="AA140"/>
      <c r="AB140"/>
    </row>
    <row r="141" spans="4:28" x14ac:dyDescent="0.25">
      <c r="D141"/>
      <c r="E141"/>
      <c r="V141"/>
      <c r="W141"/>
      <c r="X141"/>
      <c r="Y141"/>
      <c r="Z141"/>
      <c r="AA141"/>
      <c r="AB141"/>
    </row>
    <row r="142" spans="4:28" x14ac:dyDescent="0.25">
      <c r="D142"/>
      <c r="E142"/>
      <c r="V142"/>
      <c r="W142"/>
      <c r="X142"/>
      <c r="Y142"/>
      <c r="Z142"/>
      <c r="AA142"/>
      <c r="AB142"/>
    </row>
    <row r="143" spans="4:28" x14ac:dyDescent="0.25">
      <c r="D143"/>
      <c r="E143"/>
      <c r="V143"/>
      <c r="W143"/>
      <c r="X143"/>
      <c r="Y143"/>
      <c r="Z143"/>
      <c r="AA143"/>
      <c r="AB143"/>
    </row>
    <row r="144" spans="4:28" x14ac:dyDescent="0.25">
      <c r="D144"/>
      <c r="E144"/>
      <c r="V144"/>
      <c r="W144"/>
      <c r="X144"/>
      <c r="Y144"/>
      <c r="Z144"/>
      <c r="AA144"/>
      <c r="AB144"/>
    </row>
    <row r="145" spans="4:28" x14ac:dyDescent="0.25">
      <c r="D145"/>
      <c r="E145"/>
      <c r="V145"/>
      <c r="W145"/>
      <c r="X145"/>
      <c r="Y145"/>
      <c r="Z145"/>
      <c r="AA145"/>
      <c r="AB145"/>
    </row>
    <row r="146" spans="4:28" x14ac:dyDescent="0.25">
      <c r="D146"/>
      <c r="E146"/>
      <c r="V146"/>
      <c r="W146"/>
      <c r="X146"/>
      <c r="Y146"/>
      <c r="Z146"/>
      <c r="AA146"/>
      <c r="AB146"/>
    </row>
    <row r="147" spans="4:28" x14ac:dyDescent="0.25">
      <c r="D147"/>
      <c r="E147"/>
      <c r="V147"/>
      <c r="W147"/>
      <c r="X147"/>
      <c r="Y147"/>
      <c r="Z147"/>
      <c r="AA147"/>
      <c r="AB147"/>
    </row>
    <row r="148" spans="4:28" x14ac:dyDescent="0.25">
      <c r="D148"/>
      <c r="E148"/>
      <c r="V148"/>
      <c r="W148"/>
      <c r="X148"/>
      <c r="Y148"/>
      <c r="Z148"/>
      <c r="AA148"/>
      <c r="AB148"/>
    </row>
    <row r="149" spans="4:28" x14ac:dyDescent="0.25">
      <c r="D149"/>
      <c r="E149"/>
      <c r="V149"/>
      <c r="W149"/>
      <c r="X149"/>
      <c r="Y149"/>
      <c r="Z149"/>
      <c r="AA149"/>
      <c r="AB149"/>
    </row>
    <row r="150" spans="4:28" x14ac:dyDescent="0.25">
      <c r="D150"/>
      <c r="E150"/>
      <c r="V150"/>
      <c r="W150"/>
      <c r="X150"/>
      <c r="Y150"/>
      <c r="Z150"/>
      <c r="AA150"/>
      <c r="AB150"/>
    </row>
    <row r="151" spans="4:28" x14ac:dyDescent="0.25">
      <c r="D151"/>
      <c r="E151"/>
      <c r="V151"/>
      <c r="W151"/>
      <c r="X151"/>
      <c r="Y151"/>
      <c r="Z151"/>
      <c r="AA151"/>
      <c r="AB151"/>
    </row>
    <row r="152" spans="4:28" x14ac:dyDescent="0.25">
      <c r="D152"/>
      <c r="E152"/>
      <c r="V152"/>
      <c r="W152"/>
      <c r="X152"/>
      <c r="Y152"/>
      <c r="Z152"/>
      <c r="AA152"/>
      <c r="AB152"/>
    </row>
    <row r="153" spans="4:28" x14ac:dyDescent="0.25">
      <c r="D153"/>
      <c r="E153"/>
      <c r="V153"/>
      <c r="W153"/>
      <c r="X153"/>
      <c r="Y153"/>
      <c r="Z153"/>
      <c r="AA153"/>
      <c r="AB153"/>
    </row>
    <row r="154" spans="4:28" x14ac:dyDescent="0.25">
      <c r="D154"/>
      <c r="E154"/>
      <c r="V154"/>
      <c r="W154"/>
      <c r="X154"/>
      <c r="Y154"/>
      <c r="Z154"/>
      <c r="AA154"/>
      <c r="AB154"/>
    </row>
    <row r="155" spans="4:28" x14ac:dyDescent="0.25">
      <c r="D155"/>
      <c r="E155"/>
      <c r="V155"/>
      <c r="W155"/>
      <c r="X155"/>
      <c r="Y155"/>
      <c r="Z155"/>
      <c r="AA155"/>
      <c r="AB155"/>
    </row>
    <row r="156" spans="4:28" x14ac:dyDescent="0.25">
      <c r="D156"/>
      <c r="E156"/>
      <c r="V156"/>
      <c r="W156"/>
      <c r="X156"/>
      <c r="Y156"/>
      <c r="Z156"/>
      <c r="AA156"/>
      <c r="AB156"/>
    </row>
    <row r="157" spans="4:28" x14ac:dyDescent="0.25">
      <c r="D157"/>
      <c r="E157"/>
      <c r="V157"/>
      <c r="W157"/>
      <c r="X157"/>
      <c r="Y157"/>
      <c r="Z157"/>
      <c r="AA157"/>
      <c r="AB157"/>
    </row>
    <row r="158" spans="4:28" x14ac:dyDescent="0.25">
      <c r="D158"/>
      <c r="E158"/>
      <c r="V158"/>
      <c r="W158"/>
      <c r="X158"/>
      <c r="Y158"/>
      <c r="Z158"/>
      <c r="AA158"/>
      <c r="AB158"/>
    </row>
    <row r="159" spans="4:28" x14ac:dyDescent="0.25">
      <c r="D159"/>
      <c r="E159"/>
      <c r="V159"/>
      <c r="W159"/>
      <c r="X159"/>
      <c r="Y159"/>
      <c r="Z159"/>
      <c r="AA159"/>
      <c r="AB159"/>
    </row>
    <row r="160" spans="4:28" x14ac:dyDescent="0.25">
      <c r="D160"/>
      <c r="E160"/>
      <c r="V160"/>
      <c r="W160"/>
      <c r="X160"/>
      <c r="Y160"/>
      <c r="Z160"/>
      <c r="AA160"/>
      <c r="AB160"/>
    </row>
    <row r="161" spans="4:28" x14ac:dyDescent="0.25">
      <c r="D161"/>
      <c r="E161"/>
      <c r="V161"/>
      <c r="W161"/>
      <c r="X161"/>
      <c r="Y161"/>
      <c r="Z161"/>
      <c r="AA161"/>
      <c r="AB161"/>
    </row>
    <row r="162" spans="4:28" x14ac:dyDescent="0.25">
      <c r="D162"/>
      <c r="E162"/>
      <c r="V162"/>
      <c r="W162"/>
      <c r="X162"/>
      <c r="Y162"/>
      <c r="Z162"/>
      <c r="AA162"/>
      <c r="AB162"/>
    </row>
    <row r="163" spans="4:28" x14ac:dyDescent="0.25">
      <c r="D163"/>
      <c r="E163"/>
      <c r="V163"/>
      <c r="W163"/>
      <c r="X163"/>
      <c r="Y163"/>
      <c r="Z163"/>
      <c r="AA163"/>
      <c r="AB163"/>
    </row>
    <row r="164" spans="4:28" x14ac:dyDescent="0.25">
      <c r="D164"/>
      <c r="E164"/>
      <c r="V164"/>
      <c r="W164"/>
      <c r="X164"/>
      <c r="Y164"/>
      <c r="Z164"/>
      <c r="AA164"/>
      <c r="AB164"/>
    </row>
    <row r="165" spans="4:28" x14ac:dyDescent="0.25">
      <c r="D165"/>
      <c r="E165"/>
      <c r="V165"/>
      <c r="W165"/>
      <c r="X165"/>
      <c r="Y165"/>
      <c r="Z165"/>
      <c r="AA165"/>
      <c r="AB165"/>
    </row>
    <row r="166" spans="4:28" x14ac:dyDescent="0.25">
      <c r="D166"/>
      <c r="E166"/>
      <c r="V166"/>
      <c r="W166"/>
      <c r="X166"/>
      <c r="Y166"/>
      <c r="Z166"/>
      <c r="AA166"/>
      <c r="AB166"/>
    </row>
    <row r="167" spans="4:28" x14ac:dyDescent="0.25">
      <c r="D167"/>
      <c r="E167"/>
      <c r="V167"/>
      <c r="W167"/>
      <c r="X167"/>
      <c r="Y167"/>
      <c r="Z167"/>
      <c r="AA167"/>
      <c r="AB167"/>
    </row>
    <row r="168" spans="4:28" x14ac:dyDescent="0.25">
      <c r="D168"/>
      <c r="E168"/>
      <c r="V168"/>
      <c r="W168"/>
      <c r="X168"/>
      <c r="Y168"/>
      <c r="Z168"/>
      <c r="AA168"/>
      <c r="AB168"/>
    </row>
    <row r="169" spans="4:28" x14ac:dyDescent="0.25">
      <c r="D169"/>
      <c r="E169"/>
      <c r="V169"/>
      <c r="W169"/>
      <c r="X169"/>
      <c r="Y169"/>
      <c r="Z169"/>
      <c r="AA169"/>
      <c r="AB169"/>
    </row>
    <row r="170" spans="4:28" x14ac:dyDescent="0.25">
      <c r="D170"/>
      <c r="E170"/>
      <c r="V170"/>
      <c r="W170"/>
      <c r="X170"/>
      <c r="Y170"/>
      <c r="Z170"/>
      <c r="AA170"/>
      <c r="AB170"/>
    </row>
    <row r="171" spans="4:28" x14ac:dyDescent="0.25">
      <c r="D171"/>
      <c r="E171"/>
      <c r="V171"/>
      <c r="W171"/>
      <c r="X171"/>
      <c r="Y171"/>
      <c r="Z171"/>
      <c r="AA171"/>
      <c r="AB171"/>
    </row>
    <row r="172" spans="4:28" x14ac:dyDescent="0.25">
      <c r="D172"/>
      <c r="E172"/>
      <c r="V172"/>
      <c r="W172"/>
      <c r="X172"/>
      <c r="Y172"/>
      <c r="Z172"/>
      <c r="AA172"/>
      <c r="AB172"/>
    </row>
    <row r="173" spans="4:28" x14ac:dyDescent="0.25">
      <c r="D173"/>
      <c r="E173"/>
      <c r="V173"/>
      <c r="W173"/>
      <c r="X173"/>
      <c r="Y173"/>
      <c r="Z173"/>
      <c r="AA173"/>
      <c r="AB173"/>
    </row>
    <row r="174" spans="4:28" x14ac:dyDescent="0.25">
      <c r="D174"/>
      <c r="E174"/>
      <c r="V174"/>
      <c r="W174"/>
      <c r="X174"/>
      <c r="Y174"/>
      <c r="Z174"/>
      <c r="AA174"/>
      <c r="AB174"/>
    </row>
    <row r="175" spans="4:28" x14ac:dyDescent="0.25">
      <c r="D175"/>
      <c r="E175"/>
      <c r="V175"/>
      <c r="W175"/>
      <c r="X175"/>
      <c r="Y175"/>
      <c r="Z175"/>
      <c r="AA175"/>
      <c r="AB175"/>
    </row>
    <row r="176" spans="4:28" x14ac:dyDescent="0.25">
      <c r="D176"/>
      <c r="E176"/>
      <c r="V176"/>
      <c r="W176"/>
      <c r="X176"/>
      <c r="Y176"/>
      <c r="Z176"/>
      <c r="AA176"/>
      <c r="AB176"/>
    </row>
    <row r="177" spans="4:28" x14ac:dyDescent="0.25">
      <c r="D177"/>
      <c r="E177"/>
      <c r="V177"/>
      <c r="W177"/>
      <c r="X177"/>
      <c r="Y177"/>
      <c r="Z177"/>
      <c r="AA177"/>
      <c r="AB177"/>
    </row>
    <row r="178" spans="4:28" x14ac:dyDescent="0.25">
      <c r="D178"/>
      <c r="E178"/>
      <c r="V178"/>
      <c r="W178"/>
      <c r="X178"/>
      <c r="Y178"/>
      <c r="Z178"/>
      <c r="AA178"/>
      <c r="AB178"/>
    </row>
    <row r="179" spans="4:28" x14ac:dyDescent="0.25">
      <c r="D179"/>
      <c r="E179"/>
      <c r="V179"/>
      <c r="W179"/>
      <c r="X179"/>
      <c r="Y179"/>
      <c r="Z179"/>
      <c r="AA179"/>
      <c r="AB179"/>
    </row>
    <row r="180" spans="4:28" x14ac:dyDescent="0.25">
      <c r="D180"/>
      <c r="E180"/>
      <c r="V180"/>
      <c r="W180"/>
      <c r="X180"/>
      <c r="Y180"/>
      <c r="Z180"/>
      <c r="AA180"/>
      <c r="AB180"/>
    </row>
    <row r="181" spans="4:28" x14ac:dyDescent="0.25">
      <c r="D181"/>
      <c r="E181"/>
      <c r="V181"/>
      <c r="W181"/>
      <c r="X181"/>
      <c r="Y181"/>
      <c r="Z181"/>
      <c r="AA181"/>
      <c r="AB181"/>
    </row>
    <row r="182" spans="4:28" x14ac:dyDescent="0.25">
      <c r="D182"/>
      <c r="E182"/>
      <c r="V182"/>
      <c r="W182"/>
      <c r="X182"/>
      <c r="Y182"/>
      <c r="Z182"/>
      <c r="AA182"/>
      <c r="AB182"/>
    </row>
    <row r="183" spans="4:28" x14ac:dyDescent="0.25">
      <c r="D183"/>
      <c r="E183"/>
      <c r="V183"/>
      <c r="W183"/>
      <c r="X183"/>
      <c r="Y183"/>
      <c r="Z183"/>
      <c r="AA183"/>
      <c r="AB183"/>
    </row>
    <row r="184" spans="4:28" x14ac:dyDescent="0.25">
      <c r="D184"/>
      <c r="E184"/>
      <c r="V184"/>
      <c r="W184"/>
      <c r="X184"/>
      <c r="Y184"/>
      <c r="Z184"/>
      <c r="AA184"/>
      <c r="AB184"/>
    </row>
    <row r="185" spans="4:28" x14ac:dyDescent="0.25">
      <c r="D185"/>
      <c r="E185"/>
      <c r="V185"/>
      <c r="W185"/>
      <c r="X185"/>
      <c r="Y185"/>
      <c r="Z185"/>
      <c r="AA185"/>
      <c r="AB185"/>
    </row>
    <row r="186" spans="4:28" x14ac:dyDescent="0.25">
      <c r="D186"/>
      <c r="E186"/>
      <c r="V186"/>
      <c r="W186"/>
      <c r="X186"/>
      <c r="Y186"/>
      <c r="Z186"/>
      <c r="AA186"/>
      <c r="AB186"/>
    </row>
    <row r="187" spans="4:28" x14ac:dyDescent="0.25">
      <c r="D187"/>
      <c r="E187"/>
      <c r="V187"/>
      <c r="W187"/>
      <c r="X187"/>
      <c r="Y187"/>
      <c r="Z187"/>
      <c r="AA187"/>
      <c r="AB187"/>
    </row>
    <row r="188" spans="4:28" x14ac:dyDescent="0.25">
      <c r="D188"/>
      <c r="E188"/>
      <c r="V188"/>
      <c r="W188"/>
      <c r="X188"/>
      <c r="Y188"/>
      <c r="Z188"/>
      <c r="AA188"/>
      <c r="AB188"/>
    </row>
    <row r="189" spans="4:28" x14ac:dyDescent="0.25">
      <c r="D189"/>
      <c r="E189"/>
      <c r="V189"/>
      <c r="W189"/>
      <c r="X189"/>
      <c r="Y189"/>
      <c r="Z189"/>
      <c r="AA189"/>
      <c r="AB189"/>
    </row>
    <row r="190" spans="4:28" x14ac:dyDescent="0.25">
      <c r="D190"/>
      <c r="E190"/>
      <c r="V190"/>
      <c r="W190"/>
      <c r="X190"/>
      <c r="Y190"/>
      <c r="Z190"/>
      <c r="AA190"/>
      <c r="AB190"/>
    </row>
    <row r="191" spans="4:28" x14ac:dyDescent="0.25">
      <c r="D191"/>
      <c r="E191"/>
      <c r="V191"/>
      <c r="W191"/>
      <c r="X191"/>
      <c r="Y191"/>
      <c r="Z191"/>
      <c r="AA191"/>
      <c r="AB191"/>
    </row>
    <row r="192" spans="4:28" x14ac:dyDescent="0.25">
      <c r="D192"/>
      <c r="E192"/>
      <c r="V192"/>
      <c r="W192"/>
      <c r="X192"/>
      <c r="Y192"/>
      <c r="Z192"/>
      <c r="AA192"/>
      <c r="AB192"/>
    </row>
    <row r="193" spans="4:28" x14ac:dyDescent="0.25">
      <c r="D193"/>
      <c r="E193"/>
      <c r="V193"/>
      <c r="W193"/>
      <c r="X193"/>
      <c r="Y193"/>
      <c r="Z193"/>
      <c r="AA193"/>
      <c r="AB193"/>
    </row>
    <row r="194" spans="4:28" x14ac:dyDescent="0.25">
      <c r="D194"/>
      <c r="E194"/>
      <c r="V194"/>
      <c r="W194"/>
      <c r="X194"/>
      <c r="Y194"/>
      <c r="Z194"/>
      <c r="AA194"/>
      <c r="AB194"/>
    </row>
    <row r="195" spans="4:28" x14ac:dyDescent="0.25">
      <c r="D195"/>
      <c r="E195"/>
      <c r="V195"/>
      <c r="W195"/>
      <c r="X195"/>
      <c r="Y195"/>
      <c r="Z195"/>
      <c r="AA195"/>
      <c r="AB195"/>
    </row>
    <row r="196" spans="4:28" x14ac:dyDescent="0.25">
      <c r="D196"/>
      <c r="E196"/>
      <c r="V196"/>
      <c r="W196"/>
      <c r="X196"/>
      <c r="Y196"/>
      <c r="Z196"/>
      <c r="AA196"/>
      <c r="AB196"/>
    </row>
    <row r="197" spans="4:28" x14ac:dyDescent="0.25">
      <c r="D197"/>
      <c r="E197"/>
      <c r="V197"/>
      <c r="W197"/>
      <c r="X197"/>
      <c r="Y197"/>
      <c r="Z197"/>
      <c r="AA197"/>
      <c r="AB197"/>
    </row>
    <row r="198" spans="4:28" x14ac:dyDescent="0.25">
      <c r="D198"/>
      <c r="E198"/>
      <c r="V198"/>
      <c r="W198"/>
      <c r="X198"/>
      <c r="Y198"/>
      <c r="Z198"/>
      <c r="AA198"/>
      <c r="AB198"/>
    </row>
    <row r="199" spans="4:28" x14ac:dyDescent="0.25">
      <c r="D199"/>
      <c r="E199"/>
      <c r="V199"/>
      <c r="W199"/>
      <c r="X199"/>
      <c r="Y199"/>
      <c r="Z199"/>
      <c r="AA199"/>
      <c r="AB199"/>
    </row>
    <row r="200" spans="4:28" x14ac:dyDescent="0.25">
      <c r="D200"/>
      <c r="E200"/>
      <c r="V200"/>
      <c r="W200"/>
      <c r="X200"/>
      <c r="Y200"/>
      <c r="Z200"/>
      <c r="AA200"/>
      <c r="AB200"/>
    </row>
    <row r="201" spans="4:28" x14ac:dyDescent="0.25">
      <c r="D201"/>
      <c r="E201"/>
      <c r="V201"/>
      <c r="W201"/>
      <c r="X201"/>
      <c r="Y201"/>
      <c r="Z201"/>
      <c r="AA201"/>
      <c r="AB201"/>
    </row>
    <row r="202" spans="4:28" x14ac:dyDescent="0.25">
      <c r="D202"/>
      <c r="E202"/>
      <c r="V202"/>
      <c r="W202"/>
      <c r="X202"/>
      <c r="Y202"/>
      <c r="Z202"/>
      <c r="AA202"/>
      <c r="AB202"/>
    </row>
    <row r="203" spans="4:28" x14ac:dyDescent="0.25">
      <c r="D203"/>
      <c r="E203"/>
      <c r="V203"/>
      <c r="W203"/>
      <c r="X203"/>
      <c r="Y203"/>
      <c r="Z203"/>
      <c r="AA203"/>
      <c r="AB203"/>
    </row>
    <row r="204" spans="4:28" x14ac:dyDescent="0.25">
      <c r="D204"/>
      <c r="E204"/>
      <c r="V204"/>
      <c r="W204"/>
      <c r="X204"/>
      <c r="Y204"/>
      <c r="Z204"/>
      <c r="AA204"/>
      <c r="AB204"/>
    </row>
    <row r="205" spans="4:28" x14ac:dyDescent="0.25">
      <c r="D205"/>
      <c r="E205"/>
      <c r="V205"/>
      <c r="W205"/>
      <c r="X205"/>
      <c r="Y205"/>
      <c r="Z205"/>
      <c r="AA205"/>
      <c r="AB205"/>
    </row>
    <row r="206" spans="4:28" x14ac:dyDescent="0.25">
      <c r="D206"/>
      <c r="E206"/>
      <c r="V206"/>
      <c r="W206"/>
      <c r="X206"/>
      <c r="Y206"/>
      <c r="Z206"/>
      <c r="AA206"/>
      <c r="AB206"/>
    </row>
    <row r="207" spans="4:28" x14ac:dyDescent="0.25">
      <c r="D207"/>
      <c r="E207"/>
      <c r="V207"/>
      <c r="W207"/>
      <c r="X207"/>
      <c r="Y207"/>
      <c r="Z207"/>
      <c r="AA207"/>
      <c r="AB207"/>
    </row>
    <row r="208" spans="4:28" x14ac:dyDescent="0.25">
      <c r="D208"/>
      <c r="E208"/>
      <c r="V208"/>
      <c r="W208"/>
      <c r="X208"/>
      <c r="Y208"/>
      <c r="Z208"/>
      <c r="AA208"/>
      <c r="AB208"/>
    </row>
    <row r="209" spans="4:28" x14ac:dyDescent="0.25">
      <c r="D209"/>
      <c r="E209"/>
      <c r="V209"/>
      <c r="W209"/>
      <c r="X209"/>
      <c r="Y209"/>
      <c r="Z209"/>
      <c r="AA209"/>
      <c r="AB209"/>
    </row>
    <row r="210" spans="4:28" x14ac:dyDescent="0.25">
      <c r="D210"/>
      <c r="E210"/>
      <c r="V210"/>
      <c r="W210"/>
      <c r="X210"/>
      <c r="Y210"/>
      <c r="Z210"/>
      <c r="AA210"/>
      <c r="AB210"/>
    </row>
    <row r="211" spans="4:28" x14ac:dyDescent="0.25">
      <c r="D211"/>
      <c r="E211"/>
      <c r="V211"/>
      <c r="W211"/>
      <c r="X211"/>
      <c r="Y211"/>
      <c r="Z211"/>
      <c r="AA211"/>
      <c r="AB211"/>
    </row>
    <row r="212" spans="4:28" x14ac:dyDescent="0.25">
      <c r="D212"/>
      <c r="E212"/>
      <c r="V212"/>
      <c r="W212"/>
      <c r="X212"/>
      <c r="Y212"/>
      <c r="Z212"/>
      <c r="AA212"/>
      <c r="AB212"/>
    </row>
    <row r="213" spans="4:28" x14ac:dyDescent="0.25">
      <c r="D213"/>
      <c r="E213"/>
      <c r="V213"/>
      <c r="W213"/>
      <c r="X213"/>
      <c r="Y213"/>
      <c r="Z213"/>
      <c r="AA213"/>
      <c r="AB213"/>
    </row>
    <row r="214" spans="4:28" x14ac:dyDescent="0.25">
      <c r="D214"/>
      <c r="E214"/>
      <c r="V214"/>
      <c r="W214"/>
      <c r="X214"/>
      <c r="Y214"/>
      <c r="Z214"/>
      <c r="AA214"/>
      <c r="AB214"/>
    </row>
    <row r="215" spans="4:28" x14ac:dyDescent="0.25">
      <c r="D215"/>
      <c r="E215"/>
      <c r="V215"/>
      <c r="W215"/>
      <c r="X215"/>
      <c r="Y215"/>
      <c r="Z215"/>
      <c r="AA215"/>
      <c r="AB215"/>
    </row>
    <row r="216" spans="4:28" x14ac:dyDescent="0.25">
      <c r="D216"/>
      <c r="E216"/>
      <c r="V216"/>
      <c r="W216"/>
      <c r="X216"/>
      <c r="Y216"/>
      <c r="Z216"/>
      <c r="AA216"/>
      <c r="AB216"/>
    </row>
    <row r="217" spans="4:28" x14ac:dyDescent="0.25">
      <c r="D217"/>
      <c r="E217"/>
      <c r="V217"/>
      <c r="W217"/>
      <c r="X217"/>
      <c r="Y217"/>
      <c r="Z217"/>
      <c r="AA217"/>
      <c r="AB217"/>
    </row>
    <row r="218" spans="4:28" x14ac:dyDescent="0.25">
      <c r="D218"/>
      <c r="E218"/>
      <c r="V218"/>
      <c r="W218"/>
      <c r="X218"/>
      <c r="Y218"/>
      <c r="Z218"/>
      <c r="AA218"/>
      <c r="AB218"/>
    </row>
    <row r="219" spans="4:28" x14ac:dyDescent="0.25">
      <c r="D219"/>
      <c r="E219"/>
    </row>
    <row r="220" spans="4:28" x14ac:dyDescent="0.25">
      <c r="D220"/>
      <c r="E220"/>
    </row>
    <row r="221" spans="4:28" x14ac:dyDescent="0.25">
      <c r="D221"/>
      <c r="E221"/>
    </row>
    <row r="222" spans="4:28" x14ac:dyDescent="0.25">
      <c r="D222"/>
      <c r="E222"/>
    </row>
    <row r="223" spans="4:28" x14ac:dyDescent="0.25">
      <c r="D223"/>
      <c r="E223"/>
    </row>
    <row r="224" spans="4:28" x14ac:dyDescent="0.25">
      <c r="D224"/>
      <c r="E224"/>
      <c r="V224"/>
      <c r="W224"/>
      <c r="X224"/>
      <c r="Y224"/>
      <c r="Z224"/>
      <c r="AA224"/>
      <c r="AB224"/>
    </row>
    <row r="225" spans="4:28" x14ac:dyDescent="0.25">
      <c r="D225"/>
      <c r="E225"/>
      <c r="V225"/>
      <c r="W225"/>
      <c r="X225"/>
      <c r="Y225"/>
      <c r="Z225"/>
      <c r="AA225"/>
      <c r="AB225"/>
    </row>
    <row r="226" spans="4:28" x14ac:dyDescent="0.25">
      <c r="D226"/>
      <c r="E226"/>
      <c r="V226"/>
      <c r="W226"/>
      <c r="X226"/>
      <c r="Y226"/>
      <c r="Z226"/>
      <c r="AA226"/>
      <c r="AB226"/>
    </row>
    <row r="227" spans="4:28" x14ac:dyDescent="0.25">
      <c r="D227"/>
      <c r="E227"/>
      <c r="V227"/>
      <c r="W227"/>
      <c r="X227"/>
      <c r="Y227"/>
      <c r="Z227"/>
      <c r="AA227"/>
      <c r="AB227"/>
    </row>
    <row r="228" spans="4:28" x14ac:dyDescent="0.25">
      <c r="D228"/>
      <c r="E228"/>
      <c r="V228"/>
      <c r="W228"/>
      <c r="X228"/>
      <c r="Y228"/>
      <c r="Z228"/>
      <c r="AA228"/>
      <c r="AB228"/>
    </row>
    <row r="229" spans="4:28" x14ac:dyDescent="0.25">
      <c r="D229"/>
      <c r="E229"/>
      <c r="V229"/>
      <c r="W229"/>
      <c r="X229"/>
      <c r="Y229"/>
      <c r="Z229"/>
      <c r="AA229"/>
      <c r="AB229"/>
    </row>
    <row r="230" spans="4:28" x14ac:dyDescent="0.25">
      <c r="D230"/>
      <c r="E230"/>
      <c r="V230"/>
      <c r="W230"/>
      <c r="X230"/>
      <c r="Y230"/>
      <c r="Z230"/>
      <c r="AA230"/>
      <c r="AB230"/>
    </row>
    <row r="231" spans="4:28" x14ac:dyDescent="0.25">
      <c r="D231"/>
      <c r="E231"/>
      <c r="V231"/>
      <c r="W231"/>
      <c r="X231"/>
      <c r="Y231"/>
      <c r="Z231"/>
      <c r="AA231"/>
      <c r="AB231"/>
    </row>
    <row r="232" spans="4:28" x14ac:dyDescent="0.25">
      <c r="D232"/>
      <c r="E232"/>
      <c r="V232"/>
      <c r="W232"/>
      <c r="X232"/>
      <c r="Y232"/>
      <c r="Z232"/>
      <c r="AA232"/>
      <c r="AB232"/>
    </row>
    <row r="233" spans="4:28" x14ac:dyDescent="0.25">
      <c r="D233"/>
      <c r="E233"/>
      <c r="V233"/>
      <c r="W233"/>
      <c r="X233"/>
      <c r="Y233"/>
      <c r="Z233"/>
      <c r="AA233"/>
      <c r="AB233"/>
    </row>
    <row r="234" spans="4:28" x14ac:dyDescent="0.25">
      <c r="D234"/>
      <c r="E234"/>
      <c r="V234"/>
      <c r="W234"/>
      <c r="X234"/>
      <c r="Y234"/>
      <c r="Z234"/>
      <c r="AA234"/>
      <c r="AB234"/>
    </row>
    <row r="235" spans="4:28" x14ac:dyDescent="0.25">
      <c r="D235"/>
      <c r="E235"/>
      <c r="V235"/>
      <c r="W235"/>
      <c r="X235"/>
      <c r="Y235"/>
      <c r="Z235"/>
      <c r="AA235"/>
      <c r="AB235"/>
    </row>
    <row r="236" spans="4:28" x14ac:dyDescent="0.25">
      <c r="D236"/>
      <c r="E236"/>
      <c r="V236"/>
      <c r="W236"/>
      <c r="X236"/>
      <c r="Y236"/>
      <c r="Z236"/>
      <c r="AA236"/>
      <c r="AB236"/>
    </row>
    <row r="237" spans="4:28" x14ac:dyDescent="0.25">
      <c r="D237"/>
      <c r="E237"/>
      <c r="V237"/>
      <c r="W237"/>
      <c r="X237"/>
      <c r="Y237"/>
      <c r="Z237"/>
      <c r="AA237"/>
      <c r="AB237"/>
    </row>
    <row r="238" spans="4:28" x14ac:dyDescent="0.25">
      <c r="D238"/>
      <c r="E238"/>
      <c r="V238"/>
      <c r="W238"/>
      <c r="X238"/>
      <c r="Y238"/>
      <c r="Z238"/>
      <c r="AA238"/>
      <c r="AB238"/>
    </row>
    <row r="239" spans="4:28" x14ac:dyDescent="0.25">
      <c r="D239"/>
      <c r="E239"/>
      <c r="V239"/>
      <c r="W239"/>
      <c r="X239"/>
      <c r="Y239"/>
      <c r="Z239"/>
      <c r="AA239"/>
      <c r="AB239"/>
    </row>
    <row r="240" spans="4:28" x14ac:dyDescent="0.25">
      <c r="D240"/>
      <c r="E240"/>
      <c r="V240"/>
      <c r="W240"/>
      <c r="X240"/>
      <c r="Y240"/>
      <c r="Z240"/>
      <c r="AA240"/>
      <c r="AB240"/>
    </row>
    <row r="241" spans="4:28" x14ac:dyDescent="0.25">
      <c r="D241"/>
      <c r="E241"/>
      <c r="V241"/>
      <c r="W241"/>
      <c r="X241"/>
      <c r="Y241"/>
      <c r="Z241"/>
      <c r="AA241"/>
      <c r="AB241"/>
    </row>
    <row r="252" spans="4:28" x14ac:dyDescent="0.25">
      <c r="D252"/>
      <c r="E252"/>
      <c r="F252"/>
      <c r="S252"/>
      <c r="V252"/>
      <c r="W252"/>
      <c r="X252"/>
      <c r="Y252"/>
      <c r="Z252"/>
      <c r="AA252"/>
      <c r="AB252"/>
    </row>
    <row r="253" spans="4:28" x14ac:dyDescent="0.25">
      <c r="D253"/>
      <c r="E253"/>
      <c r="F253"/>
      <c r="S253"/>
      <c r="V253"/>
      <c r="W253"/>
      <c r="X253"/>
      <c r="Y253"/>
      <c r="Z253"/>
      <c r="AA253"/>
      <c r="AB253"/>
    </row>
    <row r="254" spans="4:28" x14ac:dyDescent="0.25">
      <c r="D254"/>
      <c r="E254"/>
      <c r="F254"/>
      <c r="S254"/>
      <c r="V254"/>
      <c r="W254"/>
      <c r="X254"/>
      <c r="Y254"/>
      <c r="Z254"/>
      <c r="AA254"/>
      <c r="AB254"/>
    </row>
    <row r="255" spans="4:28" x14ac:dyDescent="0.25">
      <c r="D255"/>
      <c r="E255"/>
      <c r="F255"/>
      <c r="S255"/>
      <c r="V255"/>
      <c r="W255"/>
      <c r="X255"/>
      <c r="Y255"/>
      <c r="Z255"/>
      <c r="AA255"/>
      <c r="AB255"/>
    </row>
    <row r="256" spans="4:28" x14ac:dyDescent="0.25">
      <c r="D256"/>
      <c r="E256"/>
      <c r="F256"/>
      <c r="S256"/>
      <c r="V256"/>
      <c r="W256"/>
      <c r="X256"/>
      <c r="Y256"/>
      <c r="Z256"/>
      <c r="AA256"/>
      <c r="AB256"/>
    </row>
    <row r="257" spans="4:28" x14ac:dyDescent="0.25">
      <c r="D257"/>
      <c r="E257"/>
      <c r="F257"/>
      <c r="S257"/>
      <c r="V257"/>
      <c r="W257"/>
      <c r="X257"/>
      <c r="Y257"/>
      <c r="Z257"/>
      <c r="AA257"/>
      <c r="AB257"/>
    </row>
    <row r="258" spans="4:28" x14ac:dyDescent="0.25">
      <c r="D258"/>
      <c r="E258"/>
      <c r="F258"/>
      <c r="S258"/>
      <c r="V258"/>
      <c r="W258"/>
      <c r="X258"/>
      <c r="Y258"/>
      <c r="Z258"/>
      <c r="AA258"/>
      <c r="AB258"/>
    </row>
    <row r="259" spans="4:28" x14ac:dyDescent="0.25">
      <c r="D259"/>
      <c r="E259"/>
      <c r="F259"/>
      <c r="S259"/>
      <c r="V259"/>
      <c r="W259"/>
      <c r="X259"/>
      <c r="Y259"/>
      <c r="Z259"/>
      <c r="AA259"/>
      <c r="AB259"/>
    </row>
    <row r="260" spans="4:28" x14ac:dyDescent="0.25">
      <c r="D260"/>
      <c r="E260"/>
      <c r="F260"/>
      <c r="S260"/>
      <c r="V260"/>
      <c r="W260"/>
      <c r="X260"/>
      <c r="Y260"/>
      <c r="Z260"/>
      <c r="AA260"/>
      <c r="AB260"/>
    </row>
    <row r="261" spans="4:28" x14ac:dyDescent="0.25">
      <c r="D261"/>
      <c r="E261"/>
      <c r="F261"/>
      <c r="S261"/>
      <c r="V261"/>
      <c r="W261"/>
      <c r="X261"/>
      <c r="Y261"/>
      <c r="Z261"/>
      <c r="AA261"/>
      <c r="AB261"/>
    </row>
  </sheetData>
  <mergeCells count="9">
    <mergeCell ref="AF3:AL3"/>
    <mergeCell ref="A19:D19"/>
    <mergeCell ref="A20:D20"/>
    <mergeCell ref="A21:D21"/>
    <mergeCell ref="A2:D2"/>
    <mergeCell ref="A3:D4"/>
    <mergeCell ref="F3:F4"/>
    <mergeCell ref="G3:R3"/>
    <mergeCell ref="T3:AC3"/>
  </mergeCells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5">
    <pageSetUpPr fitToPage="1"/>
  </sheetPr>
  <dimension ref="A1:EN312"/>
  <sheetViews>
    <sheetView zoomScaleNormal="100" workbookViewId="0">
      <selection activeCell="D24" sqref="D24"/>
    </sheetView>
  </sheetViews>
  <sheetFormatPr defaultRowHeight="12.5" x14ac:dyDescent="0.25"/>
  <cols>
    <col min="2" max="2" width="9.1796875" customWidth="1"/>
    <col min="4" max="4" width="40" style="48" customWidth="1"/>
    <col min="5" max="5" width="11.453125" style="48" hidden="1" customWidth="1"/>
    <col min="6" max="6" width="5.453125" style="37" customWidth="1"/>
    <col min="7" max="7" width="16.1796875" bestFit="1" customWidth="1"/>
    <col min="8" max="8" width="13.1796875" bestFit="1" customWidth="1"/>
    <col min="9" max="9" width="14.81640625" bestFit="1" customWidth="1"/>
    <col min="10" max="10" width="15.453125" bestFit="1" customWidth="1"/>
    <col min="11" max="11" width="14.81640625" bestFit="1" customWidth="1"/>
    <col min="12" max="12" width="14.453125" bestFit="1" customWidth="1"/>
    <col min="13" max="13" width="14.453125" customWidth="1"/>
    <col min="14" max="15" width="15.453125" bestFit="1" customWidth="1"/>
    <col min="16" max="16" width="15.453125" customWidth="1"/>
    <col min="17" max="17" width="13.453125" bestFit="1" customWidth="1"/>
    <col min="18" max="18" width="15.81640625" customWidth="1"/>
    <col min="19" max="19" width="4.1796875" style="49" customWidth="1"/>
    <col min="20" max="20" width="16.54296875" customWidth="1"/>
    <col min="21" max="21" width="14.81640625" customWidth="1"/>
    <col min="22" max="28" width="14.81640625" style="44" customWidth="1"/>
    <col min="29" max="29" width="17.1796875" customWidth="1"/>
    <col min="30" max="30" width="15.453125" customWidth="1"/>
    <col min="31" max="31" width="3.453125" customWidth="1"/>
    <col min="32" max="32" width="17.54296875" bestFit="1" customWidth="1"/>
    <col min="33" max="35" width="16.1796875" customWidth="1"/>
    <col min="36" max="36" width="17.1796875" customWidth="1"/>
    <col min="37" max="37" width="16.1796875" customWidth="1"/>
    <col min="38" max="38" width="17.81640625" customWidth="1"/>
    <col min="39" max="39" width="15.54296875" customWidth="1"/>
  </cols>
  <sheetData>
    <row r="1" spans="1:144" s="44" customFormat="1" x14ac:dyDescent="0.25">
      <c r="D1" s="61"/>
      <c r="E1" s="61"/>
      <c r="F1" s="70"/>
      <c r="S1" s="49"/>
    </row>
    <row r="2" spans="1:144" s="31" customFormat="1" ht="19.5" customHeight="1" x14ac:dyDescent="0.25">
      <c r="A2" s="204"/>
      <c r="B2" s="204"/>
      <c r="C2" s="204"/>
      <c r="D2" s="204"/>
      <c r="E2" s="73"/>
      <c r="F2" s="52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</row>
    <row r="3" spans="1:144" s="4" customFormat="1" ht="20.25" customHeight="1" x14ac:dyDescent="0.3">
      <c r="A3" s="211" t="s">
        <v>332</v>
      </c>
      <c r="B3" s="212"/>
      <c r="C3" s="212"/>
      <c r="D3" s="212"/>
      <c r="E3" s="74"/>
      <c r="F3" s="227"/>
      <c r="G3" s="229" t="s">
        <v>221</v>
      </c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1"/>
      <c r="S3" s="22"/>
      <c r="T3" s="229" t="s">
        <v>226</v>
      </c>
      <c r="U3" s="232"/>
      <c r="V3" s="232"/>
      <c r="W3" s="232"/>
      <c r="X3" s="232"/>
      <c r="Y3" s="232"/>
      <c r="Z3" s="232"/>
      <c r="AA3" s="232"/>
      <c r="AB3" s="232"/>
      <c r="AC3" s="233"/>
      <c r="AD3" s="14"/>
      <c r="AE3" s="2"/>
      <c r="AF3" s="223" t="s">
        <v>236</v>
      </c>
      <c r="AG3" s="224"/>
      <c r="AH3" s="224"/>
      <c r="AI3" s="224"/>
      <c r="AJ3" s="202"/>
      <c r="AK3" s="224"/>
      <c r="AL3" s="203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</row>
    <row r="4" spans="1:144" s="4" customFormat="1" ht="91.5" customHeight="1" x14ac:dyDescent="0.25">
      <c r="A4" s="213"/>
      <c r="B4" s="214"/>
      <c r="C4" s="214"/>
      <c r="D4" s="214"/>
      <c r="E4" s="62"/>
      <c r="F4" s="228"/>
      <c r="G4" s="17" t="s">
        <v>214</v>
      </c>
      <c r="H4" s="15" t="s">
        <v>215</v>
      </c>
      <c r="I4" s="15" t="s">
        <v>216</v>
      </c>
      <c r="J4" s="15" t="s">
        <v>217</v>
      </c>
      <c r="K4" s="41" t="s">
        <v>229</v>
      </c>
      <c r="L4" s="15" t="s">
        <v>218</v>
      </c>
      <c r="M4" s="41" t="s">
        <v>315</v>
      </c>
      <c r="N4" s="15" t="s">
        <v>0</v>
      </c>
      <c r="O4" s="15" t="s">
        <v>219</v>
      </c>
      <c r="P4" s="15" t="s">
        <v>220</v>
      </c>
      <c r="Q4" s="21" t="s">
        <v>250</v>
      </c>
      <c r="R4" s="55" t="s">
        <v>1</v>
      </c>
      <c r="S4" s="23"/>
      <c r="T4" s="15" t="s">
        <v>222</v>
      </c>
      <c r="U4" s="32" t="s">
        <v>223</v>
      </c>
      <c r="V4" s="54" t="s">
        <v>266</v>
      </c>
      <c r="W4" s="54" t="s">
        <v>267</v>
      </c>
      <c r="X4" s="16" t="s">
        <v>2</v>
      </c>
      <c r="Y4" s="16" t="s">
        <v>224</v>
      </c>
      <c r="Z4" s="16" t="s">
        <v>268</v>
      </c>
      <c r="AA4" s="54" t="s">
        <v>269</v>
      </c>
      <c r="AB4" s="16" t="s">
        <v>225</v>
      </c>
      <c r="AC4" s="24" t="s">
        <v>228</v>
      </c>
      <c r="AD4" s="20" t="s">
        <v>227</v>
      </c>
      <c r="AE4" s="2"/>
      <c r="AF4" s="15" t="s">
        <v>230</v>
      </c>
      <c r="AG4" s="15" t="s">
        <v>231</v>
      </c>
      <c r="AH4" s="15" t="s">
        <v>232</v>
      </c>
      <c r="AI4" s="41" t="s">
        <v>341</v>
      </c>
      <c r="AJ4" s="57" t="s">
        <v>235</v>
      </c>
      <c r="AK4" s="32" t="s">
        <v>233</v>
      </c>
      <c r="AL4" s="57" t="s">
        <v>234</v>
      </c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</row>
    <row r="5" spans="1:144" ht="21" customHeight="1" x14ac:dyDescent="0.3">
      <c r="A5" s="3">
        <v>1</v>
      </c>
      <c r="B5" s="40" t="s">
        <v>279</v>
      </c>
      <c r="C5" s="40">
        <v>9490</v>
      </c>
      <c r="D5" s="62" t="s">
        <v>95</v>
      </c>
      <c r="E5" s="62"/>
      <c r="F5" s="66" t="s">
        <v>284</v>
      </c>
      <c r="G5" s="71">
        <v>0</v>
      </c>
      <c r="H5" s="63">
        <v>0</v>
      </c>
      <c r="I5" s="63">
        <v>0</v>
      </c>
      <c r="J5" s="63">
        <v>0</v>
      </c>
      <c r="K5" s="63">
        <v>0</v>
      </c>
      <c r="L5" s="63">
        <v>0</v>
      </c>
      <c r="M5" s="63"/>
      <c r="N5" s="63">
        <v>0</v>
      </c>
      <c r="O5" s="63">
        <v>0</v>
      </c>
      <c r="P5" s="63">
        <v>0</v>
      </c>
      <c r="Q5" s="63">
        <v>0</v>
      </c>
      <c r="R5" s="64">
        <f t="shared" ref="R5:R19" si="0">SUM(G5:Q5)</f>
        <v>0</v>
      </c>
      <c r="S5" s="26"/>
      <c r="T5" s="63">
        <v>0</v>
      </c>
      <c r="U5" s="63">
        <v>0</v>
      </c>
      <c r="V5" s="63">
        <v>0</v>
      </c>
      <c r="W5" s="63">
        <v>0</v>
      </c>
      <c r="X5" s="63">
        <v>0</v>
      </c>
      <c r="Y5" s="63">
        <v>0</v>
      </c>
      <c r="Z5" s="63">
        <v>0</v>
      </c>
      <c r="AA5" s="63">
        <v>0</v>
      </c>
      <c r="AB5" s="63">
        <v>0</v>
      </c>
      <c r="AC5" s="45">
        <f t="shared" ref="AC5:AC19" si="1">SUM(T5:AB5)</f>
        <v>0</v>
      </c>
      <c r="AD5" s="43">
        <f t="shared" ref="AD5:AD20" si="2">+R5-AC5</f>
        <v>0</v>
      </c>
      <c r="AE5" s="38"/>
      <c r="AF5" s="63">
        <v>0</v>
      </c>
      <c r="AG5" s="63">
        <v>0</v>
      </c>
      <c r="AH5" s="63">
        <v>0</v>
      </c>
      <c r="AI5" s="63">
        <v>0</v>
      </c>
      <c r="AJ5" s="59">
        <f t="shared" ref="AJ5:AJ19" si="3">SUM(AF5:AI5)</f>
        <v>0</v>
      </c>
      <c r="AK5" s="63">
        <v>0</v>
      </c>
      <c r="AL5" s="59">
        <f t="shared" ref="AL5:AL19" si="4">+AJ5-AK5</f>
        <v>0</v>
      </c>
      <c r="AM5" s="38"/>
    </row>
    <row r="6" spans="1:144" ht="21" customHeight="1" x14ac:dyDescent="0.3">
      <c r="A6" s="3">
        <f>+A5+1</f>
        <v>2</v>
      </c>
      <c r="B6" s="40" t="s">
        <v>279</v>
      </c>
      <c r="C6" s="40">
        <v>9483</v>
      </c>
      <c r="D6" s="62" t="s">
        <v>84</v>
      </c>
      <c r="E6" s="62"/>
      <c r="F6" s="66" t="s">
        <v>284</v>
      </c>
      <c r="G6" s="71">
        <v>0</v>
      </c>
      <c r="H6" s="63">
        <v>0</v>
      </c>
      <c r="I6" s="63">
        <v>0</v>
      </c>
      <c r="J6" s="63">
        <v>0</v>
      </c>
      <c r="K6" s="63">
        <v>0</v>
      </c>
      <c r="L6" s="63">
        <v>0</v>
      </c>
      <c r="M6" s="63"/>
      <c r="N6" s="63">
        <v>0</v>
      </c>
      <c r="O6" s="63">
        <v>0</v>
      </c>
      <c r="P6" s="63">
        <v>0</v>
      </c>
      <c r="Q6" s="63">
        <v>0</v>
      </c>
      <c r="R6" s="64">
        <f t="shared" si="0"/>
        <v>0</v>
      </c>
      <c r="S6" s="9"/>
      <c r="T6" s="63">
        <v>0</v>
      </c>
      <c r="U6" s="63">
        <v>0</v>
      </c>
      <c r="V6" s="63">
        <v>0</v>
      </c>
      <c r="W6" s="63">
        <v>0</v>
      </c>
      <c r="X6" s="63">
        <v>0</v>
      </c>
      <c r="Y6" s="63">
        <v>0</v>
      </c>
      <c r="Z6" s="63">
        <v>0</v>
      </c>
      <c r="AA6" s="63">
        <v>0</v>
      </c>
      <c r="AB6" s="63">
        <v>0</v>
      </c>
      <c r="AC6" s="45">
        <f t="shared" si="1"/>
        <v>0</v>
      </c>
      <c r="AD6" s="43">
        <f t="shared" si="2"/>
        <v>0</v>
      </c>
      <c r="AE6" s="38"/>
      <c r="AF6" s="63">
        <v>0</v>
      </c>
      <c r="AG6" s="63">
        <v>0</v>
      </c>
      <c r="AH6" s="63">
        <v>0</v>
      </c>
      <c r="AI6" s="63">
        <v>0</v>
      </c>
      <c r="AJ6" s="59">
        <f t="shared" si="3"/>
        <v>0</v>
      </c>
      <c r="AK6" s="63">
        <v>0</v>
      </c>
      <c r="AL6" s="59">
        <f t="shared" si="4"/>
        <v>0</v>
      </c>
      <c r="AM6" s="38"/>
    </row>
    <row r="7" spans="1:144" ht="17.25" customHeight="1" x14ac:dyDescent="0.3">
      <c r="A7" s="3">
        <f t="shared" ref="A7:A19" si="5">+A6+1</f>
        <v>3</v>
      </c>
      <c r="B7" s="40" t="s">
        <v>275</v>
      </c>
      <c r="C7" s="40">
        <v>9407</v>
      </c>
      <c r="D7" s="62" t="s">
        <v>81</v>
      </c>
      <c r="E7" s="124" t="str">
        <f>IF(F7="Y",1," ")</f>
        <v xml:space="preserve"> </v>
      </c>
      <c r="F7" s="63" t="s">
        <v>284</v>
      </c>
      <c r="G7" s="71">
        <v>5187</v>
      </c>
      <c r="H7" s="63">
        <v>0</v>
      </c>
      <c r="I7" s="63">
        <v>0</v>
      </c>
      <c r="J7" s="63">
        <v>0</v>
      </c>
      <c r="K7" s="63">
        <v>0</v>
      </c>
      <c r="L7" s="63">
        <v>0</v>
      </c>
      <c r="M7" s="63"/>
      <c r="N7" s="63">
        <v>1733</v>
      </c>
      <c r="O7" s="63">
        <v>0</v>
      </c>
      <c r="P7" s="63">
        <v>0</v>
      </c>
      <c r="Q7" s="63">
        <v>0</v>
      </c>
      <c r="R7" s="64">
        <f>SUM(G7:Q7)</f>
        <v>6920</v>
      </c>
      <c r="S7" s="9"/>
      <c r="T7" s="63">
        <v>4326</v>
      </c>
      <c r="U7" s="63">
        <v>0</v>
      </c>
      <c r="V7" s="63">
        <v>0</v>
      </c>
      <c r="W7" s="63">
        <v>0</v>
      </c>
      <c r="X7" s="63">
        <v>4118</v>
      </c>
      <c r="Y7" s="63">
        <v>226</v>
      </c>
      <c r="Z7" s="63">
        <v>0</v>
      </c>
      <c r="AA7" s="63">
        <v>0</v>
      </c>
      <c r="AB7" s="63">
        <v>0</v>
      </c>
      <c r="AC7" s="82">
        <f>SUM(T7:AB7)</f>
        <v>8670</v>
      </c>
      <c r="AD7" s="50">
        <f>+R7-AC7</f>
        <v>-1750</v>
      </c>
      <c r="AE7" s="38"/>
      <c r="AF7" s="63">
        <v>112000</v>
      </c>
      <c r="AG7" s="63">
        <v>0</v>
      </c>
      <c r="AH7" s="63">
        <v>32864</v>
      </c>
      <c r="AI7" s="63">
        <v>0</v>
      </c>
      <c r="AJ7" s="50">
        <f>SUM(AF7:AI7)</f>
        <v>144864</v>
      </c>
      <c r="AK7" s="63">
        <v>0</v>
      </c>
      <c r="AL7" s="50">
        <f>+AJ7-AK7</f>
        <v>144864</v>
      </c>
      <c r="AM7" s="38"/>
    </row>
    <row r="8" spans="1:144" s="80" customFormat="1" ht="21" customHeight="1" x14ac:dyDescent="0.3">
      <c r="A8" s="3">
        <f t="shared" si="5"/>
        <v>4</v>
      </c>
      <c r="B8" s="40" t="s">
        <v>279</v>
      </c>
      <c r="C8" s="40">
        <v>9494</v>
      </c>
      <c r="D8" s="62" t="s">
        <v>85</v>
      </c>
      <c r="E8" s="62"/>
      <c r="F8" s="66" t="s">
        <v>284</v>
      </c>
      <c r="G8" s="71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/>
      <c r="N8" s="63">
        <v>0</v>
      </c>
      <c r="O8" s="63">
        <v>0</v>
      </c>
      <c r="P8" s="63">
        <v>0</v>
      </c>
      <c r="Q8" s="63">
        <v>0</v>
      </c>
      <c r="R8" s="64">
        <f t="shared" si="0"/>
        <v>0</v>
      </c>
      <c r="S8" s="9"/>
      <c r="T8" s="63">
        <v>0</v>
      </c>
      <c r="U8" s="63">
        <v>0</v>
      </c>
      <c r="V8" s="63">
        <v>0</v>
      </c>
      <c r="W8" s="63">
        <v>0</v>
      </c>
      <c r="X8" s="63">
        <v>0</v>
      </c>
      <c r="Y8" s="63">
        <v>0</v>
      </c>
      <c r="Z8" s="63">
        <v>0</v>
      </c>
      <c r="AA8" s="63">
        <v>0</v>
      </c>
      <c r="AB8" s="63">
        <v>0</v>
      </c>
      <c r="AC8" s="45">
        <f t="shared" si="1"/>
        <v>0</v>
      </c>
      <c r="AD8" s="43">
        <f t="shared" si="2"/>
        <v>0</v>
      </c>
      <c r="AE8" s="38"/>
      <c r="AF8" s="63">
        <v>0</v>
      </c>
      <c r="AG8" s="63">
        <v>0</v>
      </c>
      <c r="AH8" s="63">
        <v>0</v>
      </c>
      <c r="AI8" s="63">
        <v>0</v>
      </c>
      <c r="AJ8" s="59">
        <f t="shared" si="3"/>
        <v>0</v>
      </c>
      <c r="AK8" s="63">
        <v>0</v>
      </c>
      <c r="AL8" s="59">
        <f t="shared" si="4"/>
        <v>0</v>
      </c>
      <c r="AM8" s="38"/>
      <c r="AX8" s="44"/>
    </row>
    <row r="9" spans="1:144" s="18" customFormat="1" ht="21" customHeight="1" x14ac:dyDescent="0.3">
      <c r="A9" s="3">
        <f t="shared" si="5"/>
        <v>5</v>
      </c>
      <c r="B9" s="40" t="s">
        <v>279</v>
      </c>
      <c r="C9" s="40">
        <v>9485</v>
      </c>
      <c r="D9" s="62" t="s">
        <v>86</v>
      </c>
      <c r="E9" s="62"/>
      <c r="F9" s="66" t="s">
        <v>284</v>
      </c>
      <c r="G9" s="71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/>
      <c r="N9" s="63">
        <v>0</v>
      </c>
      <c r="O9" s="63">
        <v>0</v>
      </c>
      <c r="P9" s="63">
        <v>0</v>
      </c>
      <c r="Q9" s="63">
        <v>0</v>
      </c>
      <c r="R9" s="64">
        <f t="shared" si="0"/>
        <v>0</v>
      </c>
      <c r="S9" s="9"/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0</v>
      </c>
      <c r="Z9" s="63">
        <v>0</v>
      </c>
      <c r="AA9" s="63">
        <v>0</v>
      </c>
      <c r="AB9" s="63">
        <v>0</v>
      </c>
      <c r="AC9" s="45">
        <f t="shared" si="1"/>
        <v>0</v>
      </c>
      <c r="AD9" s="43">
        <f t="shared" si="2"/>
        <v>0</v>
      </c>
      <c r="AE9" s="38"/>
      <c r="AF9" s="63">
        <v>0</v>
      </c>
      <c r="AG9" s="63">
        <v>0</v>
      </c>
      <c r="AH9" s="63">
        <v>0</v>
      </c>
      <c r="AI9" s="63">
        <v>0</v>
      </c>
      <c r="AJ9" s="59">
        <f t="shared" si="3"/>
        <v>0</v>
      </c>
      <c r="AK9" s="63">
        <v>0</v>
      </c>
      <c r="AL9" s="59">
        <f t="shared" si="4"/>
        <v>0</v>
      </c>
      <c r="AM9" s="38"/>
      <c r="AX9"/>
    </row>
    <row r="10" spans="1:144" s="18" customFormat="1" ht="21" customHeight="1" x14ac:dyDescent="0.3">
      <c r="A10" s="3">
        <f t="shared" si="5"/>
        <v>6</v>
      </c>
      <c r="B10" s="40" t="s">
        <v>279</v>
      </c>
      <c r="C10" s="40">
        <v>9486</v>
      </c>
      <c r="D10" s="62" t="s">
        <v>87</v>
      </c>
      <c r="E10" s="62"/>
      <c r="F10" s="66" t="s">
        <v>284</v>
      </c>
      <c r="G10" s="71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/>
      <c r="N10" s="63">
        <v>0</v>
      </c>
      <c r="O10" s="63">
        <v>0</v>
      </c>
      <c r="P10" s="63">
        <v>0</v>
      </c>
      <c r="Q10" s="63">
        <v>0</v>
      </c>
      <c r="R10" s="64">
        <f t="shared" si="0"/>
        <v>0</v>
      </c>
      <c r="S10" s="9"/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3">
        <v>0</v>
      </c>
      <c r="Z10" s="63">
        <v>0</v>
      </c>
      <c r="AA10" s="63">
        <v>0</v>
      </c>
      <c r="AB10" s="63">
        <v>0</v>
      </c>
      <c r="AC10" s="45">
        <f t="shared" si="1"/>
        <v>0</v>
      </c>
      <c r="AD10" s="43">
        <f t="shared" si="2"/>
        <v>0</v>
      </c>
      <c r="AE10" s="38"/>
      <c r="AF10" s="63">
        <v>0</v>
      </c>
      <c r="AG10" s="63">
        <v>0</v>
      </c>
      <c r="AH10" s="63">
        <v>0</v>
      </c>
      <c r="AI10" s="63">
        <v>0</v>
      </c>
      <c r="AJ10" s="59">
        <f t="shared" si="3"/>
        <v>0</v>
      </c>
      <c r="AK10" s="63">
        <v>0</v>
      </c>
      <c r="AL10" s="59">
        <f t="shared" si="4"/>
        <v>0</v>
      </c>
      <c r="AM10" s="38"/>
      <c r="AX10"/>
    </row>
    <row r="11" spans="1:144" s="18" customFormat="1" ht="21" customHeight="1" x14ac:dyDescent="0.3">
      <c r="A11" s="3">
        <f t="shared" si="5"/>
        <v>7</v>
      </c>
      <c r="B11" s="40" t="s">
        <v>279</v>
      </c>
      <c r="C11" s="40">
        <v>9487</v>
      </c>
      <c r="D11" s="62" t="s">
        <v>88</v>
      </c>
      <c r="E11" s="62"/>
      <c r="F11" s="66" t="s">
        <v>284</v>
      </c>
      <c r="G11" s="71">
        <v>0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/>
      <c r="N11" s="63">
        <v>0</v>
      </c>
      <c r="O11" s="63">
        <v>0</v>
      </c>
      <c r="P11" s="63">
        <v>0</v>
      </c>
      <c r="Q11" s="63">
        <v>0</v>
      </c>
      <c r="R11" s="64">
        <f t="shared" si="0"/>
        <v>0</v>
      </c>
      <c r="S11" s="9"/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0</v>
      </c>
      <c r="Z11" s="63">
        <v>0</v>
      </c>
      <c r="AA11" s="63">
        <v>0</v>
      </c>
      <c r="AB11" s="63">
        <v>0</v>
      </c>
      <c r="AC11" s="45">
        <f t="shared" si="1"/>
        <v>0</v>
      </c>
      <c r="AD11" s="43">
        <f t="shared" si="2"/>
        <v>0</v>
      </c>
      <c r="AE11" s="38"/>
      <c r="AF11" s="63">
        <v>0</v>
      </c>
      <c r="AG11" s="63">
        <v>0</v>
      </c>
      <c r="AH11" s="63">
        <v>0</v>
      </c>
      <c r="AI11" s="63">
        <v>0</v>
      </c>
      <c r="AJ11" s="59">
        <f t="shared" si="3"/>
        <v>0</v>
      </c>
      <c r="AK11" s="63">
        <v>0</v>
      </c>
      <c r="AL11" s="59">
        <f t="shared" si="4"/>
        <v>0</v>
      </c>
      <c r="AM11" s="38"/>
      <c r="AX11"/>
    </row>
    <row r="12" spans="1:144" s="18" customFormat="1" ht="21" customHeight="1" x14ac:dyDescent="0.3">
      <c r="A12" s="3">
        <f t="shared" si="5"/>
        <v>8</v>
      </c>
      <c r="B12" s="40" t="s">
        <v>279</v>
      </c>
      <c r="C12" s="40">
        <v>9488</v>
      </c>
      <c r="D12" s="62" t="s">
        <v>89</v>
      </c>
      <c r="E12" s="62"/>
      <c r="F12" s="66" t="s">
        <v>284</v>
      </c>
      <c r="G12" s="71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/>
      <c r="N12" s="63">
        <v>0</v>
      </c>
      <c r="O12" s="63">
        <v>0</v>
      </c>
      <c r="P12" s="63">
        <v>0</v>
      </c>
      <c r="Q12" s="63">
        <v>0</v>
      </c>
      <c r="R12" s="64">
        <f t="shared" si="0"/>
        <v>0</v>
      </c>
      <c r="S12" s="9"/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0</v>
      </c>
      <c r="Z12" s="63">
        <v>0</v>
      </c>
      <c r="AA12" s="63">
        <v>0</v>
      </c>
      <c r="AB12" s="63">
        <v>0</v>
      </c>
      <c r="AC12" s="45">
        <f t="shared" si="1"/>
        <v>0</v>
      </c>
      <c r="AD12" s="43">
        <f t="shared" si="2"/>
        <v>0</v>
      </c>
      <c r="AE12" s="38"/>
      <c r="AF12" s="63">
        <v>0</v>
      </c>
      <c r="AG12" s="63">
        <v>0</v>
      </c>
      <c r="AH12" s="63">
        <v>0</v>
      </c>
      <c r="AI12" s="63">
        <v>0</v>
      </c>
      <c r="AJ12" s="59">
        <f t="shared" si="3"/>
        <v>0</v>
      </c>
      <c r="AK12" s="63">
        <v>0</v>
      </c>
      <c r="AL12" s="59">
        <f t="shared" si="4"/>
        <v>0</v>
      </c>
      <c r="AM12" s="38"/>
      <c r="AX12"/>
    </row>
    <row r="13" spans="1:144" s="18" customFormat="1" ht="21" customHeight="1" x14ac:dyDescent="0.3">
      <c r="A13" s="3">
        <f t="shared" si="5"/>
        <v>9</v>
      </c>
      <c r="B13" s="40" t="s">
        <v>279</v>
      </c>
      <c r="C13" s="40">
        <v>9876</v>
      </c>
      <c r="D13" s="62" t="s">
        <v>90</v>
      </c>
      <c r="E13" s="62"/>
      <c r="F13" s="66" t="s">
        <v>284</v>
      </c>
      <c r="G13" s="71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/>
      <c r="N13" s="63">
        <v>0</v>
      </c>
      <c r="O13" s="63">
        <v>0</v>
      </c>
      <c r="P13" s="63">
        <v>0</v>
      </c>
      <c r="Q13" s="63">
        <v>0</v>
      </c>
      <c r="R13" s="64">
        <f t="shared" si="0"/>
        <v>0</v>
      </c>
      <c r="S13" s="9"/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0</v>
      </c>
      <c r="Z13" s="63">
        <v>0</v>
      </c>
      <c r="AA13" s="63">
        <v>0</v>
      </c>
      <c r="AB13" s="63">
        <v>0</v>
      </c>
      <c r="AC13" s="45">
        <f t="shared" si="1"/>
        <v>0</v>
      </c>
      <c r="AD13" s="43">
        <f t="shared" si="2"/>
        <v>0</v>
      </c>
      <c r="AE13" s="38"/>
      <c r="AF13" s="63">
        <v>0</v>
      </c>
      <c r="AG13" s="63">
        <v>0</v>
      </c>
      <c r="AH13" s="63">
        <v>0</v>
      </c>
      <c r="AI13" s="63">
        <v>0</v>
      </c>
      <c r="AJ13" s="59">
        <f t="shared" si="3"/>
        <v>0</v>
      </c>
      <c r="AK13" s="63">
        <v>0</v>
      </c>
      <c r="AL13" s="59">
        <f t="shared" si="4"/>
        <v>0</v>
      </c>
      <c r="AM13" s="38"/>
      <c r="AX13"/>
    </row>
    <row r="14" spans="1:144" s="18" customFormat="1" ht="21" customHeight="1" x14ac:dyDescent="0.3">
      <c r="A14" s="3">
        <f t="shared" si="5"/>
        <v>10</v>
      </c>
      <c r="B14" s="40" t="s">
        <v>279</v>
      </c>
      <c r="C14" s="40">
        <v>18603</v>
      </c>
      <c r="D14" s="62" t="s">
        <v>280</v>
      </c>
      <c r="E14" s="62"/>
      <c r="F14" s="66" t="s">
        <v>284</v>
      </c>
      <c r="G14" s="71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/>
      <c r="N14" s="63">
        <v>0</v>
      </c>
      <c r="O14" s="63">
        <v>0</v>
      </c>
      <c r="P14" s="63">
        <v>0</v>
      </c>
      <c r="Q14" s="63">
        <v>0</v>
      </c>
      <c r="R14" s="64">
        <f t="shared" si="0"/>
        <v>0</v>
      </c>
      <c r="S14" s="9"/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0</v>
      </c>
      <c r="AB14" s="63">
        <v>0</v>
      </c>
      <c r="AC14" s="45">
        <f t="shared" si="1"/>
        <v>0</v>
      </c>
      <c r="AD14" s="43">
        <f t="shared" si="2"/>
        <v>0</v>
      </c>
      <c r="AE14" s="38"/>
      <c r="AF14" s="63">
        <v>0</v>
      </c>
      <c r="AG14" s="63">
        <v>0</v>
      </c>
      <c r="AH14" s="63">
        <v>0</v>
      </c>
      <c r="AI14" s="63">
        <v>0</v>
      </c>
      <c r="AJ14" s="59">
        <f t="shared" si="3"/>
        <v>0</v>
      </c>
      <c r="AK14" s="63">
        <v>0</v>
      </c>
      <c r="AL14" s="59">
        <f t="shared" si="4"/>
        <v>0</v>
      </c>
      <c r="AM14" s="38"/>
      <c r="AX14"/>
    </row>
    <row r="15" spans="1:144" s="18" customFormat="1" ht="21" customHeight="1" x14ac:dyDescent="0.3">
      <c r="A15" s="3">
        <f t="shared" si="5"/>
        <v>11</v>
      </c>
      <c r="B15" s="40" t="s">
        <v>279</v>
      </c>
      <c r="C15" s="40">
        <v>18082</v>
      </c>
      <c r="D15" s="62" t="s">
        <v>281</v>
      </c>
      <c r="E15" s="62"/>
      <c r="F15" s="66" t="s">
        <v>284</v>
      </c>
      <c r="G15" s="71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/>
      <c r="N15" s="63">
        <v>0</v>
      </c>
      <c r="O15" s="63">
        <v>0</v>
      </c>
      <c r="P15" s="63">
        <v>0</v>
      </c>
      <c r="Q15" s="63">
        <v>0</v>
      </c>
      <c r="R15" s="64">
        <f t="shared" si="0"/>
        <v>0</v>
      </c>
      <c r="S15" s="9"/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0</v>
      </c>
      <c r="AB15" s="63">
        <v>0</v>
      </c>
      <c r="AC15" s="45">
        <f t="shared" si="1"/>
        <v>0</v>
      </c>
      <c r="AD15" s="43">
        <f t="shared" si="2"/>
        <v>0</v>
      </c>
      <c r="AE15" s="38"/>
      <c r="AF15" s="63">
        <v>0</v>
      </c>
      <c r="AG15" s="63">
        <v>0</v>
      </c>
      <c r="AH15" s="63">
        <v>0</v>
      </c>
      <c r="AI15" s="63">
        <v>0</v>
      </c>
      <c r="AJ15" s="59">
        <f t="shared" si="3"/>
        <v>0</v>
      </c>
      <c r="AK15" s="63">
        <v>0</v>
      </c>
      <c r="AL15" s="59">
        <f t="shared" si="4"/>
        <v>0</v>
      </c>
      <c r="AM15" s="38"/>
      <c r="AX15"/>
    </row>
    <row r="16" spans="1:144" s="18" customFormat="1" ht="21" customHeight="1" x14ac:dyDescent="0.3">
      <c r="A16" s="3">
        <f t="shared" si="5"/>
        <v>12</v>
      </c>
      <c r="B16" s="40" t="s">
        <v>279</v>
      </c>
      <c r="C16" s="40">
        <v>9489</v>
      </c>
      <c r="D16" s="62" t="s">
        <v>91</v>
      </c>
      <c r="E16" s="62"/>
      <c r="F16" s="66" t="s">
        <v>284</v>
      </c>
      <c r="G16" s="71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/>
      <c r="N16" s="63">
        <v>0</v>
      </c>
      <c r="O16" s="63">
        <v>0</v>
      </c>
      <c r="P16" s="63">
        <v>0</v>
      </c>
      <c r="Q16" s="63">
        <v>0</v>
      </c>
      <c r="R16" s="64">
        <f t="shared" si="0"/>
        <v>0</v>
      </c>
      <c r="S16" s="9"/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0</v>
      </c>
      <c r="AB16" s="63">
        <v>0</v>
      </c>
      <c r="AC16" s="45">
        <f t="shared" si="1"/>
        <v>0</v>
      </c>
      <c r="AD16" s="43">
        <f t="shared" si="2"/>
        <v>0</v>
      </c>
      <c r="AE16" s="38"/>
      <c r="AF16" s="63">
        <v>0</v>
      </c>
      <c r="AG16" s="63">
        <v>0</v>
      </c>
      <c r="AH16" s="63">
        <v>0</v>
      </c>
      <c r="AI16" s="63">
        <v>0</v>
      </c>
      <c r="AJ16" s="59">
        <f t="shared" si="3"/>
        <v>0</v>
      </c>
      <c r="AK16" s="63">
        <v>0</v>
      </c>
      <c r="AL16" s="59">
        <f t="shared" si="4"/>
        <v>0</v>
      </c>
      <c r="AM16" s="38"/>
      <c r="AX16"/>
    </row>
    <row r="17" spans="1:50" s="18" customFormat="1" ht="21" customHeight="1" x14ac:dyDescent="0.3">
      <c r="A17" s="3">
        <f t="shared" si="5"/>
        <v>13</v>
      </c>
      <c r="B17" s="40" t="s">
        <v>279</v>
      </c>
      <c r="C17" s="40">
        <v>9859</v>
      </c>
      <c r="D17" s="62" t="s">
        <v>92</v>
      </c>
      <c r="E17" s="62"/>
      <c r="F17" s="66" t="s">
        <v>284</v>
      </c>
      <c r="G17" s="71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/>
      <c r="N17" s="63">
        <v>0</v>
      </c>
      <c r="O17" s="63">
        <v>0</v>
      </c>
      <c r="P17" s="63">
        <v>0</v>
      </c>
      <c r="Q17" s="63">
        <v>0</v>
      </c>
      <c r="R17" s="64">
        <f t="shared" si="0"/>
        <v>0</v>
      </c>
      <c r="S17" s="9"/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0</v>
      </c>
      <c r="Z17" s="63">
        <v>0</v>
      </c>
      <c r="AA17" s="63">
        <v>0</v>
      </c>
      <c r="AB17" s="63">
        <v>0</v>
      </c>
      <c r="AC17" s="45">
        <f t="shared" si="1"/>
        <v>0</v>
      </c>
      <c r="AD17" s="43">
        <f t="shared" si="2"/>
        <v>0</v>
      </c>
      <c r="AE17" s="38"/>
      <c r="AF17" s="63">
        <v>0</v>
      </c>
      <c r="AG17" s="63">
        <v>0</v>
      </c>
      <c r="AH17" s="63">
        <v>0</v>
      </c>
      <c r="AI17" s="63">
        <v>0</v>
      </c>
      <c r="AJ17" s="59">
        <f t="shared" si="3"/>
        <v>0</v>
      </c>
      <c r="AK17" s="63">
        <v>0</v>
      </c>
      <c r="AL17" s="59">
        <f t="shared" si="4"/>
        <v>0</v>
      </c>
      <c r="AM17" s="38"/>
      <c r="AX17"/>
    </row>
    <row r="18" spans="1:50" s="18" customFormat="1" ht="21" customHeight="1" x14ac:dyDescent="0.3">
      <c r="A18" s="3">
        <f t="shared" si="5"/>
        <v>14</v>
      </c>
      <c r="B18" s="40" t="s">
        <v>279</v>
      </c>
      <c r="C18" s="40">
        <v>9492</v>
      </c>
      <c r="D18" s="62" t="s">
        <v>93</v>
      </c>
      <c r="E18" s="62"/>
      <c r="F18" s="66" t="s">
        <v>284</v>
      </c>
      <c r="G18" s="71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/>
      <c r="N18" s="63">
        <v>0</v>
      </c>
      <c r="O18" s="63">
        <v>0</v>
      </c>
      <c r="P18" s="63">
        <v>0</v>
      </c>
      <c r="Q18" s="63">
        <v>0</v>
      </c>
      <c r="R18" s="64">
        <f t="shared" si="0"/>
        <v>0</v>
      </c>
      <c r="S18" s="9"/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0</v>
      </c>
      <c r="AB18" s="63">
        <v>0</v>
      </c>
      <c r="AC18" s="45">
        <f t="shared" si="1"/>
        <v>0</v>
      </c>
      <c r="AD18" s="43">
        <f t="shared" si="2"/>
        <v>0</v>
      </c>
      <c r="AE18" s="38"/>
      <c r="AF18" s="63">
        <v>0</v>
      </c>
      <c r="AG18" s="63">
        <v>0</v>
      </c>
      <c r="AH18" s="63">
        <v>0</v>
      </c>
      <c r="AI18" s="63">
        <v>0</v>
      </c>
      <c r="AJ18" s="59">
        <f t="shared" si="3"/>
        <v>0</v>
      </c>
      <c r="AK18" s="63">
        <v>0</v>
      </c>
      <c r="AL18" s="59">
        <f t="shared" si="4"/>
        <v>0</v>
      </c>
      <c r="AM18" s="38"/>
      <c r="AX18"/>
    </row>
    <row r="19" spans="1:50" s="18" customFormat="1" ht="21" customHeight="1" x14ac:dyDescent="0.3">
      <c r="A19" s="3">
        <f t="shared" si="5"/>
        <v>15</v>
      </c>
      <c r="B19" s="40" t="s">
        <v>279</v>
      </c>
      <c r="C19" s="40">
        <v>9493</v>
      </c>
      <c r="D19" s="62" t="s">
        <v>94</v>
      </c>
      <c r="E19" s="62"/>
      <c r="F19" s="67" t="s">
        <v>284</v>
      </c>
      <c r="G19" s="71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/>
      <c r="N19" s="63">
        <v>0</v>
      </c>
      <c r="O19" s="63">
        <v>0</v>
      </c>
      <c r="P19" s="63">
        <v>0</v>
      </c>
      <c r="Q19" s="63">
        <v>0</v>
      </c>
      <c r="R19" s="64">
        <f t="shared" si="0"/>
        <v>0</v>
      </c>
      <c r="S19" s="9"/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0</v>
      </c>
      <c r="AB19" s="63">
        <v>0</v>
      </c>
      <c r="AC19" s="45">
        <f t="shared" si="1"/>
        <v>0</v>
      </c>
      <c r="AD19" s="43">
        <f t="shared" si="2"/>
        <v>0</v>
      </c>
      <c r="AE19" s="38"/>
      <c r="AF19" s="63">
        <v>0</v>
      </c>
      <c r="AG19" s="63">
        <v>0</v>
      </c>
      <c r="AH19" s="63">
        <v>0</v>
      </c>
      <c r="AI19" s="63">
        <v>0</v>
      </c>
      <c r="AJ19" s="59">
        <f t="shared" si="3"/>
        <v>0</v>
      </c>
      <c r="AK19" s="63">
        <v>0</v>
      </c>
      <c r="AL19" s="59">
        <f t="shared" si="4"/>
        <v>0</v>
      </c>
      <c r="AM19" s="38"/>
      <c r="AX19"/>
    </row>
    <row r="20" spans="1:50" s="7" customFormat="1" ht="21" customHeight="1" x14ac:dyDescent="0.3">
      <c r="A20" s="216" t="s">
        <v>324</v>
      </c>
      <c r="B20" s="217"/>
      <c r="C20" s="217"/>
      <c r="D20" s="217"/>
      <c r="E20" s="142"/>
      <c r="F20" s="113">
        <v>0</v>
      </c>
      <c r="G20" s="75">
        <f>SUM(G5:G19)</f>
        <v>5187</v>
      </c>
      <c r="H20" s="75">
        <f t="shared" ref="H20:Q20" si="6">SUM(H5:H19)</f>
        <v>0</v>
      </c>
      <c r="I20" s="75">
        <f t="shared" si="6"/>
        <v>0</v>
      </c>
      <c r="J20" s="75">
        <f t="shared" si="6"/>
        <v>0</v>
      </c>
      <c r="K20" s="75">
        <f t="shared" si="6"/>
        <v>0</v>
      </c>
      <c r="L20" s="75">
        <f t="shared" si="6"/>
        <v>0</v>
      </c>
      <c r="M20" s="75">
        <f t="shared" si="6"/>
        <v>0</v>
      </c>
      <c r="N20" s="75">
        <f t="shared" si="6"/>
        <v>1733</v>
      </c>
      <c r="O20" s="75">
        <f t="shared" si="6"/>
        <v>0</v>
      </c>
      <c r="P20" s="75">
        <f t="shared" si="6"/>
        <v>0</v>
      </c>
      <c r="Q20" s="75">
        <f t="shared" si="6"/>
        <v>0</v>
      </c>
      <c r="R20" s="50">
        <f>SUM(R5:R19)</f>
        <v>6920</v>
      </c>
      <c r="S20" s="30"/>
      <c r="T20" s="29">
        <f>SUM(T5:T19)</f>
        <v>4326</v>
      </c>
      <c r="U20" s="29">
        <f t="shared" ref="U20:AB20" si="7">SUM(U5:U19)</f>
        <v>0</v>
      </c>
      <c r="V20" s="29">
        <f t="shared" si="7"/>
        <v>0</v>
      </c>
      <c r="W20" s="29">
        <f t="shared" si="7"/>
        <v>0</v>
      </c>
      <c r="X20" s="29">
        <f t="shared" si="7"/>
        <v>4118</v>
      </c>
      <c r="Y20" s="29">
        <f t="shared" si="7"/>
        <v>226</v>
      </c>
      <c r="Z20" s="29">
        <f t="shared" si="7"/>
        <v>0</v>
      </c>
      <c r="AA20" s="29">
        <f t="shared" si="7"/>
        <v>0</v>
      </c>
      <c r="AB20" s="29">
        <f t="shared" si="7"/>
        <v>0</v>
      </c>
      <c r="AC20" s="45">
        <f>SUM(AC5:AC19)</f>
        <v>8670</v>
      </c>
      <c r="AD20" s="43">
        <f t="shared" si="2"/>
        <v>-1750</v>
      </c>
      <c r="AE20" s="34"/>
      <c r="AF20" s="29">
        <f>SUM(AF5:AF19)</f>
        <v>112000</v>
      </c>
      <c r="AG20" s="29">
        <f t="shared" ref="AG20:AI20" si="8">SUM(AG5:AG19)</f>
        <v>0</v>
      </c>
      <c r="AH20" s="29">
        <f t="shared" si="8"/>
        <v>32864</v>
      </c>
      <c r="AI20" s="29">
        <f t="shared" si="8"/>
        <v>0</v>
      </c>
      <c r="AJ20" s="50">
        <f>SUM(AJ5:AJ19)</f>
        <v>144864</v>
      </c>
      <c r="AK20" s="29">
        <f>SUM(AK5:AK19)</f>
        <v>0</v>
      </c>
      <c r="AL20" s="50">
        <f>SUM(AL5:AL19)</f>
        <v>144864</v>
      </c>
      <c r="AM20" s="76"/>
    </row>
    <row r="21" spans="1:50" s="7" customFormat="1" ht="21" customHeight="1" x14ac:dyDescent="0.3">
      <c r="A21" s="216" t="s">
        <v>309</v>
      </c>
      <c r="B21" s="217"/>
      <c r="C21" s="217"/>
      <c r="D21" s="217"/>
      <c r="E21" s="62"/>
      <c r="F21" s="113"/>
      <c r="G21" s="75">
        <v>5187</v>
      </c>
      <c r="H21" s="75">
        <v>0</v>
      </c>
      <c r="I21" s="75">
        <v>0</v>
      </c>
      <c r="J21" s="75">
        <v>0</v>
      </c>
      <c r="K21" s="75">
        <v>0</v>
      </c>
      <c r="L21" s="75">
        <v>0</v>
      </c>
      <c r="M21" s="75">
        <v>0</v>
      </c>
      <c r="N21" s="75">
        <v>1733</v>
      </c>
      <c r="O21" s="75">
        <v>0</v>
      </c>
      <c r="P21" s="75">
        <v>0</v>
      </c>
      <c r="Q21" s="75">
        <v>0</v>
      </c>
      <c r="R21" s="50">
        <v>6920</v>
      </c>
      <c r="S21" s="30"/>
      <c r="T21" s="75">
        <v>4326</v>
      </c>
      <c r="U21" s="75">
        <v>0</v>
      </c>
      <c r="V21" s="75">
        <v>0</v>
      </c>
      <c r="W21" s="75">
        <v>0</v>
      </c>
      <c r="X21" s="75">
        <v>4118</v>
      </c>
      <c r="Y21" s="75">
        <v>226</v>
      </c>
      <c r="Z21" s="75">
        <v>0</v>
      </c>
      <c r="AA21" s="29">
        <v>0</v>
      </c>
      <c r="AB21" s="29">
        <v>0</v>
      </c>
      <c r="AC21" s="45">
        <v>8670</v>
      </c>
      <c r="AD21" s="43">
        <v>-1750</v>
      </c>
      <c r="AE21" s="34"/>
      <c r="AF21" s="29">
        <v>112000</v>
      </c>
      <c r="AG21" s="75">
        <v>0</v>
      </c>
      <c r="AH21" s="75">
        <v>32864</v>
      </c>
      <c r="AI21" s="75">
        <v>0</v>
      </c>
      <c r="AJ21" s="59">
        <v>144864</v>
      </c>
      <c r="AK21" s="29">
        <v>0</v>
      </c>
      <c r="AL21" s="59">
        <v>144864</v>
      </c>
      <c r="AM21" s="34"/>
      <c r="AN21" s="34"/>
    </row>
    <row r="22" spans="1:50" s="7" customFormat="1" ht="21" customHeight="1" x14ac:dyDescent="0.3">
      <c r="A22" s="218" t="s">
        <v>333</v>
      </c>
      <c r="B22" s="219"/>
      <c r="C22" s="219"/>
      <c r="D22" s="219"/>
      <c r="E22" s="62"/>
      <c r="F22" s="114"/>
      <c r="G22" s="65">
        <v>0</v>
      </c>
      <c r="H22" s="65">
        <v>0</v>
      </c>
      <c r="I22" s="65">
        <v>0</v>
      </c>
      <c r="J22" s="65">
        <v>0</v>
      </c>
      <c r="K22" s="65">
        <v>0</v>
      </c>
      <c r="L22" s="65">
        <v>0</v>
      </c>
      <c r="M22" s="65"/>
      <c r="N22" s="65">
        <v>0</v>
      </c>
      <c r="O22" s="65">
        <v>0</v>
      </c>
      <c r="P22" s="65">
        <v>0</v>
      </c>
      <c r="Q22" s="65">
        <v>0</v>
      </c>
      <c r="R22" s="51">
        <f t="shared" ref="R22" si="9">+R20/R21</f>
        <v>1</v>
      </c>
      <c r="S22" s="78"/>
      <c r="T22" s="65">
        <v>0</v>
      </c>
      <c r="U22" s="65">
        <v>0</v>
      </c>
      <c r="V22" s="65">
        <v>0</v>
      </c>
      <c r="W22" s="65">
        <v>0</v>
      </c>
      <c r="X22" s="65">
        <v>0</v>
      </c>
      <c r="Y22" s="65">
        <v>0</v>
      </c>
      <c r="Z22" s="65">
        <v>0</v>
      </c>
      <c r="AA22" s="39">
        <v>0</v>
      </c>
      <c r="AB22" s="39">
        <v>0</v>
      </c>
      <c r="AC22" s="79">
        <v>0</v>
      </c>
      <c r="AD22" s="79">
        <v>0</v>
      </c>
      <c r="AE22" s="36"/>
      <c r="AF22" s="39">
        <v>0</v>
      </c>
      <c r="AG22" s="65">
        <v>0</v>
      </c>
      <c r="AH22" s="65">
        <v>0</v>
      </c>
      <c r="AI22" s="65">
        <v>0</v>
      </c>
      <c r="AJ22" s="51">
        <v>0</v>
      </c>
      <c r="AK22" s="39">
        <v>0</v>
      </c>
      <c r="AL22" s="51">
        <v>0</v>
      </c>
      <c r="AM22" s="76"/>
    </row>
    <row r="23" spans="1:50" x14ac:dyDescent="0.25">
      <c r="B23" s="40"/>
      <c r="C23" s="40"/>
      <c r="D23" s="62"/>
      <c r="E23" s="62"/>
      <c r="F23" s="40"/>
      <c r="G23" s="60"/>
      <c r="V23"/>
      <c r="W23"/>
      <c r="X23"/>
      <c r="Y23"/>
      <c r="Z23"/>
      <c r="AA23"/>
      <c r="AB23"/>
      <c r="AE23" s="46"/>
    </row>
    <row r="24" spans="1:50" x14ac:dyDescent="0.25">
      <c r="B24" s="40"/>
      <c r="C24" s="40"/>
      <c r="D24" s="62"/>
      <c r="E24" s="62"/>
      <c r="F24" s="40"/>
      <c r="G24" s="60"/>
      <c r="V24"/>
      <c r="W24"/>
      <c r="X24"/>
      <c r="Y24"/>
      <c r="Z24"/>
      <c r="AA24"/>
      <c r="AB24"/>
    </row>
    <row r="25" spans="1:50" x14ac:dyDescent="0.25">
      <c r="B25" s="40"/>
      <c r="C25" s="40"/>
      <c r="D25" s="62"/>
      <c r="E25" s="62"/>
      <c r="F25" s="40"/>
      <c r="G25" s="60"/>
      <c r="V25"/>
      <c r="W25"/>
      <c r="X25"/>
      <c r="Y25"/>
      <c r="Z25"/>
      <c r="AA25"/>
      <c r="AB25"/>
    </row>
    <row r="26" spans="1:50" x14ac:dyDescent="0.25">
      <c r="B26" s="40"/>
      <c r="C26" s="40"/>
      <c r="D26" s="62"/>
      <c r="E26" s="62"/>
      <c r="F26" s="40"/>
      <c r="G26" s="60"/>
      <c r="V26"/>
      <c r="W26"/>
      <c r="X26"/>
      <c r="Y26"/>
      <c r="Z26"/>
      <c r="AA26"/>
      <c r="AB26"/>
    </row>
    <row r="27" spans="1:50" x14ac:dyDescent="0.25">
      <c r="B27" s="40"/>
      <c r="C27" s="40"/>
      <c r="D27" s="62"/>
      <c r="E27" s="62"/>
      <c r="F27" s="40"/>
      <c r="G27" s="60"/>
      <c r="V27"/>
      <c r="W27"/>
      <c r="X27"/>
      <c r="Y27"/>
      <c r="Z27"/>
      <c r="AA27"/>
      <c r="AB27"/>
    </row>
    <row r="28" spans="1:50" x14ac:dyDescent="0.25">
      <c r="B28" s="40"/>
      <c r="C28" s="40"/>
      <c r="D28" s="62"/>
      <c r="E28" s="62"/>
      <c r="F28" s="40"/>
      <c r="G28" s="60"/>
      <c r="V28"/>
      <c r="W28"/>
      <c r="X28"/>
      <c r="Y28"/>
      <c r="Z28"/>
      <c r="AA28"/>
      <c r="AB28"/>
    </row>
    <row r="29" spans="1:50" x14ac:dyDescent="0.25">
      <c r="B29" s="40"/>
      <c r="C29" s="40"/>
      <c r="D29" s="62"/>
      <c r="E29" s="62"/>
      <c r="F29" s="40"/>
      <c r="G29" s="60"/>
      <c r="V29"/>
      <c r="W29"/>
      <c r="X29"/>
      <c r="Y29"/>
      <c r="Z29"/>
      <c r="AA29"/>
      <c r="AB29"/>
    </row>
    <row r="30" spans="1:50" x14ac:dyDescent="0.25">
      <c r="B30" s="40"/>
      <c r="C30" s="40"/>
      <c r="D30" s="62"/>
      <c r="E30" s="62"/>
      <c r="F30" s="40"/>
      <c r="G30" s="60"/>
      <c r="V30"/>
      <c r="W30"/>
      <c r="X30"/>
      <c r="Y30"/>
      <c r="Z30"/>
      <c r="AA30"/>
      <c r="AB30"/>
    </row>
    <row r="31" spans="1:50" x14ac:dyDescent="0.25">
      <c r="B31" s="40"/>
      <c r="C31" s="40"/>
      <c r="D31" s="62"/>
      <c r="E31" s="62"/>
      <c r="F31" s="40"/>
      <c r="G31" s="60"/>
      <c r="V31"/>
      <c r="W31"/>
      <c r="X31"/>
      <c r="Y31"/>
      <c r="Z31"/>
      <c r="AA31"/>
      <c r="AB31"/>
    </row>
    <row r="32" spans="1:50" x14ac:dyDescent="0.25">
      <c r="B32" s="40"/>
      <c r="C32" s="40"/>
      <c r="D32" s="62"/>
      <c r="E32" s="62"/>
      <c r="F32" s="40"/>
      <c r="G32" s="60"/>
      <c r="V32"/>
      <c r="W32"/>
      <c r="X32"/>
      <c r="Y32"/>
      <c r="Z32"/>
      <c r="AA32"/>
      <c r="AB32"/>
    </row>
    <row r="33" spans="2:28" x14ac:dyDescent="0.25">
      <c r="B33" s="40"/>
      <c r="C33" s="40"/>
      <c r="D33" s="62"/>
      <c r="E33" s="62"/>
      <c r="F33" s="40"/>
      <c r="G33" s="60"/>
      <c r="V33"/>
      <c r="W33"/>
      <c r="X33"/>
      <c r="Y33"/>
      <c r="Z33"/>
      <c r="AA33"/>
      <c r="AB33"/>
    </row>
    <row r="34" spans="2:28" x14ac:dyDescent="0.25">
      <c r="B34" s="40"/>
      <c r="C34" s="40"/>
      <c r="D34" s="62"/>
      <c r="E34" s="62"/>
      <c r="F34" s="40"/>
      <c r="G34" s="60"/>
      <c r="V34"/>
      <c r="W34"/>
      <c r="X34"/>
      <c r="Y34"/>
      <c r="Z34"/>
      <c r="AA34"/>
      <c r="AB34"/>
    </row>
    <row r="35" spans="2:28" x14ac:dyDescent="0.25">
      <c r="B35" s="40"/>
      <c r="C35" s="40"/>
      <c r="D35" s="62"/>
      <c r="E35" s="62"/>
      <c r="F35" s="40"/>
      <c r="G35" s="60"/>
      <c r="V35"/>
      <c r="W35"/>
      <c r="X35"/>
      <c r="Y35"/>
      <c r="Z35"/>
      <c r="AA35"/>
      <c r="AB35"/>
    </row>
    <row r="36" spans="2:28" x14ac:dyDescent="0.25">
      <c r="B36" s="40"/>
      <c r="C36" s="40"/>
      <c r="D36" s="62"/>
      <c r="E36" s="62"/>
      <c r="F36" s="40"/>
      <c r="G36" s="60"/>
      <c r="V36"/>
      <c r="W36"/>
      <c r="X36"/>
      <c r="Y36"/>
      <c r="Z36"/>
      <c r="AA36"/>
      <c r="AB36"/>
    </row>
    <row r="37" spans="2:28" x14ac:dyDescent="0.25">
      <c r="B37" s="40"/>
      <c r="C37" s="40"/>
      <c r="D37" s="62"/>
      <c r="E37" s="62"/>
      <c r="F37" s="40"/>
      <c r="G37" s="60"/>
      <c r="V37"/>
      <c r="W37"/>
      <c r="X37"/>
      <c r="Y37"/>
      <c r="Z37"/>
      <c r="AA37"/>
      <c r="AB37"/>
    </row>
    <row r="38" spans="2:28" x14ac:dyDescent="0.25">
      <c r="B38" s="40"/>
      <c r="C38" s="40"/>
      <c r="D38" s="62"/>
      <c r="E38" s="62"/>
      <c r="F38" s="40"/>
      <c r="G38" s="60"/>
      <c r="V38"/>
      <c r="W38"/>
      <c r="X38"/>
      <c r="Y38"/>
      <c r="Z38"/>
      <c r="AA38"/>
      <c r="AB38"/>
    </row>
    <row r="39" spans="2:28" x14ac:dyDescent="0.25">
      <c r="B39" s="40"/>
      <c r="C39" s="40"/>
      <c r="D39" s="62"/>
      <c r="E39" s="62"/>
      <c r="F39" s="40"/>
      <c r="G39" s="60"/>
      <c r="V39"/>
      <c r="W39"/>
      <c r="X39"/>
      <c r="Y39"/>
      <c r="Z39"/>
      <c r="AA39"/>
      <c r="AB39"/>
    </row>
    <row r="40" spans="2:28" x14ac:dyDescent="0.25">
      <c r="B40" s="40"/>
      <c r="C40" s="40"/>
      <c r="D40" s="62"/>
      <c r="E40" s="62"/>
      <c r="F40" s="40"/>
      <c r="G40" s="60"/>
      <c r="V40"/>
      <c r="W40"/>
      <c r="X40"/>
      <c r="Y40"/>
      <c r="Z40"/>
      <c r="AA40"/>
      <c r="AB40"/>
    </row>
    <row r="41" spans="2:28" x14ac:dyDescent="0.25">
      <c r="B41" s="40"/>
      <c r="C41" s="40"/>
      <c r="D41" s="62"/>
      <c r="E41" s="62"/>
      <c r="F41" s="40"/>
      <c r="G41" s="60"/>
      <c r="V41"/>
      <c r="W41"/>
      <c r="X41"/>
      <c r="Y41"/>
      <c r="Z41"/>
      <c r="AA41"/>
      <c r="AB41"/>
    </row>
    <row r="42" spans="2:28" x14ac:dyDescent="0.25">
      <c r="B42" s="40"/>
      <c r="C42" s="40"/>
      <c r="D42" s="62"/>
      <c r="E42" s="62"/>
      <c r="F42" s="40"/>
      <c r="G42" s="60"/>
      <c r="V42"/>
      <c r="W42"/>
      <c r="X42"/>
      <c r="Y42"/>
      <c r="Z42"/>
      <c r="AA42"/>
      <c r="AB42"/>
    </row>
    <row r="43" spans="2:28" x14ac:dyDescent="0.25">
      <c r="B43" s="40"/>
      <c r="C43" s="40"/>
      <c r="D43" s="62"/>
      <c r="E43" s="62"/>
      <c r="F43" s="40"/>
      <c r="G43" s="60"/>
      <c r="V43"/>
      <c r="W43"/>
      <c r="X43"/>
      <c r="Y43"/>
      <c r="Z43"/>
      <c r="AA43"/>
      <c r="AB43"/>
    </row>
    <row r="44" spans="2:28" x14ac:dyDescent="0.25">
      <c r="B44" s="40"/>
      <c r="C44" s="40"/>
      <c r="D44" s="62"/>
      <c r="E44" s="62"/>
      <c r="F44" s="40"/>
      <c r="G44" s="60"/>
      <c r="V44"/>
      <c r="W44"/>
      <c r="X44"/>
      <c r="Y44"/>
      <c r="Z44"/>
      <c r="AA44"/>
      <c r="AB44"/>
    </row>
    <row r="45" spans="2:28" x14ac:dyDescent="0.25">
      <c r="B45" s="40"/>
      <c r="C45" s="40"/>
      <c r="D45" s="62"/>
      <c r="E45" s="62"/>
      <c r="F45" s="40"/>
      <c r="G45" s="60"/>
      <c r="V45"/>
      <c r="W45"/>
      <c r="X45"/>
      <c r="Y45"/>
      <c r="Z45"/>
      <c r="AA45"/>
      <c r="AB45"/>
    </row>
    <row r="46" spans="2:28" x14ac:dyDescent="0.25">
      <c r="B46" s="40"/>
      <c r="C46" s="40"/>
      <c r="D46" s="62"/>
      <c r="E46" s="62"/>
      <c r="F46" s="40"/>
      <c r="G46" s="60"/>
      <c r="V46"/>
      <c r="W46"/>
      <c r="X46"/>
      <c r="Y46"/>
      <c r="Z46"/>
      <c r="AA46"/>
      <c r="AB46"/>
    </row>
    <row r="47" spans="2:28" x14ac:dyDescent="0.25">
      <c r="B47" s="40"/>
      <c r="C47" s="40"/>
      <c r="D47" s="62"/>
      <c r="E47" s="62"/>
      <c r="F47" s="40"/>
      <c r="G47" s="60"/>
      <c r="V47"/>
      <c r="W47"/>
      <c r="X47"/>
      <c r="Y47"/>
      <c r="Z47"/>
      <c r="AA47"/>
      <c r="AB47"/>
    </row>
    <row r="48" spans="2:28" x14ac:dyDescent="0.25">
      <c r="B48" s="40"/>
      <c r="C48" s="40"/>
      <c r="D48" s="62"/>
      <c r="E48" s="62"/>
      <c r="F48" s="40"/>
      <c r="G48" s="60"/>
      <c r="V48"/>
      <c r="W48"/>
      <c r="X48"/>
      <c r="Y48"/>
      <c r="Z48"/>
      <c r="AA48"/>
      <c r="AB48"/>
    </row>
    <row r="49" spans="2:28" x14ac:dyDescent="0.25">
      <c r="B49" s="40"/>
      <c r="C49" s="40"/>
      <c r="D49" s="62"/>
      <c r="E49" s="62"/>
      <c r="F49" s="40"/>
      <c r="G49" s="60"/>
      <c r="V49"/>
      <c r="W49"/>
      <c r="X49"/>
      <c r="Y49"/>
      <c r="Z49"/>
      <c r="AA49"/>
      <c r="AB49"/>
    </row>
    <row r="50" spans="2:28" x14ac:dyDescent="0.25">
      <c r="B50" s="40"/>
      <c r="C50" s="40"/>
      <c r="D50" s="62"/>
      <c r="E50" s="62"/>
      <c r="F50" s="40"/>
      <c r="G50" s="60"/>
      <c r="V50"/>
      <c r="W50"/>
      <c r="X50"/>
      <c r="Y50"/>
      <c r="Z50"/>
      <c r="AA50"/>
      <c r="AB50"/>
    </row>
    <row r="51" spans="2:28" x14ac:dyDescent="0.25">
      <c r="B51" s="40"/>
      <c r="C51" s="40"/>
      <c r="D51" s="62"/>
      <c r="E51" s="62"/>
      <c r="F51" s="40"/>
      <c r="G51" s="60"/>
      <c r="V51"/>
      <c r="W51"/>
      <c r="X51"/>
      <c r="Y51"/>
      <c r="Z51"/>
      <c r="AA51"/>
      <c r="AB51"/>
    </row>
    <row r="52" spans="2:28" x14ac:dyDescent="0.25">
      <c r="B52" s="40"/>
      <c r="C52" s="40"/>
      <c r="D52" s="62"/>
      <c r="E52" s="62"/>
      <c r="F52" s="40"/>
      <c r="G52" s="60"/>
      <c r="V52"/>
      <c r="W52"/>
      <c r="X52"/>
      <c r="Y52"/>
      <c r="Z52"/>
      <c r="AA52"/>
      <c r="AB52"/>
    </row>
    <row r="53" spans="2:28" x14ac:dyDescent="0.25">
      <c r="B53" s="40"/>
      <c r="C53" s="40"/>
      <c r="D53" s="62"/>
      <c r="E53" s="62"/>
      <c r="F53" s="40"/>
      <c r="G53" s="60"/>
      <c r="V53"/>
      <c r="W53"/>
      <c r="X53"/>
      <c r="Y53"/>
      <c r="Z53"/>
      <c r="AA53"/>
      <c r="AB53"/>
    </row>
    <row r="54" spans="2:28" x14ac:dyDescent="0.25">
      <c r="B54" s="40"/>
      <c r="C54" s="40"/>
      <c r="D54" s="62"/>
      <c r="E54" s="62"/>
      <c r="F54" s="40"/>
      <c r="G54" s="60"/>
      <c r="V54"/>
      <c r="W54"/>
      <c r="X54"/>
      <c r="Y54"/>
      <c r="Z54"/>
      <c r="AA54"/>
      <c r="AB54"/>
    </row>
    <row r="55" spans="2:28" x14ac:dyDescent="0.25">
      <c r="B55" s="40"/>
      <c r="C55" s="40"/>
      <c r="D55" s="62"/>
      <c r="E55" s="62"/>
      <c r="F55" s="40"/>
      <c r="G55" s="60"/>
      <c r="V55"/>
      <c r="W55"/>
      <c r="X55"/>
      <c r="Y55"/>
      <c r="Z55"/>
      <c r="AA55"/>
      <c r="AB55"/>
    </row>
    <row r="56" spans="2:28" x14ac:dyDescent="0.25">
      <c r="B56" s="40"/>
      <c r="C56" s="40"/>
      <c r="D56" s="62"/>
      <c r="E56" s="62"/>
      <c r="F56" s="40"/>
      <c r="G56" s="60"/>
      <c r="V56"/>
      <c r="W56"/>
      <c r="X56"/>
      <c r="Y56"/>
      <c r="Z56"/>
      <c r="AA56"/>
      <c r="AB56"/>
    </row>
    <row r="57" spans="2:28" x14ac:dyDescent="0.25">
      <c r="B57" s="40"/>
      <c r="C57" s="40"/>
      <c r="D57" s="62"/>
      <c r="E57" s="62"/>
      <c r="F57" s="40"/>
      <c r="G57" s="60"/>
      <c r="V57"/>
      <c r="W57"/>
      <c r="X57"/>
      <c r="Y57"/>
      <c r="Z57"/>
      <c r="AA57"/>
      <c r="AB57"/>
    </row>
    <row r="58" spans="2:28" x14ac:dyDescent="0.25">
      <c r="B58" s="40"/>
      <c r="C58" s="40"/>
      <c r="D58" s="62"/>
      <c r="E58" s="62"/>
      <c r="F58" s="40"/>
      <c r="G58" s="60"/>
      <c r="V58"/>
      <c r="W58"/>
      <c r="X58"/>
      <c r="Y58"/>
      <c r="Z58"/>
      <c r="AA58"/>
      <c r="AB58"/>
    </row>
    <row r="59" spans="2:28" x14ac:dyDescent="0.25">
      <c r="B59" s="40"/>
      <c r="C59" s="40"/>
      <c r="D59" s="62"/>
      <c r="E59" s="62"/>
      <c r="F59" s="40"/>
      <c r="G59" s="60"/>
      <c r="V59"/>
      <c r="W59"/>
      <c r="X59"/>
      <c r="Y59"/>
      <c r="Z59"/>
      <c r="AA59"/>
      <c r="AB59"/>
    </row>
    <row r="60" spans="2:28" x14ac:dyDescent="0.25">
      <c r="B60" s="40"/>
      <c r="C60" s="40"/>
      <c r="D60" s="62"/>
      <c r="E60" s="62"/>
      <c r="F60" s="40"/>
      <c r="G60" s="60"/>
      <c r="V60"/>
      <c r="W60"/>
      <c r="X60"/>
      <c r="Y60"/>
      <c r="Z60"/>
      <c r="AA60"/>
      <c r="AB60"/>
    </row>
    <row r="61" spans="2:28" x14ac:dyDescent="0.25">
      <c r="B61" s="40"/>
      <c r="C61" s="40"/>
      <c r="D61" s="62"/>
      <c r="E61" s="62"/>
      <c r="F61" s="40"/>
      <c r="G61" s="60"/>
      <c r="V61"/>
      <c r="W61"/>
      <c r="X61"/>
      <c r="Y61"/>
      <c r="Z61"/>
      <c r="AA61"/>
      <c r="AB61"/>
    </row>
    <row r="62" spans="2:28" x14ac:dyDescent="0.25">
      <c r="B62" s="40"/>
      <c r="C62" s="40"/>
      <c r="D62" s="62"/>
      <c r="E62" s="62"/>
      <c r="F62" s="40"/>
      <c r="G62" s="60"/>
      <c r="V62"/>
      <c r="W62"/>
      <c r="X62"/>
      <c r="Y62"/>
      <c r="Z62"/>
      <c r="AA62"/>
      <c r="AB62"/>
    </row>
    <row r="63" spans="2:28" x14ac:dyDescent="0.25">
      <c r="B63" s="40"/>
      <c r="C63" s="40"/>
      <c r="D63" s="62"/>
      <c r="E63" s="62"/>
      <c r="F63" s="40"/>
      <c r="G63" s="60"/>
      <c r="V63"/>
      <c r="W63"/>
      <c r="X63"/>
      <c r="Y63"/>
      <c r="Z63"/>
      <c r="AA63"/>
      <c r="AB63"/>
    </row>
    <row r="64" spans="2:28" x14ac:dyDescent="0.25">
      <c r="B64" s="40"/>
      <c r="C64" s="40"/>
      <c r="D64" s="62"/>
      <c r="E64" s="62"/>
      <c r="F64" s="40"/>
      <c r="G64" s="60"/>
      <c r="V64"/>
      <c r="W64"/>
      <c r="X64"/>
      <c r="Y64"/>
      <c r="Z64"/>
      <c r="AA64"/>
      <c r="AB64"/>
    </row>
    <row r="65" spans="2:28" x14ac:dyDescent="0.25">
      <c r="B65" s="40"/>
      <c r="C65" s="40"/>
      <c r="D65" s="62"/>
      <c r="E65" s="62"/>
      <c r="F65" s="40"/>
      <c r="G65" s="60"/>
      <c r="V65"/>
      <c r="W65"/>
      <c r="X65"/>
      <c r="Y65"/>
      <c r="Z65"/>
      <c r="AA65"/>
      <c r="AB65"/>
    </row>
    <row r="66" spans="2:28" x14ac:dyDescent="0.25">
      <c r="B66" s="40"/>
      <c r="C66" s="40"/>
      <c r="D66" s="62"/>
      <c r="E66" s="62"/>
      <c r="F66" s="40"/>
      <c r="G66" s="60"/>
      <c r="V66"/>
      <c r="W66"/>
      <c r="X66"/>
      <c r="Y66"/>
      <c r="Z66"/>
      <c r="AA66"/>
      <c r="AB66"/>
    </row>
    <row r="67" spans="2:28" x14ac:dyDescent="0.25">
      <c r="B67" s="40"/>
      <c r="C67" s="40"/>
      <c r="D67" s="62"/>
      <c r="E67" s="62"/>
      <c r="F67" s="40"/>
      <c r="G67" s="60"/>
      <c r="V67"/>
      <c r="W67"/>
      <c r="X67"/>
      <c r="Y67"/>
      <c r="Z67"/>
      <c r="AA67"/>
      <c r="AB67"/>
    </row>
    <row r="68" spans="2:28" x14ac:dyDescent="0.25">
      <c r="B68" s="40"/>
      <c r="C68" s="40"/>
      <c r="D68" s="62"/>
      <c r="E68" s="62"/>
      <c r="F68" s="40"/>
      <c r="G68" s="60"/>
      <c r="V68"/>
      <c r="W68"/>
      <c r="X68"/>
      <c r="Y68"/>
      <c r="Z68"/>
      <c r="AA68"/>
      <c r="AB68"/>
    </row>
    <row r="69" spans="2:28" x14ac:dyDescent="0.25">
      <c r="B69" s="40"/>
      <c r="C69" s="40"/>
      <c r="D69" s="62"/>
      <c r="E69" s="62"/>
      <c r="F69" s="40"/>
      <c r="G69" s="60"/>
      <c r="V69"/>
      <c r="W69"/>
      <c r="X69"/>
      <c r="Y69"/>
      <c r="Z69"/>
      <c r="AA69"/>
      <c r="AB69"/>
    </row>
    <row r="70" spans="2:28" x14ac:dyDescent="0.25">
      <c r="B70" s="40"/>
      <c r="C70" s="40"/>
      <c r="D70" s="62"/>
      <c r="E70" s="62"/>
      <c r="F70" s="40"/>
      <c r="G70" s="60"/>
      <c r="V70"/>
      <c r="W70"/>
      <c r="X70"/>
      <c r="Y70"/>
      <c r="Z70"/>
      <c r="AA70"/>
      <c r="AB70"/>
    </row>
    <row r="71" spans="2:28" x14ac:dyDescent="0.25">
      <c r="B71" s="40"/>
      <c r="C71" s="40"/>
      <c r="D71" s="62"/>
      <c r="E71" s="62"/>
      <c r="F71" s="40"/>
      <c r="G71" s="60"/>
      <c r="V71"/>
      <c r="W71"/>
      <c r="X71"/>
      <c r="Y71"/>
      <c r="Z71"/>
      <c r="AA71"/>
      <c r="AB71"/>
    </row>
    <row r="72" spans="2:28" x14ac:dyDescent="0.25">
      <c r="B72" s="40"/>
      <c r="C72" s="40"/>
      <c r="D72" s="62"/>
      <c r="E72" s="62"/>
      <c r="F72" s="40"/>
      <c r="G72" s="60"/>
      <c r="V72"/>
      <c r="W72"/>
      <c r="X72"/>
      <c r="Y72"/>
      <c r="Z72"/>
      <c r="AA72"/>
      <c r="AB72"/>
    </row>
    <row r="73" spans="2:28" x14ac:dyDescent="0.25">
      <c r="B73" s="40"/>
      <c r="C73" s="40"/>
      <c r="D73" s="62"/>
      <c r="E73" s="62"/>
      <c r="F73" s="40"/>
      <c r="G73" s="60"/>
      <c r="V73"/>
      <c r="W73"/>
      <c r="X73"/>
      <c r="Y73"/>
      <c r="Z73"/>
      <c r="AA73"/>
      <c r="AB73"/>
    </row>
    <row r="74" spans="2:28" x14ac:dyDescent="0.25">
      <c r="B74" s="40"/>
      <c r="C74" s="40"/>
      <c r="D74" s="62"/>
      <c r="E74" s="62"/>
      <c r="F74" s="40"/>
      <c r="G74" s="60"/>
      <c r="V74"/>
      <c r="W74"/>
      <c r="X74"/>
      <c r="Y74"/>
      <c r="Z74"/>
      <c r="AA74"/>
      <c r="AB74"/>
    </row>
    <row r="75" spans="2:28" x14ac:dyDescent="0.25">
      <c r="B75" s="40"/>
      <c r="C75" s="40"/>
      <c r="D75" s="62"/>
      <c r="E75" s="62"/>
      <c r="F75" s="40"/>
      <c r="G75" s="60"/>
      <c r="V75"/>
      <c r="W75"/>
      <c r="X75"/>
      <c r="Y75"/>
      <c r="Z75"/>
      <c r="AA75"/>
      <c r="AB75"/>
    </row>
    <row r="76" spans="2:28" x14ac:dyDescent="0.25">
      <c r="B76" s="40"/>
      <c r="C76" s="40"/>
      <c r="D76" s="62"/>
      <c r="E76" s="62"/>
      <c r="F76" s="40"/>
      <c r="G76" s="60"/>
      <c r="V76"/>
      <c r="W76"/>
      <c r="X76"/>
      <c r="Y76"/>
      <c r="Z76"/>
      <c r="AA76"/>
      <c r="AB76"/>
    </row>
    <row r="77" spans="2:28" x14ac:dyDescent="0.25">
      <c r="B77" s="40"/>
      <c r="C77" s="40"/>
      <c r="D77" s="62"/>
      <c r="E77" s="62"/>
      <c r="F77" s="40"/>
      <c r="G77" s="60"/>
      <c r="V77"/>
      <c r="W77"/>
      <c r="X77"/>
      <c r="Y77"/>
      <c r="Z77"/>
      <c r="AA77"/>
      <c r="AB77"/>
    </row>
    <row r="78" spans="2:28" x14ac:dyDescent="0.25">
      <c r="B78" s="40"/>
      <c r="C78" s="40"/>
      <c r="D78" s="62"/>
      <c r="E78" s="62"/>
      <c r="F78" s="40"/>
      <c r="G78" s="60"/>
      <c r="V78"/>
      <c r="W78"/>
      <c r="X78"/>
      <c r="Y78"/>
      <c r="Z78"/>
      <c r="AA78"/>
      <c r="AB78"/>
    </row>
    <row r="79" spans="2:28" x14ac:dyDescent="0.25">
      <c r="B79" s="40"/>
      <c r="C79" s="40"/>
      <c r="D79" s="62"/>
      <c r="E79" s="62"/>
      <c r="F79" s="40"/>
      <c r="G79" s="60"/>
      <c r="V79"/>
      <c r="W79"/>
      <c r="X79"/>
      <c r="Y79"/>
      <c r="Z79"/>
      <c r="AA79"/>
      <c r="AB79"/>
    </row>
    <row r="80" spans="2:28" x14ac:dyDescent="0.25">
      <c r="B80" s="40"/>
      <c r="C80" s="40"/>
      <c r="D80" s="62"/>
      <c r="E80" s="62"/>
      <c r="F80" s="40"/>
      <c r="G80" s="60"/>
      <c r="V80"/>
      <c r="W80"/>
      <c r="X80"/>
      <c r="Y80"/>
      <c r="Z80"/>
      <c r="AA80"/>
      <c r="AB80"/>
    </row>
    <row r="81" spans="2:28" x14ac:dyDescent="0.25">
      <c r="B81" s="40"/>
      <c r="C81" s="40"/>
      <c r="D81" s="62"/>
      <c r="E81" s="62"/>
      <c r="F81" s="40"/>
      <c r="G81" s="60"/>
      <c r="V81"/>
      <c r="W81"/>
      <c r="X81"/>
      <c r="Y81"/>
      <c r="Z81"/>
      <c r="AA81"/>
      <c r="AB81"/>
    </row>
    <row r="82" spans="2:28" x14ac:dyDescent="0.25">
      <c r="B82" s="40"/>
      <c r="C82" s="40"/>
      <c r="D82" s="62"/>
      <c r="E82" s="62"/>
      <c r="F82" s="40"/>
      <c r="G82" s="60"/>
      <c r="V82"/>
      <c r="W82"/>
      <c r="X82"/>
      <c r="Y82"/>
      <c r="Z82"/>
      <c r="AA82"/>
      <c r="AB82"/>
    </row>
    <row r="83" spans="2:28" x14ac:dyDescent="0.25">
      <c r="B83" s="40"/>
      <c r="C83" s="40"/>
      <c r="D83" s="62"/>
      <c r="E83" s="62"/>
      <c r="F83" s="40"/>
      <c r="G83" s="60"/>
      <c r="V83"/>
      <c r="W83"/>
      <c r="X83"/>
      <c r="Y83"/>
      <c r="Z83"/>
      <c r="AA83"/>
      <c r="AB83"/>
    </row>
    <row r="84" spans="2:28" x14ac:dyDescent="0.25">
      <c r="B84" s="40"/>
      <c r="C84" s="40"/>
      <c r="D84" s="62"/>
      <c r="E84" s="62"/>
      <c r="F84" s="40"/>
      <c r="G84" s="60"/>
      <c r="V84"/>
      <c r="W84"/>
      <c r="X84"/>
      <c r="Y84"/>
      <c r="Z84"/>
      <c r="AA84"/>
      <c r="AB84"/>
    </row>
    <row r="85" spans="2:28" x14ac:dyDescent="0.25">
      <c r="B85" s="40"/>
      <c r="C85" s="40"/>
      <c r="D85" s="62"/>
      <c r="E85" s="62"/>
      <c r="F85" s="40"/>
      <c r="G85" s="60"/>
      <c r="V85"/>
      <c r="W85"/>
      <c r="X85"/>
      <c r="Y85"/>
      <c r="Z85"/>
      <c r="AA85"/>
      <c r="AB85"/>
    </row>
    <row r="86" spans="2:28" x14ac:dyDescent="0.25">
      <c r="B86" s="40"/>
      <c r="C86" s="40"/>
      <c r="D86" s="62"/>
      <c r="E86" s="62"/>
      <c r="F86" s="40"/>
      <c r="G86" s="60"/>
      <c r="V86"/>
      <c r="W86"/>
      <c r="X86"/>
      <c r="Y86"/>
      <c r="Z86"/>
      <c r="AA86"/>
      <c r="AB86"/>
    </row>
    <row r="87" spans="2:28" x14ac:dyDescent="0.25">
      <c r="B87" s="40"/>
      <c r="C87" s="40"/>
      <c r="D87" s="62"/>
      <c r="E87" s="62"/>
      <c r="F87" s="40"/>
      <c r="G87" s="60"/>
      <c r="V87"/>
      <c r="W87"/>
      <c r="X87"/>
      <c r="Y87"/>
      <c r="Z87"/>
      <c r="AA87"/>
      <c r="AB87"/>
    </row>
    <row r="88" spans="2:28" x14ac:dyDescent="0.25">
      <c r="B88" s="40"/>
      <c r="C88" s="40"/>
      <c r="D88" s="62"/>
      <c r="E88" s="62"/>
      <c r="F88" s="40"/>
      <c r="G88" s="60"/>
      <c r="V88"/>
      <c r="W88"/>
      <c r="X88"/>
      <c r="Y88"/>
      <c r="Z88"/>
      <c r="AA88"/>
      <c r="AB88"/>
    </row>
    <row r="89" spans="2:28" x14ac:dyDescent="0.25">
      <c r="B89" s="40"/>
      <c r="C89" s="40"/>
      <c r="D89" s="62"/>
      <c r="E89" s="62"/>
      <c r="F89" s="40"/>
      <c r="G89" s="60"/>
      <c r="V89"/>
      <c r="W89"/>
      <c r="X89"/>
      <c r="Y89"/>
      <c r="Z89"/>
      <c r="AA89"/>
      <c r="AB89"/>
    </row>
    <row r="90" spans="2:28" x14ac:dyDescent="0.25">
      <c r="B90" s="40"/>
      <c r="C90" s="40"/>
      <c r="D90" s="62"/>
      <c r="E90" s="62"/>
      <c r="F90" s="40"/>
      <c r="G90" s="60"/>
      <c r="V90"/>
      <c r="W90"/>
      <c r="X90"/>
      <c r="Y90"/>
      <c r="Z90"/>
      <c r="AA90"/>
      <c r="AB90"/>
    </row>
    <row r="91" spans="2:28" x14ac:dyDescent="0.25">
      <c r="B91" s="40"/>
      <c r="C91" s="40"/>
      <c r="D91" s="62"/>
      <c r="E91" s="62"/>
      <c r="F91" s="40"/>
      <c r="G91" s="60"/>
      <c r="V91"/>
      <c r="W91"/>
      <c r="X91"/>
      <c r="Y91"/>
      <c r="Z91"/>
      <c r="AA91"/>
      <c r="AB91"/>
    </row>
    <row r="92" spans="2:28" x14ac:dyDescent="0.25">
      <c r="B92" s="40"/>
      <c r="C92" s="40"/>
      <c r="D92" s="62"/>
      <c r="E92" s="62"/>
      <c r="F92" s="40"/>
      <c r="G92" s="60"/>
      <c r="V92"/>
      <c r="W92"/>
      <c r="X92"/>
      <c r="Y92"/>
      <c r="Z92"/>
      <c r="AA92"/>
      <c r="AB92"/>
    </row>
    <row r="93" spans="2:28" x14ac:dyDescent="0.25">
      <c r="B93" s="40"/>
      <c r="C93" s="40"/>
      <c r="D93" s="62"/>
      <c r="E93" s="62"/>
      <c r="F93" s="40"/>
      <c r="G93" s="60"/>
      <c r="V93"/>
      <c r="W93"/>
      <c r="X93"/>
      <c r="Y93"/>
      <c r="Z93"/>
      <c r="AA93"/>
      <c r="AB93"/>
    </row>
    <row r="94" spans="2:28" x14ac:dyDescent="0.25">
      <c r="B94" s="40"/>
      <c r="C94" s="40"/>
      <c r="D94" s="62"/>
      <c r="E94" s="62"/>
      <c r="F94" s="40"/>
      <c r="G94" s="60"/>
      <c r="V94"/>
      <c r="W94"/>
      <c r="X94"/>
      <c r="Y94"/>
      <c r="Z94"/>
      <c r="AA94"/>
      <c r="AB94"/>
    </row>
    <row r="95" spans="2:28" x14ac:dyDescent="0.25">
      <c r="B95" s="40"/>
      <c r="C95" s="40"/>
      <c r="D95" s="62"/>
      <c r="E95" s="62"/>
      <c r="F95" s="40"/>
      <c r="G95" s="60"/>
      <c r="V95"/>
      <c r="W95"/>
      <c r="X95"/>
      <c r="Y95"/>
      <c r="Z95"/>
      <c r="AA95"/>
      <c r="AB95"/>
    </row>
    <row r="96" spans="2:28" x14ac:dyDescent="0.25">
      <c r="B96" s="40"/>
      <c r="C96" s="40"/>
      <c r="D96" s="62"/>
      <c r="E96" s="62"/>
      <c r="F96" s="40"/>
      <c r="G96" s="60"/>
      <c r="V96"/>
      <c r="W96"/>
      <c r="X96"/>
      <c r="Y96"/>
      <c r="Z96"/>
      <c r="AA96"/>
      <c r="AB96"/>
    </row>
    <row r="97" spans="2:28" x14ac:dyDescent="0.25">
      <c r="B97" s="40"/>
      <c r="C97" s="40"/>
      <c r="D97" s="62"/>
      <c r="E97" s="62"/>
      <c r="F97" s="40"/>
      <c r="G97" s="60"/>
      <c r="V97"/>
      <c r="W97"/>
      <c r="X97"/>
      <c r="Y97"/>
      <c r="Z97"/>
      <c r="AA97"/>
      <c r="AB97"/>
    </row>
    <row r="98" spans="2:28" x14ac:dyDescent="0.25">
      <c r="B98" s="40"/>
      <c r="C98" s="40"/>
      <c r="D98" s="62"/>
      <c r="E98" s="62"/>
      <c r="F98" s="40"/>
      <c r="G98" s="60"/>
      <c r="V98"/>
      <c r="W98"/>
      <c r="X98"/>
      <c r="Y98"/>
      <c r="Z98"/>
      <c r="AA98"/>
      <c r="AB98"/>
    </row>
    <row r="99" spans="2:28" x14ac:dyDescent="0.25">
      <c r="B99" s="40"/>
      <c r="C99" s="40"/>
      <c r="D99" s="62"/>
      <c r="E99" s="62"/>
      <c r="F99" s="40"/>
      <c r="G99" s="60"/>
      <c r="V99"/>
      <c r="W99"/>
      <c r="X99"/>
      <c r="Y99"/>
      <c r="Z99"/>
      <c r="AA99"/>
      <c r="AB99"/>
    </row>
    <row r="100" spans="2:28" x14ac:dyDescent="0.25">
      <c r="B100" s="40"/>
      <c r="C100" s="40"/>
      <c r="D100" s="62"/>
      <c r="E100" s="62"/>
      <c r="F100" s="40"/>
      <c r="G100" s="60"/>
      <c r="V100"/>
      <c r="W100"/>
      <c r="X100"/>
      <c r="Y100"/>
      <c r="Z100"/>
      <c r="AA100"/>
      <c r="AB100"/>
    </row>
    <row r="101" spans="2:28" x14ac:dyDescent="0.25">
      <c r="B101" s="40"/>
      <c r="C101" s="40"/>
      <c r="D101" s="62"/>
      <c r="E101" s="62"/>
      <c r="F101" s="40"/>
      <c r="G101" s="60"/>
      <c r="V101"/>
      <c r="W101"/>
      <c r="X101"/>
      <c r="Y101"/>
      <c r="Z101"/>
      <c r="AA101"/>
      <c r="AB101"/>
    </row>
    <row r="102" spans="2:28" x14ac:dyDescent="0.25">
      <c r="B102" s="40"/>
      <c r="C102" s="40"/>
      <c r="D102" s="62"/>
      <c r="E102" s="62"/>
      <c r="F102" s="40"/>
      <c r="G102" s="60"/>
      <c r="V102"/>
      <c r="W102"/>
      <c r="X102"/>
      <c r="Y102"/>
      <c r="Z102"/>
      <c r="AA102"/>
      <c r="AB102"/>
    </row>
    <row r="103" spans="2:28" x14ac:dyDescent="0.25">
      <c r="B103" s="40"/>
      <c r="C103" s="40"/>
      <c r="D103" s="62"/>
      <c r="E103" s="62"/>
      <c r="F103" s="40"/>
      <c r="G103" s="60"/>
      <c r="V103"/>
      <c r="W103"/>
      <c r="X103"/>
      <c r="Y103"/>
      <c r="Z103"/>
      <c r="AA103"/>
      <c r="AB103"/>
    </row>
    <row r="104" spans="2:28" x14ac:dyDescent="0.25">
      <c r="B104" s="40"/>
      <c r="C104" s="40"/>
      <c r="D104" s="62"/>
      <c r="E104" s="62"/>
      <c r="F104" s="40"/>
      <c r="G104" s="60"/>
      <c r="V104"/>
      <c r="W104"/>
      <c r="X104"/>
      <c r="Y104"/>
      <c r="Z104"/>
      <c r="AA104"/>
      <c r="AB104"/>
    </row>
    <row r="105" spans="2:28" x14ac:dyDescent="0.25">
      <c r="B105" s="40"/>
      <c r="C105" s="40"/>
      <c r="D105" s="62"/>
      <c r="E105" s="62"/>
      <c r="F105" s="40"/>
      <c r="G105" s="60"/>
      <c r="V105"/>
      <c r="W105"/>
      <c r="X105"/>
      <c r="Y105"/>
      <c r="Z105"/>
      <c r="AA105"/>
      <c r="AB105"/>
    </row>
    <row r="106" spans="2:28" x14ac:dyDescent="0.25">
      <c r="B106" s="40"/>
      <c r="C106" s="40"/>
      <c r="D106" s="62"/>
      <c r="E106" s="62"/>
      <c r="F106" s="40"/>
      <c r="G106" s="60"/>
      <c r="V106"/>
      <c r="W106"/>
      <c r="X106"/>
      <c r="Y106"/>
      <c r="Z106"/>
      <c r="AA106"/>
      <c r="AB106"/>
    </row>
    <row r="107" spans="2:28" x14ac:dyDescent="0.25">
      <c r="B107" s="40"/>
      <c r="C107" s="40"/>
      <c r="D107" s="62"/>
      <c r="E107" s="62"/>
      <c r="F107" s="40"/>
      <c r="G107" s="60"/>
      <c r="V107"/>
      <c r="W107"/>
      <c r="X107"/>
      <c r="Y107"/>
      <c r="Z107"/>
      <c r="AA107"/>
      <c r="AB107"/>
    </row>
    <row r="108" spans="2:28" x14ac:dyDescent="0.25">
      <c r="B108" s="40"/>
      <c r="C108" s="40"/>
      <c r="D108" s="62"/>
      <c r="E108" s="62"/>
      <c r="F108" s="40"/>
      <c r="G108" s="60"/>
      <c r="V108"/>
      <c r="W108"/>
      <c r="X108"/>
      <c r="Y108"/>
      <c r="Z108"/>
      <c r="AA108"/>
      <c r="AB108"/>
    </row>
    <row r="109" spans="2:28" x14ac:dyDescent="0.25">
      <c r="B109" s="40"/>
      <c r="C109" s="40"/>
      <c r="D109" s="62"/>
      <c r="E109" s="62"/>
      <c r="F109" s="40"/>
      <c r="G109" s="60"/>
      <c r="V109"/>
      <c r="W109"/>
      <c r="X109"/>
      <c r="Y109"/>
      <c r="Z109"/>
      <c r="AA109"/>
      <c r="AB109"/>
    </row>
    <row r="110" spans="2:28" x14ac:dyDescent="0.25">
      <c r="B110" s="40"/>
      <c r="C110" s="40"/>
      <c r="D110" s="62"/>
      <c r="E110" s="62"/>
      <c r="F110" s="40"/>
      <c r="G110" s="60"/>
      <c r="V110"/>
      <c r="W110"/>
      <c r="X110"/>
      <c r="Y110"/>
      <c r="Z110"/>
      <c r="AA110"/>
      <c r="AB110"/>
    </row>
    <row r="111" spans="2:28" x14ac:dyDescent="0.25">
      <c r="B111" s="40"/>
      <c r="C111" s="40"/>
      <c r="D111" s="62"/>
      <c r="E111" s="62"/>
      <c r="F111" s="40"/>
      <c r="G111" s="60"/>
      <c r="V111"/>
      <c r="W111"/>
      <c r="X111"/>
      <c r="Y111"/>
      <c r="Z111"/>
      <c r="AA111"/>
      <c r="AB111"/>
    </row>
    <row r="112" spans="2:28" x14ac:dyDescent="0.25">
      <c r="B112" s="40"/>
      <c r="C112" s="40"/>
      <c r="D112" s="62"/>
      <c r="E112" s="62"/>
      <c r="F112" s="40"/>
      <c r="G112" s="60"/>
      <c r="V112"/>
      <c r="W112"/>
      <c r="X112"/>
      <c r="Y112"/>
      <c r="Z112"/>
      <c r="AA112"/>
      <c r="AB112"/>
    </row>
    <row r="113" spans="2:28" x14ac:dyDescent="0.25">
      <c r="B113" s="40"/>
      <c r="C113" s="40"/>
      <c r="D113" s="62"/>
      <c r="E113" s="62"/>
      <c r="F113" s="40"/>
      <c r="G113" s="60"/>
      <c r="V113"/>
      <c r="W113"/>
      <c r="X113"/>
      <c r="Y113"/>
      <c r="Z113"/>
      <c r="AA113"/>
      <c r="AB113"/>
    </row>
    <row r="114" spans="2:28" x14ac:dyDescent="0.25">
      <c r="B114" s="40"/>
      <c r="C114" s="40"/>
      <c r="D114" s="62"/>
      <c r="E114" s="62"/>
      <c r="F114" s="40"/>
      <c r="G114" s="60"/>
      <c r="V114"/>
      <c r="W114"/>
      <c r="X114"/>
      <c r="Y114"/>
      <c r="Z114"/>
      <c r="AA114"/>
      <c r="AB114"/>
    </row>
    <row r="115" spans="2:28" x14ac:dyDescent="0.25">
      <c r="B115" s="40"/>
      <c r="C115" s="40"/>
      <c r="D115" s="62"/>
      <c r="E115" s="62"/>
      <c r="F115" s="40"/>
      <c r="G115" s="60"/>
      <c r="V115"/>
      <c r="W115"/>
      <c r="X115"/>
      <c r="Y115"/>
      <c r="Z115"/>
      <c r="AA115"/>
      <c r="AB115"/>
    </row>
    <row r="116" spans="2:28" x14ac:dyDescent="0.25">
      <c r="B116" s="40"/>
      <c r="C116" s="40"/>
      <c r="D116" s="62"/>
      <c r="E116" s="62"/>
      <c r="F116" s="40"/>
      <c r="G116" s="60"/>
      <c r="V116"/>
      <c r="W116"/>
      <c r="X116"/>
      <c r="Y116"/>
      <c r="Z116"/>
      <c r="AA116"/>
      <c r="AB116"/>
    </row>
    <row r="117" spans="2:28" x14ac:dyDescent="0.25">
      <c r="B117" s="40"/>
      <c r="C117" s="40"/>
      <c r="D117" s="62"/>
      <c r="E117" s="62"/>
      <c r="F117" s="40"/>
      <c r="G117" s="60"/>
      <c r="V117"/>
      <c r="W117"/>
      <c r="X117"/>
      <c r="Y117"/>
      <c r="Z117"/>
      <c r="AA117"/>
      <c r="AB117"/>
    </row>
    <row r="118" spans="2:28" x14ac:dyDescent="0.25">
      <c r="B118" s="40"/>
      <c r="C118" s="40"/>
      <c r="D118" s="62"/>
      <c r="E118" s="62"/>
      <c r="F118" s="40"/>
      <c r="G118" s="60"/>
      <c r="V118"/>
      <c r="W118"/>
      <c r="X118"/>
      <c r="Y118"/>
      <c r="Z118"/>
      <c r="AA118"/>
      <c r="AB118"/>
    </row>
    <row r="119" spans="2:28" x14ac:dyDescent="0.25">
      <c r="B119" s="40"/>
      <c r="C119" s="40"/>
      <c r="D119" s="62"/>
      <c r="E119" s="62"/>
      <c r="F119" s="40"/>
      <c r="G119" s="60"/>
      <c r="V119"/>
      <c r="W119"/>
      <c r="X119"/>
      <c r="Y119"/>
      <c r="Z119"/>
      <c r="AA119"/>
      <c r="AB119"/>
    </row>
    <row r="120" spans="2:28" x14ac:dyDescent="0.25">
      <c r="B120" s="40"/>
      <c r="C120" s="40"/>
      <c r="D120" s="62"/>
      <c r="E120" s="62"/>
      <c r="F120" s="40"/>
      <c r="G120" s="60"/>
      <c r="V120"/>
      <c r="W120"/>
      <c r="X120"/>
      <c r="Y120"/>
      <c r="Z120"/>
      <c r="AA120"/>
      <c r="AB120"/>
    </row>
    <row r="121" spans="2:28" x14ac:dyDescent="0.25">
      <c r="B121" s="40"/>
      <c r="C121" s="40"/>
      <c r="D121" s="62"/>
      <c r="E121" s="62"/>
      <c r="F121" s="40"/>
      <c r="G121" s="60"/>
      <c r="V121"/>
      <c r="W121"/>
      <c r="X121"/>
      <c r="Y121"/>
      <c r="Z121"/>
      <c r="AA121"/>
      <c r="AB121"/>
    </row>
    <row r="122" spans="2:28" x14ac:dyDescent="0.25">
      <c r="B122" s="40"/>
      <c r="C122" s="40"/>
      <c r="D122" s="62"/>
      <c r="E122" s="62"/>
      <c r="F122" s="40"/>
      <c r="G122" s="60"/>
      <c r="V122"/>
      <c r="W122"/>
      <c r="X122"/>
      <c r="Y122"/>
      <c r="Z122"/>
      <c r="AA122"/>
      <c r="AB122"/>
    </row>
    <row r="123" spans="2:28" x14ac:dyDescent="0.25">
      <c r="B123" s="40"/>
      <c r="C123" s="40"/>
      <c r="D123" s="62"/>
      <c r="E123" s="62"/>
      <c r="F123" s="40"/>
      <c r="G123" s="60"/>
      <c r="V123"/>
      <c r="W123"/>
      <c r="X123"/>
      <c r="Y123"/>
      <c r="Z123"/>
      <c r="AA123"/>
      <c r="AB123"/>
    </row>
    <row r="124" spans="2:28" x14ac:dyDescent="0.25">
      <c r="B124" s="40"/>
      <c r="C124" s="40"/>
      <c r="D124" s="62"/>
      <c r="E124" s="62"/>
      <c r="F124" s="40"/>
      <c r="G124" s="60"/>
      <c r="V124"/>
      <c r="W124"/>
      <c r="X124"/>
      <c r="Y124"/>
      <c r="Z124"/>
      <c r="AA124"/>
      <c r="AB124"/>
    </row>
    <row r="125" spans="2:28" x14ac:dyDescent="0.25">
      <c r="B125" s="40"/>
      <c r="C125" s="40"/>
      <c r="D125" s="62"/>
      <c r="E125" s="62"/>
      <c r="F125" s="40"/>
      <c r="G125" s="60"/>
      <c r="V125"/>
      <c r="W125"/>
      <c r="X125"/>
      <c r="Y125"/>
      <c r="Z125"/>
      <c r="AA125"/>
      <c r="AB125"/>
    </row>
    <row r="126" spans="2:28" x14ac:dyDescent="0.25">
      <c r="B126" s="40"/>
      <c r="C126" s="40"/>
      <c r="D126" s="62"/>
      <c r="E126" s="62"/>
      <c r="F126" s="40"/>
      <c r="G126" s="60"/>
      <c r="V126"/>
      <c r="W126"/>
      <c r="X126"/>
      <c r="Y126"/>
      <c r="Z126"/>
      <c r="AA126"/>
      <c r="AB126"/>
    </row>
    <row r="127" spans="2:28" x14ac:dyDescent="0.25">
      <c r="B127" s="40"/>
      <c r="C127" s="40"/>
      <c r="D127" s="62"/>
      <c r="E127" s="62"/>
      <c r="F127" s="40"/>
      <c r="G127" s="60"/>
      <c r="V127"/>
      <c r="W127"/>
      <c r="X127"/>
      <c r="Y127"/>
      <c r="Z127"/>
      <c r="AA127"/>
      <c r="AB127"/>
    </row>
    <row r="128" spans="2:28" x14ac:dyDescent="0.25">
      <c r="B128" s="40"/>
      <c r="C128" s="40"/>
      <c r="D128" s="62"/>
      <c r="E128" s="62"/>
      <c r="F128" s="40"/>
      <c r="G128" s="60"/>
      <c r="V128"/>
      <c r="W128"/>
      <c r="X128"/>
      <c r="Y128"/>
      <c r="Z128"/>
      <c r="AA128"/>
      <c r="AB128"/>
    </row>
    <row r="129" spans="2:28" x14ac:dyDescent="0.25">
      <c r="B129" s="40"/>
      <c r="C129" s="40"/>
      <c r="D129" s="62"/>
      <c r="E129" s="62"/>
      <c r="F129" s="40"/>
      <c r="G129" s="60"/>
      <c r="V129"/>
      <c r="W129"/>
      <c r="X129"/>
      <c r="Y129"/>
      <c r="Z129"/>
      <c r="AA129"/>
      <c r="AB129"/>
    </row>
    <row r="130" spans="2:28" x14ac:dyDescent="0.25">
      <c r="B130" s="40"/>
      <c r="C130" s="40"/>
      <c r="D130" s="62"/>
      <c r="E130" s="62"/>
      <c r="F130" s="40"/>
      <c r="G130" s="60"/>
      <c r="V130"/>
      <c r="W130"/>
      <c r="X130"/>
      <c r="Y130"/>
      <c r="Z130"/>
      <c r="AA130"/>
      <c r="AB130"/>
    </row>
    <row r="131" spans="2:28" x14ac:dyDescent="0.25">
      <c r="B131" s="40"/>
      <c r="C131" s="40"/>
      <c r="D131" s="62"/>
      <c r="E131" s="62"/>
      <c r="F131" s="40"/>
      <c r="G131" s="60"/>
      <c r="V131"/>
      <c r="W131"/>
      <c r="X131"/>
      <c r="Y131"/>
      <c r="Z131"/>
      <c r="AA131"/>
      <c r="AB131"/>
    </row>
    <row r="132" spans="2:28" x14ac:dyDescent="0.25">
      <c r="B132" s="40"/>
      <c r="C132" s="40"/>
      <c r="D132" s="62"/>
      <c r="E132" s="62"/>
      <c r="F132" s="40"/>
      <c r="G132" s="60"/>
      <c r="V132"/>
      <c r="W132"/>
      <c r="X132"/>
      <c r="Y132"/>
      <c r="Z132"/>
      <c r="AA132"/>
      <c r="AB132"/>
    </row>
    <row r="133" spans="2:28" x14ac:dyDescent="0.25">
      <c r="V133"/>
      <c r="W133"/>
      <c r="X133"/>
      <c r="Y133"/>
      <c r="Z133"/>
      <c r="AA133"/>
      <c r="AB133"/>
    </row>
    <row r="134" spans="2:28" x14ac:dyDescent="0.25">
      <c r="V134"/>
      <c r="W134"/>
      <c r="X134"/>
      <c r="Y134"/>
      <c r="Z134"/>
      <c r="AA134"/>
      <c r="AB134"/>
    </row>
    <row r="135" spans="2:28" x14ac:dyDescent="0.25">
      <c r="V135"/>
      <c r="W135"/>
      <c r="X135"/>
      <c r="Y135"/>
      <c r="Z135"/>
      <c r="AA135"/>
      <c r="AB135"/>
    </row>
    <row r="136" spans="2:28" x14ac:dyDescent="0.25">
      <c r="V136"/>
      <c r="W136"/>
      <c r="X136"/>
      <c r="Y136"/>
      <c r="Z136"/>
      <c r="AA136"/>
      <c r="AB136"/>
    </row>
    <row r="137" spans="2:28" x14ac:dyDescent="0.25">
      <c r="V137"/>
      <c r="W137"/>
      <c r="X137"/>
      <c r="Y137"/>
      <c r="Z137"/>
      <c r="AA137"/>
      <c r="AB137"/>
    </row>
    <row r="138" spans="2:28" x14ac:dyDescent="0.25">
      <c r="V138"/>
      <c r="W138"/>
      <c r="X138"/>
      <c r="Y138"/>
      <c r="Z138"/>
      <c r="AA138"/>
      <c r="AB138"/>
    </row>
    <row r="139" spans="2:28" x14ac:dyDescent="0.25">
      <c r="V139"/>
      <c r="W139"/>
      <c r="X139"/>
      <c r="Y139"/>
      <c r="Z139"/>
      <c r="AA139"/>
      <c r="AB139"/>
    </row>
    <row r="140" spans="2:28" x14ac:dyDescent="0.25">
      <c r="V140"/>
      <c r="W140"/>
      <c r="X140"/>
      <c r="Y140"/>
      <c r="Z140"/>
      <c r="AA140"/>
      <c r="AB140"/>
    </row>
    <row r="141" spans="2:28" x14ac:dyDescent="0.25">
      <c r="V141"/>
      <c r="W141"/>
      <c r="X141"/>
      <c r="Y141"/>
      <c r="Z141"/>
      <c r="AA141"/>
      <c r="AB141"/>
    </row>
    <row r="142" spans="2:28" x14ac:dyDescent="0.25">
      <c r="V142"/>
      <c r="W142"/>
      <c r="X142"/>
      <c r="Y142"/>
      <c r="Z142"/>
      <c r="AA142"/>
      <c r="AB142"/>
    </row>
    <row r="143" spans="2:28" x14ac:dyDescent="0.25">
      <c r="V143"/>
      <c r="W143"/>
      <c r="X143"/>
      <c r="Y143"/>
      <c r="Z143"/>
      <c r="AA143"/>
      <c r="AB143"/>
    </row>
    <row r="144" spans="2:28" x14ac:dyDescent="0.25">
      <c r="V144"/>
      <c r="W144"/>
      <c r="X144"/>
      <c r="Y144"/>
      <c r="Z144"/>
      <c r="AA144"/>
      <c r="AB144"/>
    </row>
    <row r="145" spans="4:28" x14ac:dyDescent="0.25">
      <c r="V145"/>
      <c r="W145"/>
      <c r="X145"/>
      <c r="Y145"/>
      <c r="Z145"/>
      <c r="AA145"/>
      <c r="AB145"/>
    </row>
    <row r="146" spans="4:28" x14ac:dyDescent="0.25">
      <c r="V146"/>
      <c r="W146"/>
      <c r="X146"/>
      <c r="Y146"/>
      <c r="Z146"/>
      <c r="AA146"/>
      <c r="AB146"/>
    </row>
    <row r="147" spans="4:28" x14ac:dyDescent="0.25">
      <c r="D147"/>
      <c r="E147"/>
      <c r="V147"/>
      <c r="W147"/>
      <c r="X147"/>
      <c r="Y147"/>
      <c r="Z147"/>
      <c r="AA147"/>
      <c r="AB147"/>
    </row>
    <row r="148" spans="4:28" x14ac:dyDescent="0.25">
      <c r="D148"/>
      <c r="E148"/>
      <c r="V148"/>
      <c r="W148"/>
      <c r="X148"/>
      <c r="Y148"/>
      <c r="Z148"/>
      <c r="AA148"/>
      <c r="AB148"/>
    </row>
    <row r="149" spans="4:28" x14ac:dyDescent="0.25">
      <c r="D149"/>
      <c r="E149"/>
      <c r="V149"/>
      <c r="W149"/>
      <c r="X149"/>
      <c r="Y149"/>
      <c r="Z149"/>
      <c r="AA149"/>
      <c r="AB149"/>
    </row>
    <row r="150" spans="4:28" x14ac:dyDescent="0.25">
      <c r="D150"/>
      <c r="E150"/>
      <c r="V150"/>
      <c r="W150"/>
      <c r="X150"/>
      <c r="Y150"/>
      <c r="Z150"/>
      <c r="AA150"/>
      <c r="AB150"/>
    </row>
    <row r="151" spans="4:28" x14ac:dyDescent="0.25">
      <c r="D151"/>
      <c r="E151"/>
      <c r="V151"/>
      <c r="W151"/>
      <c r="X151"/>
      <c r="Y151"/>
      <c r="Z151"/>
      <c r="AA151"/>
      <c r="AB151"/>
    </row>
    <row r="152" spans="4:28" x14ac:dyDescent="0.25">
      <c r="D152"/>
      <c r="E152"/>
      <c r="V152"/>
      <c r="W152"/>
      <c r="X152"/>
      <c r="Y152"/>
      <c r="Z152"/>
      <c r="AA152"/>
      <c r="AB152"/>
    </row>
    <row r="153" spans="4:28" x14ac:dyDescent="0.25">
      <c r="D153"/>
      <c r="E153"/>
      <c r="V153"/>
      <c r="W153"/>
      <c r="X153"/>
      <c r="Y153"/>
      <c r="Z153"/>
      <c r="AA153"/>
      <c r="AB153"/>
    </row>
    <row r="154" spans="4:28" x14ac:dyDescent="0.25">
      <c r="D154"/>
      <c r="E154"/>
      <c r="V154"/>
      <c r="W154"/>
      <c r="X154"/>
      <c r="Y154"/>
      <c r="Z154"/>
      <c r="AA154"/>
      <c r="AB154"/>
    </row>
    <row r="155" spans="4:28" x14ac:dyDescent="0.25">
      <c r="D155"/>
      <c r="E155"/>
      <c r="V155"/>
      <c r="W155"/>
      <c r="X155"/>
      <c r="Y155"/>
      <c r="Z155"/>
      <c r="AA155"/>
      <c r="AB155"/>
    </row>
    <row r="156" spans="4:28" x14ac:dyDescent="0.25">
      <c r="D156"/>
      <c r="E156"/>
      <c r="V156"/>
      <c r="W156"/>
      <c r="X156"/>
      <c r="Y156"/>
      <c r="Z156"/>
      <c r="AA156"/>
      <c r="AB156"/>
    </row>
    <row r="157" spans="4:28" x14ac:dyDescent="0.25">
      <c r="D157"/>
      <c r="E157"/>
      <c r="V157"/>
      <c r="W157"/>
      <c r="X157"/>
      <c r="Y157"/>
      <c r="Z157"/>
      <c r="AA157"/>
      <c r="AB157"/>
    </row>
    <row r="158" spans="4:28" x14ac:dyDescent="0.25">
      <c r="D158"/>
      <c r="E158"/>
      <c r="V158"/>
      <c r="W158"/>
      <c r="X158"/>
      <c r="Y158"/>
      <c r="Z158"/>
      <c r="AA158"/>
      <c r="AB158"/>
    </row>
    <row r="159" spans="4:28" x14ac:dyDescent="0.25">
      <c r="D159"/>
      <c r="E159"/>
      <c r="V159"/>
      <c r="W159"/>
      <c r="X159"/>
      <c r="Y159"/>
      <c r="Z159"/>
      <c r="AA159"/>
      <c r="AB159"/>
    </row>
    <row r="160" spans="4:28" x14ac:dyDescent="0.25">
      <c r="D160"/>
      <c r="E160"/>
      <c r="V160"/>
      <c r="W160"/>
      <c r="X160"/>
      <c r="Y160"/>
      <c r="Z160"/>
      <c r="AA160"/>
      <c r="AB160"/>
    </row>
    <row r="161" spans="6:19" customFormat="1" x14ac:dyDescent="0.25">
      <c r="F161" s="37"/>
      <c r="S161" s="49"/>
    </row>
    <row r="162" spans="6:19" customFormat="1" x14ac:dyDescent="0.25">
      <c r="F162" s="37"/>
      <c r="S162" s="49"/>
    </row>
    <row r="163" spans="6:19" customFormat="1" x14ac:dyDescent="0.25">
      <c r="F163" s="37"/>
      <c r="S163" s="49"/>
    </row>
    <row r="164" spans="6:19" customFormat="1" x14ac:dyDescent="0.25">
      <c r="F164" s="37"/>
      <c r="S164" s="49"/>
    </row>
    <row r="165" spans="6:19" customFormat="1" x14ac:dyDescent="0.25">
      <c r="F165" s="37"/>
      <c r="S165" s="49"/>
    </row>
    <row r="166" spans="6:19" customFormat="1" x14ac:dyDescent="0.25">
      <c r="F166" s="37"/>
      <c r="S166" s="49"/>
    </row>
    <row r="167" spans="6:19" customFormat="1" x14ac:dyDescent="0.25">
      <c r="F167" s="37"/>
      <c r="S167" s="49"/>
    </row>
    <row r="168" spans="6:19" customFormat="1" x14ac:dyDescent="0.25">
      <c r="F168" s="37"/>
      <c r="S168" s="49"/>
    </row>
    <row r="169" spans="6:19" customFormat="1" x14ac:dyDescent="0.25">
      <c r="F169" s="37"/>
      <c r="S169" s="49"/>
    </row>
    <row r="170" spans="6:19" customFormat="1" x14ac:dyDescent="0.25">
      <c r="F170" s="37"/>
      <c r="S170" s="49"/>
    </row>
    <row r="171" spans="6:19" customFormat="1" x14ac:dyDescent="0.25">
      <c r="F171" s="37"/>
      <c r="S171" s="49"/>
    </row>
    <row r="172" spans="6:19" customFormat="1" x14ac:dyDescent="0.25">
      <c r="F172" s="37"/>
      <c r="S172" s="49"/>
    </row>
    <row r="173" spans="6:19" customFormat="1" x14ac:dyDescent="0.25">
      <c r="F173" s="37"/>
      <c r="S173" s="49"/>
    </row>
    <row r="174" spans="6:19" customFormat="1" x14ac:dyDescent="0.25">
      <c r="F174" s="37"/>
      <c r="S174" s="49"/>
    </row>
    <row r="175" spans="6:19" customFormat="1" x14ac:dyDescent="0.25">
      <c r="F175" s="37"/>
      <c r="S175" s="49"/>
    </row>
    <row r="176" spans="6:19" customFormat="1" x14ac:dyDescent="0.25">
      <c r="F176" s="37"/>
      <c r="S176" s="49"/>
    </row>
    <row r="177" spans="6:19" customFormat="1" x14ac:dyDescent="0.25">
      <c r="F177" s="37"/>
      <c r="S177" s="49"/>
    </row>
    <row r="178" spans="6:19" customFormat="1" x14ac:dyDescent="0.25">
      <c r="F178" s="37"/>
      <c r="S178" s="49"/>
    </row>
    <row r="179" spans="6:19" customFormat="1" x14ac:dyDescent="0.25">
      <c r="F179" s="37"/>
      <c r="S179" s="49"/>
    </row>
    <row r="180" spans="6:19" customFormat="1" x14ac:dyDescent="0.25">
      <c r="F180" s="37"/>
      <c r="S180" s="49"/>
    </row>
    <row r="181" spans="6:19" customFormat="1" x14ac:dyDescent="0.25">
      <c r="F181" s="37"/>
      <c r="S181" s="49"/>
    </row>
    <row r="182" spans="6:19" customFormat="1" x14ac:dyDescent="0.25">
      <c r="F182" s="37"/>
      <c r="S182" s="49"/>
    </row>
    <row r="183" spans="6:19" customFormat="1" x14ac:dyDescent="0.25">
      <c r="F183" s="37"/>
      <c r="S183" s="49"/>
    </row>
    <row r="184" spans="6:19" customFormat="1" x14ac:dyDescent="0.25">
      <c r="F184" s="37"/>
      <c r="S184" s="49"/>
    </row>
    <row r="185" spans="6:19" customFormat="1" x14ac:dyDescent="0.25">
      <c r="F185" s="37"/>
      <c r="S185" s="49"/>
    </row>
    <row r="186" spans="6:19" customFormat="1" x14ac:dyDescent="0.25">
      <c r="F186" s="37"/>
      <c r="S186" s="49"/>
    </row>
    <row r="187" spans="6:19" customFormat="1" x14ac:dyDescent="0.25">
      <c r="F187" s="37"/>
      <c r="S187" s="49"/>
    </row>
    <row r="188" spans="6:19" customFormat="1" x14ac:dyDescent="0.25">
      <c r="F188" s="37"/>
      <c r="S188" s="49"/>
    </row>
    <row r="189" spans="6:19" customFormat="1" x14ac:dyDescent="0.25">
      <c r="F189" s="37"/>
      <c r="S189" s="49"/>
    </row>
    <row r="190" spans="6:19" customFormat="1" x14ac:dyDescent="0.25">
      <c r="F190" s="37"/>
      <c r="S190" s="49"/>
    </row>
    <row r="191" spans="6:19" customFormat="1" x14ac:dyDescent="0.25">
      <c r="F191" s="37"/>
      <c r="S191" s="49"/>
    </row>
    <row r="192" spans="6:19" customFormat="1" x14ac:dyDescent="0.25">
      <c r="F192" s="37"/>
      <c r="S192" s="49"/>
    </row>
    <row r="193" spans="6:19" customFormat="1" x14ac:dyDescent="0.25">
      <c r="F193" s="37"/>
      <c r="S193" s="49"/>
    </row>
    <row r="194" spans="6:19" customFormat="1" x14ac:dyDescent="0.25">
      <c r="F194" s="37"/>
      <c r="S194" s="49"/>
    </row>
    <row r="195" spans="6:19" customFormat="1" x14ac:dyDescent="0.25">
      <c r="F195" s="37"/>
      <c r="S195" s="49"/>
    </row>
    <row r="196" spans="6:19" customFormat="1" x14ac:dyDescent="0.25">
      <c r="F196" s="37"/>
      <c r="S196" s="49"/>
    </row>
    <row r="197" spans="6:19" customFormat="1" x14ac:dyDescent="0.25">
      <c r="F197" s="37"/>
      <c r="S197" s="49"/>
    </row>
    <row r="198" spans="6:19" customFormat="1" x14ac:dyDescent="0.25">
      <c r="F198" s="37"/>
      <c r="S198" s="49"/>
    </row>
    <row r="199" spans="6:19" customFormat="1" x14ac:dyDescent="0.25">
      <c r="F199" s="37"/>
      <c r="S199" s="49"/>
    </row>
    <row r="200" spans="6:19" customFormat="1" x14ac:dyDescent="0.25">
      <c r="F200" s="37"/>
      <c r="S200" s="49"/>
    </row>
    <row r="201" spans="6:19" customFormat="1" x14ac:dyDescent="0.25">
      <c r="F201" s="37"/>
      <c r="S201" s="49"/>
    </row>
    <row r="202" spans="6:19" customFormat="1" x14ac:dyDescent="0.25">
      <c r="F202" s="37"/>
      <c r="S202" s="49"/>
    </row>
    <row r="203" spans="6:19" customFormat="1" x14ac:dyDescent="0.25">
      <c r="F203" s="37"/>
      <c r="S203" s="49"/>
    </row>
    <row r="204" spans="6:19" customFormat="1" x14ac:dyDescent="0.25">
      <c r="F204" s="37"/>
      <c r="S204" s="49"/>
    </row>
    <row r="205" spans="6:19" customFormat="1" x14ac:dyDescent="0.25">
      <c r="F205" s="37"/>
      <c r="S205" s="49"/>
    </row>
    <row r="206" spans="6:19" customFormat="1" x14ac:dyDescent="0.25">
      <c r="F206" s="37"/>
      <c r="S206" s="49"/>
    </row>
    <row r="207" spans="6:19" customFormat="1" x14ac:dyDescent="0.25">
      <c r="F207" s="37"/>
      <c r="S207" s="49"/>
    </row>
    <row r="208" spans="6:19" customFormat="1" x14ac:dyDescent="0.25">
      <c r="F208" s="37"/>
      <c r="S208" s="49"/>
    </row>
    <row r="209" spans="6:19" customFormat="1" x14ac:dyDescent="0.25">
      <c r="F209" s="37"/>
      <c r="S209" s="49"/>
    </row>
    <row r="210" spans="6:19" customFormat="1" x14ac:dyDescent="0.25">
      <c r="F210" s="37"/>
      <c r="S210" s="49"/>
    </row>
    <row r="211" spans="6:19" customFormat="1" x14ac:dyDescent="0.25">
      <c r="F211" s="37"/>
      <c r="S211" s="49"/>
    </row>
    <row r="212" spans="6:19" customFormat="1" x14ac:dyDescent="0.25">
      <c r="F212" s="37"/>
      <c r="S212" s="49"/>
    </row>
    <row r="213" spans="6:19" customFormat="1" x14ac:dyDescent="0.25">
      <c r="F213" s="37"/>
      <c r="S213" s="49"/>
    </row>
    <row r="214" spans="6:19" customFormat="1" x14ac:dyDescent="0.25">
      <c r="F214" s="37"/>
      <c r="S214" s="49"/>
    </row>
    <row r="215" spans="6:19" customFormat="1" x14ac:dyDescent="0.25">
      <c r="F215" s="37"/>
      <c r="S215" s="49"/>
    </row>
    <row r="216" spans="6:19" customFormat="1" x14ac:dyDescent="0.25">
      <c r="F216" s="37"/>
      <c r="S216" s="49"/>
    </row>
    <row r="217" spans="6:19" customFormat="1" x14ac:dyDescent="0.25">
      <c r="F217" s="37"/>
      <c r="S217" s="49"/>
    </row>
    <row r="218" spans="6:19" customFormat="1" x14ac:dyDescent="0.25">
      <c r="F218" s="37"/>
      <c r="S218" s="49"/>
    </row>
    <row r="219" spans="6:19" customFormat="1" x14ac:dyDescent="0.25">
      <c r="F219" s="37"/>
      <c r="S219" s="49"/>
    </row>
    <row r="220" spans="6:19" customFormat="1" x14ac:dyDescent="0.25">
      <c r="F220" s="37"/>
      <c r="S220" s="49"/>
    </row>
    <row r="221" spans="6:19" customFormat="1" x14ac:dyDescent="0.25">
      <c r="F221" s="37"/>
      <c r="S221" s="49"/>
    </row>
    <row r="222" spans="6:19" customFormat="1" x14ac:dyDescent="0.25">
      <c r="F222" s="37"/>
      <c r="S222" s="49"/>
    </row>
    <row r="223" spans="6:19" customFormat="1" x14ac:dyDescent="0.25">
      <c r="F223" s="37"/>
      <c r="S223" s="49"/>
    </row>
    <row r="224" spans="6:19" customFormat="1" x14ac:dyDescent="0.25">
      <c r="F224" s="37"/>
      <c r="S224" s="49"/>
    </row>
    <row r="225" spans="6:19" customFormat="1" x14ac:dyDescent="0.25">
      <c r="F225" s="37"/>
      <c r="S225" s="49"/>
    </row>
    <row r="226" spans="6:19" customFormat="1" x14ac:dyDescent="0.25">
      <c r="F226" s="37"/>
      <c r="S226" s="49"/>
    </row>
    <row r="227" spans="6:19" customFormat="1" x14ac:dyDescent="0.25">
      <c r="F227" s="37"/>
      <c r="S227" s="49"/>
    </row>
    <row r="228" spans="6:19" customFormat="1" x14ac:dyDescent="0.25">
      <c r="F228" s="37"/>
      <c r="S228" s="49"/>
    </row>
    <row r="229" spans="6:19" customFormat="1" x14ac:dyDescent="0.25">
      <c r="F229" s="37"/>
      <c r="S229" s="49"/>
    </row>
    <row r="230" spans="6:19" customFormat="1" x14ac:dyDescent="0.25">
      <c r="F230" s="37"/>
      <c r="S230" s="49"/>
    </row>
    <row r="231" spans="6:19" customFormat="1" x14ac:dyDescent="0.25">
      <c r="F231" s="37"/>
      <c r="S231" s="49"/>
    </row>
    <row r="232" spans="6:19" customFormat="1" x14ac:dyDescent="0.25">
      <c r="F232" s="37"/>
      <c r="S232" s="49"/>
    </row>
    <row r="233" spans="6:19" customFormat="1" x14ac:dyDescent="0.25">
      <c r="F233" s="37"/>
      <c r="S233" s="49"/>
    </row>
    <row r="234" spans="6:19" customFormat="1" x14ac:dyDescent="0.25">
      <c r="F234" s="37"/>
      <c r="S234" s="49"/>
    </row>
    <row r="235" spans="6:19" customFormat="1" x14ac:dyDescent="0.25">
      <c r="F235" s="37"/>
      <c r="S235" s="49"/>
    </row>
    <row r="236" spans="6:19" customFormat="1" x14ac:dyDescent="0.25">
      <c r="F236" s="37"/>
      <c r="S236" s="49"/>
    </row>
    <row r="237" spans="6:19" customFormat="1" x14ac:dyDescent="0.25">
      <c r="F237" s="37"/>
      <c r="S237" s="49"/>
    </row>
    <row r="238" spans="6:19" customFormat="1" x14ac:dyDescent="0.25">
      <c r="F238" s="37"/>
      <c r="S238" s="49"/>
    </row>
    <row r="239" spans="6:19" customFormat="1" x14ac:dyDescent="0.25">
      <c r="F239" s="37"/>
      <c r="S239" s="49"/>
    </row>
    <row r="240" spans="6:19" customFormat="1" x14ac:dyDescent="0.25">
      <c r="F240" s="37"/>
      <c r="S240" s="49"/>
    </row>
    <row r="241" spans="6:19" customFormat="1" x14ac:dyDescent="0.25">
      <c r="F241" s="37"/>
      <c r="S241" s="49"/>
    </row>
    <row r="242" spans="6:19" customFormat="1" x14ac:dyDescent="0.25">
      <c r="F242" s="37"/>
      <c r="S242" s="49"/>
    </row>
    <row r="243" spans="6:19" customFormat="1" x14ac:dyDescent="0.25">
      <c r="F243" s="37"/>
      <c r="S243" s="49"/>
    </row>
    <row r="244" spans="6:19" customFormat="1" x14ac:dyDescent="0.25">
      <c r="F244" s="37"/>
      <c r="S244" s="49"/>
    </row>
    <row r="245" spans="6:19" customFormat="1" x14ac:dyDescent="0.25">
      <c r="F245" s="37"/>
      <c r="S245" s="49"/>
    </row>
    <row r="246" spans="6:19" customFormat="1" x14ac:dyDescent="0.25">
      <c r="F246" s="37"/>
      <c r="S246" s="49"/>
    </row>
    <row r="247" spans="6:19" customFormat="1" x14ac:dyDescent="0.25">
      <c r="F247" s="37"/>
      <c r="S247" s="49"/>
    </row>
    <row r="248" spans="6:19" customFormat="1" x14ac:dyDescent="0.25">
      <c r="F248" s="37"/>
      <c r="S248" s="49"/>
    </row>
    <row r="249" spans="6:19" customFormat="1" x14ac:dyDescent="0.25">
      <c r="F249" s="37"/>
      <c r="S249" s="49"/>
    </row>
    <row r="250" spans="6:19" customFormat="1" x14ac:dyDescent="0.25">
      <c r="F250" s="37"/>
      <c r="S250" s="49"/>
    </row>
    <row r="251" spans="6:19" customFormat="1" x14ac:dyDescent="0.25">
      <c r="F251" s="37"/>
      <c r="S251" s="49"/>
    </row>
    <row r="252" spans="6:19" customFormat="1" x14ac:dyDescent="0.25">
      <c r="F252" s="37"/>
      <c r="S252" s="49"/>
    </row>
    <row r="253" spans="6:19" customFormat="1" x14ac:dyDescent="0.25">
      <c r="F253" s="37"/>
      <c r="S253" s="49"/>
    </row>
    <row r="254" spans="6:19" customFormat="1" x14ac:dyDescent="0.25">
      <c r="F254" s="37"/>
      <c r="S254" s="49"/>
    </row>
    <row r="255" spans="6:19" customFormat="1" x14ac:dyDescent="0.25">
      <c r="F255" s="37"/>
      <c r="S255" s="49"/>
    </row>
    <row r="256" spans="6:19" customFormat="1" x14ac:dyDescent="0.25">
      <c r="F256" s="37"/>
      <c r="S256" s="49"/>
    </row>
    <row r="257" spans="4:28" x14ac:dyDescent="0.25">
      <c r="D257"/>
      <c r="E257"/>
      <c r="V257"/>
      <c r="W257"/>
      <c r="X257"/>
      <c r="Y257"/>
      <c r="Z257"/>
      <c r="AA257"/>
      <c r="AB257"/>
    </row>
    <row r="258" spans="4:28" x14ac:dyDescent="0.25">
      <c r="D258"/>
      <c r="E258"/>
      <c r="V258"/>
      <c r="W258"/>
      <c r="X258"/>
      <c r="Y258"/>
      <c r="Z258"/>
      <c r="AA258"/>
      <c r="AB258"/>
    </row>
    <row r="259" spans="4:28" x14ac:dyDescent="0.25">
      <c r="D259"/>
      <c r="E259"/>
      <c r="V259"/>
      <c r="W259"/>
      <c r="X259"/>
      <c r="Y259"/>
      <c r="Z259"/>
      <c r="AA259"/>
      <c r="AB259"/>
    </row>
    <row r="260" spans="4:28" x14ac:dyDescent="0.25">
      <c r="D260"/>
      <c r="E260"/>
      <c r="V260"/>
      <c r="W260"/>
      <c r="X260"/>
      <c r="Y260"/>
      <c r="Z260"/>
      <c r="AA260"/>
      <c r="AB260"/>
    </row>
    <row r="261" spans="4:28" x14ac:dyDescent="0.25">
      <c r="D261"/>
      <c r="E261"/>
      <c r="V261"/>
      <c r="W261"/>
      <c r="X261"/>
      <c r="Y261"/>
      <c r="Z261"/>
      <c r="AA261"/>
      <c r="AB261"/>
    </row>
    <row r="262" spans="4:28" x14ac:dyDescent="0.25">
      <c r="D262"/>
      <c r="E262"/>
      <c r="V262"/>
      <c r="W262"/>
      <c r="X262"/>
      <c r="Y262"/>
      <c r="Z262"/>
      <c r="AA262"/>
      <c r="AB262"/>
    </row>
    <row r="263" spans="4:28" x14ac:dyDescent="0.25">
      <c r="D263"/>
      <c r="E263"/>
      <c r="V263"/>
      <c r="W263"/>
      <c r="X263"/>
      <c r="Y263"/>
      <c r="Z263"/>
      <c r="AA263"/>
      <c r="AB263"/>
    </row>
    <row r="264" spans="4:28" x14ac:dyDescent="0.25">
      <c r="D264"/>
      <c r="E264"/>
      <c r="V264"/>
      <c r="W264"/>
      <c r="X264"/>
      <c r="Y264"/>
      <c r="Z264"/>
      <c r="AA264"/>
      <c r="AB264"/>
    </row>
    <row r="265" spans="4:28" x14ac:dyDescent="0.25">
      <c r="D265"/>
      <c r="E265"/>
      <c r="V265"/>
      <c r="W265"/>
      <c r="X265"/>
      <c r="Y265"/>
      <c r="Z265"/>
      <c r="AA265"/>
      <c r="AB265"/>
    </row>
    <row r="266" spans="4:28" x14ac:dyDescent="0.25">
      <c r="D266"/>
      <c r="E266"/>
      <c r="V266"/>
      <c r="W266"/>
      <c r="X266"/>
      <c r="Y266"/>
      <c r="Z266"/>
      <c r="AA266"/>
      <c r="AB266"/>
    </row>
    <row r="267" spans="4:28" x14ac:dyDescent="0.25">
      <c r="D267"/>
      <c r="E267"/>
      <c r="V267"/>
      <c r="W267"/>
      <c r="X267"/>
      <c r="Y267"/>
      <c r="Z267"/>
      <c r="AA267"/>
      <c r="AB267"/>
    </row>
    <row r="268" spans="4:28" x14ac:dyDescent="0.25">
      <c r="D268"/>
      <c r="E268"/>
      <c r="V268"/>
      <c r="W268"/>
      <c r="X268"/>
      <c r="Y268"/>
      <c r="Z268"/>
      <c r="AA268"/>
      <c r="AB268"/>
    </row>
    <row r="269" spans="4:28" x14ac:dyDescent="0.25">
      <c r="D269"/>
      <c r="E269"/>
      <c r="V269"/>
      <c r="W269"/>
      <c r="X269"/>
      <c r="Y269"/>
      <c r="Z269"/>
      <c r="AA269"/>
      <c r="AB269"/>
    </row>
    <row r="270" spans="4:28" x14ac:dyDescent="0.25">
      <c r="D270"/>
      <c r="E270"/>
    </row>
    <row r="271" spans="4:28" x14ac:dyDescent="0.25">
      <c r="D271"/>
      <c r="E271"/>
    </row>
    <row r="272" spans="4:28" x14ac:dyDescent="0.25">
      <c r="D272"/>
      <c r="E272"/>
    </row>
    <row r="273" spans="4:28" x14ac:dyDescent="0.25">
      <c r="D273"/>
      <c r="E273"/>
    </row>
    <row r="274" spans="4:28" x14ac:dyDescent="0.25">
      <c r="D274"/>
      <c r="E274"/>
    </row>
    <row r="275" spans="4:28" x14ac:dyDescent="0.25">
      <c r="D275"/>
      <c r="E275"/>
      <c r="V275"/>
      <c r="W275"/>
      <c r="X275"/>
      <c r="Y275"/>
      <c r="Z275"/>
      <c r="AA275"/>
      <c r="AB275"/>
    </row>
    <row r="276" spans="4:28" x14ac:dyDescent="0.25">
      <c r="D276"/>
      <c r="E276"/>
      <c r="V276"/>
      <c r="W276"/>
      <c r="X276"/>
      <c r="Y276"/>
      <c r="Z276"/>
      <c r="AA276"/>
      <c r="AB276"/>
    </row>
    <row r="277" spans="4:28" x14ac:dyDescent="0.25">
      <c r="D277"/>
      <c r="E277"/>
      <c r="V277"/>
      <c r="W277"/>
      <c r="X277"/>
      <c r="Y277"/>
      <c r="Z277"/>
      <c r="AA277"/>
      <c r="AB277"/>
    </row>
    <row r="278" spans="4:28" x14ac:dyDescent="0.25">
      <c r="D278"/>
      <c r="E278"/>
      <c r="V278"/>
      <c r="W278"/>
      <c r="X278"/>
      <c r="Y278"/>
      <c r="Z278"/>
      <c r="AA278"/>
      <c r="AB278"/>
    </row>
    <row r="279" spans="4:28" x14ac:dyDescent="0.25">
      <c r="D279"/>
      <c r="E279"/>
      <c r="V279"/>
      <c r="W279"/>
      <c r="X279"/>
      <c r="Y279"/>
      <c r="Z279"/>
      <c r="AA279"/>
      <c r="AB279"/>
    </row>
    <row r="280" spans="4:28" x14ac:dyDescent="0.25">
      <c r="D280"/>
      <c r="E280"/>
      <c r="V280"/>
      <c r="W280"/>
      <c r="X280"/>
      <c r="Y280"/>
      <c r="Z280"/>
      <c r="AA280"/>
      <c r="AB280"/>
    </row>
    <row r="281" spans="4:28" x14ac:dyDescent="0.25">
      <c r="D281"/>
      <c r="E281"/>
      <c r="V281"/>
      <c r="W281"/>
      <c r="X281"/>
      <c r="Y281"/>
      <c r="Z281"/>
      <c r="AA281"/>
      <c r="AB281"/>
    </row>
    <row r="282" spans="4:28" x14ac:dyDescent="0.25">
      <c r="D282"/>
      <c r="E282"/>
      <c r="V282"/>
      <c r="W282"/>
      <c r="X282"/>
      <c r="Y282"/>
      <c r="Z282"/>
      <c r="AA282"/>
      <c r="AB282"/>
    </row>
    <row r="283" spans="4:28" x14ac:dyDescent="0.25">
      <c r="D283"/>
      <c r="E283"/>
      <c r="V283"/>
      <c r="W283"/>
      <c r="X283"/>
      <c r="Y283"/>
      <c r="Z283"/>
      <c r="AA283"/>
      <c r="AB283"/>
    </row>
    <row r="284" spans="4:28" x14ac:dyDescent="0.25">
      <c r="D284"/>
      <c r="E284"/>
      <c r="V284"/>
      <c r="W284"/>
      <c r="X284"/>
      <c r="Y284"/>
      <c r="Z284"/>
      <c r="AA284"/>
      <c r="AB284"/>
    </row>
    <row r="285" spans="4:28" x14ac:dyDescent="0.25">
      <c r="D285"/>
      <c r="E285"/>
      <c r="V285"/>
      <c r="W285"/>
      <c r="X285"/>
      <c r="Y285"/>
      <c r="Z285"/>
      <c r="AA285"/>
      <c r="AB285"/>
    </row>
    <row r="286" spans="4:28" x14ac:dyDescent="0.25">
      <c r="D286"/>
      <c r="E286"/>
      <c r="V286"/>
      <c r="W286"/>
      <c r="X286"/>
      <c r="Y286"/>
      <c r="Z286"/>
      <c r="AA286"/>
      <c r="AB286"/>
    </row>
    <row r="287" spans="4:28" x14ac:dyDescent="0.25">
      <c r="D287"/>
      <c r="E287"/>
      <c r="V287"/>
      <c r="W287"/>
      <c r="X287"/>
      <c r="Y287"/>
      <c r="Z287"/>
      <c r="AA287"/>
      <c r="AB287"/>
    </row>
    <row r="288" spans="4:28" x14ac:dyDescent="0.25">
      <c r="D288"/>
      <c r="E288"/>
      <c r="V288"/>
      <c r="W288"/>
      <c r="X288"/>
      <c r="Y288"/>
      <c r="Z288"/>
      <c r="AA288"/>
      <c r="AB288"/>
    </row>
    <row r="289" spans="6:19" customFormat="1" x14ac:dyDescent="0.25">
      <c r="F289" s="37"/>
      <c r="S289" s="49"/>
    </row>
    <row r="290" spans="6:19" customFormat="1" x14ac:dyDescent="0.25">
      <c r="F290" s="37"/>
      <c r="S290" s="49"/>
    </row>
    <row r="291" spans="6:19" customFormat="1" x14ac:dyDescent="0.25">
      <c r="F291" s="37"/>
      <c r="S291" s="49"/>
    </row>
    <row r="292" spans="6:19" customFormat="1" x14ac:dyDescent="0.25">
      <c r="F292" s="37"/>
      <c r="S292" s="49"/>
    </row>
    <row r="303" spans="6:19" customFormat="1" x14ac:dyDescent="0.25"/>
    <row r="304" spans="6:19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</sheetData>
  <mergeCells count="9">
    <mergeCell ref="A20:D20"/>
    <mergeCell ref="A21:D21"/>
    <mergeCell ref="A22:D22"/>
    <mergeCell ref="AF3:AL3"/>
    <mergeCell ref="A2:D2"/>
    <mergeCell ref="A3:D4"/>
    <mergeCell ref="F3:F4"/>
    <mergeCell ref="G3:R3"/>
    <mergeCell ref="T3:AC3"/>
  </mergeCells>
  <phoneticPr fontId="0" type="noConversion"/>
  <pageMargins left="0.75" right="0.75" top="1" bottom="1" header="0.5" footer="0.5"/>
  <pageSetup paperSize="9" scale="48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2A04AC48E2BC42BC5BF91B302889DE" ma:contentTypeVersion="10" ma:contentTypeDescription="Create a new document." ma:contentTypeScope="" ma:versionID="22914589b0d5505ad02324d8de5f5e3a">
  <xsd:schema xmlns:xsd="http://www.w3.org/2001/XMLSchema" xmlns:xs="http://www.w3.org/2001/XMLSchema" xmlns:p="http://schemas.microsoft.com/office/2006/metadata/properties" xmlns:ns2="0c7e5713-8508-4206-a159-f854daf994d3" xmlns:ns3="3ad55d36-f8c1-4091-b129-e9e2c86e26fe" targetNamespace="http://schemas.microsoft.com/office/2006/metadata/properties" ma:root="true" ma:fieldsID="6bb269a157e328099653625d4b518f07" ns2:_="" ns3:_="">
    <xsd:import namespace="0c7e5713-8508-4206-a159-f854daf994d3"/>
    <xsd:import namespace="3ad55d36-f8c1-4091-b129-e9e2c86e26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7e5713-8508-4206-a159-f854daf994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d55d36-f8c1-4091-b129-e9e2c86e26f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7D4955-3747-4947-B528-13831C016D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A84CA9-AA7A-47CE-B20A-01BA8F040187}">
  <ds:schemaRefs>
    <ds:schemaRef ds:uri="http://schemas.microsoft.com/office/infopath/2007/PartnerControls"/>
    <ds:schemaRef ds:uri="http://schemas.microsoft.com/office/2006/documentManagement/types"/>
    <ds:schemaRef ds:uri="http://purl.org/dc/terms/"/>
    <ds:schemaRef ds:uri="0c7e5713-8508-4206-a159-f854daf994d3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3ad55d36-f8c1-4091-b129-e9e2c86e26fe"/>
  </ds:schemaRefs>
</ds:datastoreItem>
</file>

<file path=customXml/itemProps3.xml><?xml version="1.0" encoding="utf-8"?>
<ds:datastoreItem xmlns:ds="http://schemas.openxmlformats.org/officeDocument/2006/customXml" ds:itemID="{BA5CB1AD-2842-4636-BF19-176C40DDF2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7e5713-8508-4206-a159-f854daf994d3"/>
    <ds:schemaRef ds:uri="3ad55d36-f8c1-4091-b129-e9e2c86e26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Header</vt:lpstr>
      <vt:lpstr>Pres Summary</vt:lpstr>
      <vt:lpstr>Northern</vt:lpstr>
      <vt:lpstr>Kaimai</vt:lpstr>
      <vt:lpstr>Central</vt:lpstr>
      <vt:lpstr>Alpine</vt:lpstr>
      <vt:lpstr>Southern Presbytery</vt:lpstr>
      <vt:lpstr>Pacific Presbytery</vt:lpstr>
      <vt:lpstr>Te Aka Puaho</vt:lpstr>
      <vt:lpstr>CV Parishes</vt:lpstr>
      <vt:lpstr>Alpine!Print_Area</vt:lpstr>
      <vt:lpstr>Central!Print_Area</vt:lpstr>
      <vt:lpstr>Kaimai!Print_Area</vt:lpstr>
      <vt:lpstr>'Pres Summary'!Print_Area</vt:lpstr>
      <vt:lpstr>'Southern Presbytery'!Print_Area</vt:lpstr>
      <vt:lpstr>'Te Aka Puaho'!Print_Area</vt:lpstr>
    </vt:vector>
  </TitlesOfParts>
  <Company>PCANZ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hazels</dc:creator>
  <cp:lastModifiedBy>Katrina Graham</cp:lastModifiedBy>
  <cp:lastPrinted>2021-03-04T22:49:11Z</cp:lastPrinted>
  <dcterms:created xsi:type="dcterms:W3CDTF">2004-05-16T20:22:14Z</dcterms:created>
  <dcterms:modified xsi:type="dcterms:W3CDTF">2022-02-27T22:14:35Z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0x010100922A04AC48E2BC42BC5BF91B302889DE</vt:lpwstr>
  </property>
</Properties>
</file>