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45" windowHeight="10575" tabRatio="601" activeTab="0"/>
  </bookViews>
  <sheets>
    <sheet name="Header" sheetId="1" r:id="rId1"/>
    <sheet name="All Parishes" sheetId="2" r:id="rId2"/>
    <sheet name="Pres Summary" sheetId="3" r:id="rId3"/>
    <sheet name="Northern" sheetId="4" r:id="rId4"/>
    <sheet name="Kaimai" sheetId="5" r:id="rId5"/>
    <sheet name="Central" sheetId="6" r:id="rId6"/>
    <sheet name="Alpine" sheetId="7" r:id="rId7"/>
    <sheet name="Southern Presbytery" sheetId="8" r:id="rId8"/>
    <sheet name="PI Synod" sheetId="9" r:id="rId9"/>
    <sheet name="Te Aka Puaho" sheetId="10" r:id="rId10"/>
    <sheet name="Cooperating Parishes" sheetId="11" r:id="rId11"/>
  </sheets>
  <externalReferences>
    <externalReference r:id="rId14"/>
    <externalReference r:id="rId15"/>
    <externalReference r:id="rId16"/>
  </externalReferences>
  <definedNames>
    <definedName name="_xlnm.Print_Area" localSheetId="4">'Kaimai'!$A$1:$AY$4</definedName>
    <definedName name="_xlnm.Print_Area" localSheetId="9">'Te Aka Puaho'!#REF!</definedName>
    <definedName name="_xlnm.Print_Titles" localSheetId="4">'Kaimai'!$A:$C</definedName>
    <definedName name="_xlnm.Print_Titles" localSheetId="7">'Southern Presbytery'!$A:$C</definedName>
    <definedName name="_xlnm.Print_Titles" localSheetId="9">'Te Aka Puaho'!$A:$D</definedName>
  </definedNames>
  <calcPr fullCalcOnLoad="1"/>
</workbook>
</file>

<file path=xl/sharedStrings.xml><?xml version="1.0" encoding="utf-8"?>
<sst xmlns="http://schemas.openxmlformats.org/spreadsheetml/2006/main" count="2795" uniqueCount="375">
  <si>
    <t>Baptism</t>
  </si>
  <si>
    <t>Other</t>
  </si>
  <si>
    <t>Total Union or Co-operating</t>
  </si>
  <si>
    <t>Female up to 25</t>
  </si>
  <si>
    <t>Female 26-45</t>
  </si>
  <si>
    <t>Female 46-65</t>
  </si>
  <si>
    <t>Female over 65</t>
  </si>
  <si>
    <t>Male up to 25</t>
  </si>
  <si>
    <t>Male 26-45</t>
  </si>
  <si>
    <t>Male 46-65</t>
  </si>
  <si>
    <t>Male Over 65</t>
  </si>
  <si>
    <t>Children Under 13</t>
  </si>
  <si>
    <t>Adults 13 and over</t>
  </si>
  <si>
    <t>Presbyterian Church of Aotearoa New Zealand</t>
  </si>
  <si>
    <t xml:space="preserve"> 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</si>
  <si>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</si>
  <si>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</si>
  <si>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</si>
  <si>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</si>
  <si>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</si>
  <si>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</si>
  <si>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</si>
  <si>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</si>
  <si>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</si>
  <si>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</si>
  <si>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</si>
  <si>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</si>
  <si>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</si>
  <si>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</si>
  <si>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Balmoral Presbyterian Church</t>
  </si>
  <si>
    <t>Glendowie Presbyterian Church</t>
  </si>
  <si>
    <t>Greenlane Presbyterian Church</t>
  </si>
  <si>
    <t>Grey Lynn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</si>
  <si>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</si>
  <si>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</si>
  <si>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</si>
  <si>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</si>
  <si>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</si>
  <si>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</si>
  <si>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</si>
  <si>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</si>
  <si>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</si>
  <si>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</si>
  <si>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</si>
  <si>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</si>
  <si>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</si>
  <si>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</si>
  <si>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</si>
  <si>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</si>
  <si>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</si>
  <si>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 xml:space="preserve">Henderson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</si>
  <si>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</si>
  <si>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</si>
  <si>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</si>
  <si>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</si>
  <si>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</si>
  <si>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</si>
  <si>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</si>
  <si>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</si>
  <si>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</si>
  <si>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</si>
  <si>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</si>
  <si>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</si>
  <si>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</si>
  <si>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</si>
  <si>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</si>
  <si>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</si>
  <si>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</si>
  <si>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</si>
  <si>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</si>
  <si>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</si>
  <si>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</si>
  <si>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</si>
  <si>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</si>
  <si>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</si>
  <si>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</si>
  <si>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</si>
  <si>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</si>
  <si>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</si>
  <si>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</si>
  <si>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Te Kauwhata St Andrews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</si>
  <si>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</si>
  <si>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</si>
  <si>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</si>
  <si>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</si>
  <si>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</si>
  <si>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</si>
  <si>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</si>
  <si>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</si>
  <si>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Morrinsville Knox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</si>
  <si>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</si>
  <si>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</si>
  <si>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</si>
  <si>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</si>
  <si>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</si>
  <si>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Nawton Community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</si>
  <si>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</si>
  <si>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</si>
  <si>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</si>
  <si>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</si>
  <si>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</si>
  <si>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</si>
  <si>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</si>
  <si>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Rangitaiki St Davids Presbyterian Church</t>
  </si>
  <si>
    <t>Tauranga St Columba Presbyterian Church</t>
  </si>
  <si>
    <t>Tauranga St Enochs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</si>
  <si>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</si>
  <si>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</si>
  <si>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</si>
  <si>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</si>
  <si>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</si>
  <si>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</si>
  <si>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</si>
  <si>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</si>
  <si>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</si>
  <si>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</si>
  <si>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</si>
  <si>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</si>
  <si>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</si>
  <si>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</si>
  <si>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</si>
  <si>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</si>
  <si>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</si>
  <si>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</si>
  <si>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</si>
  <si>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</si>
  <si>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</si>
  <si>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</si>
  <si>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</si>
  <si>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</si>
  <si>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</si>
  <si>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</si>
  <si>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</si>
  <si>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</si>
  <si>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</si>
  <si>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</si>
  <si>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</si>
  <si>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</si>
  <si>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</si>
  <si>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Wanganui St Andrews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</si>
  <si>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</si>
  <si>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</si>
  <si>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</si>
  <si>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</si>
  <si>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</si>
  <si>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Martinborough First Presbyterian Church</t>
  </si>
  <si>
    <t>Masterton Lansdowne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</si>
  <si>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</si>
  <si>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</si>
  <si>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</si>
  <si>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</si>
  <si>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Otaki Waikanae Presbyterian Church</t>
  </si>
  <si>
    <t>Petone St Davids Multicultural Parish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</si>
  <si>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</si>
  <si>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</si>
  <si>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</si>
  <si>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</si>
  <si>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</si>
  <si>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</si>
  <si>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</si>
  <si>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</si>
  <si>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</si>
  <si>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>Nelson Trinity Presbyterian</t>
  </si>
  <si>
    <t xml:space="preserve">Richmond St Davids Presbyterian </t>
  </si>
  <si>
    <t xml:space="preserve">Stoke St Andrews Presbyterian </t>
  </si>
  <si>
    <t xml:space="preserve">Takaka St Andrews Presbyterian </t>
  </si>
  <si>
    <t xml:space="preserve">Tahunanui First Tahunanui </t>
  </si>
  <si>
    <t>Cashmere Hills Presbyterian Church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</si>
  <si>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</si>
  <si>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</si>
  <si>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</si>
  <si>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</si>
  <si>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</si>
  <si>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</si>
  <si>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</si>
  <si>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</si>
  <si>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Burwood United St Kentigern's Parish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</si>
  <si>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</si>
  <si>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</si>
  <si>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</si>
  <si>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</si>
  <si>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Hanmer Springs St Andrews Presbyterian Church</t>
  </si>
  <si>
    <t>Linwood Aranui St Georges Iona</t>
  </si>
  <si>
    <t>Spreydon St James Presbyterian</t>
  </si>
  <si>
    <t>St Andrews at Rangi Ruru Presbyterian Church</t>
  </si>
  <si>
    <t xml:space="preserve">Mayfield Presbyterian </t>
  </si>
  <si>
    <t xml:space="preserve">Rakaia Presbyterian </t>
  </si>
  <si>
    <t xml:space="preserve">Ashburton St Andrews Presbyterian </t>
  </si>
  <si>
    <t xml:space="preserve">Ashburton St James Presbyterian </t>
  </si>
  <si>
    <t>Ashburton St Pauls Presbyterian</t>
  </si>
  <si>
    <t>Methven St Johns Presbyterian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</si>
  <si>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</si>
  <si>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</si>
  <si>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</si>
  <si>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</si>
  <si>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</si>
  <si>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Maheno Otepopo Presbyterian Parish</t>
  </si>
  <si>
    <t>Oamaru Columba Presbyterian Church</t>
  </si>
  <si>
    <t>Oamaru St Pauls Presbyterian Church</t>
  </si>
  <si>
    <t>Palmerston Dunback Presbyterian Parish</t>
  </si>
  <si>
    <t>Waiareka Weston Presbyterian Parish</t>
  </si>
  <si>
    <t>Dunedin South Presbyterian Church</t>
  </si>
  <si>
    <t>East Taieri Presbyterian Church</t>
  </si>
  <si>
    <t>Kaikorai Presbyterian Church</t>
  </si>
  <si>
    <t>Maungatua Presbyterian Church</t>
  </si>
  <si>
    <t>Mornington Presbyterian Church</t>
  </si>
  <si>
    <t>Opoho Presbyterian Church</t>
  </si>
  <si>
    <t>Port Chalmers Presbyterian Church</t>
  </si>
  <si>
    <t>Waikouaiti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</si>
  <si>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</si>
  <si>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</si>
  <si>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</si>
  <si>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</si>
  <si>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North East Valley St Davids Presby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</si>
  <si>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</si>
  <si>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</si>
  <si>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</si>
  <si>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</si>
  <si>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</si>
  <si>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Popotunoa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</si>
  <si>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</si>
  <si>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</si>
  <si>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</si>
  <si>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</si>
  <si>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</si>
  <si>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</si>
  <si>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</si>
  <si>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</si>
  <si>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</si>
  <si>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</si>
  <si>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</si>
  <si>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</si>
  <si>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</si>
  <si>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</si>
  <si>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</si>
  <si>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</si>
  <si>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</si>
  <si>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</si>
  <si>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</si>
  <si>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</si>
  <si>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</si>
  <si>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</si>
  <si>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</si>
  <si>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</si>
  <si>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</si>
  <si>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Te Anau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</si>
  <si>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</si>
  <si>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</si>
  <si>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</si>
  <si>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</si>
  <si>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</si>
  <si>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</si>
  <si>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Tauranga Bethelehm Community Church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</si>
  <si>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</si>
  <si>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</si>
  <si>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</si>
  <si>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</si>
  <si>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</si>
  <si>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</si>
  <si>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</si>
  <si>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Roll Associate Members</t>
  </si>
  <si>
    <t>Roll Members</t>
  </si>
  <si>
    <t>Confirmations/Professions of Faith</t>
  </si>
  <si>
    <t>Christian Formation</t>
  </si>
  <si>
    <t>Adoults over 17</t>
  </si>
  <si>
    <t>Leadership</t>
  </si>
  <si>
    <t>Total Presbyterian Members</t>
  </si>
  <si>
    <t>Total Presbyterian Associate Members</t>
  </si>
  <si>
    <t>Pohutukawa Coast Presbyterian Church</t>
  </si>
  <si>
    <t>Crossroads Christian Centre</t>
  </si>
  <si>
    <t>Windsor Presbyterian Parish</t>
  </si>
  <si>
    <t>Balclutha Presbyterian</t>
  </si>
  <si>
    <t>No Data</t>
  </si>
  <si>
    <t>Mt Eden Pacific Islanders</t>
  </si>
  <si>
    <t>Newtown Pacific Islanders</t>
  </si>
  <si>
    <t>Parish Membership Statistics</t>
  </si>
  <si>
    <t>Feilding Oroua Presbyterian Parish</t>
  </si>
  <si>
    <t>Wanganui St James Westmere Memorial Presbyterian Church</t>
  </si>
  <si>
    <t>Rangiora Presbyterian Parish</t>
  </si>
  <si>
    <t>Timaru Presbyterian Parish</t>
  </si>
  <si>
    <t>Good Neighbour Church</t>
  </si>
  <si>
    <t>Gods Garden Church</t>
  </si>
  <si>
    <t>Homestead Community Church</t>
  </si>
  <si>
    <t>2012 Totals</t>
  </si>
  <si>
    <t>Added</t>
  </si>
  <si>
    <t>Youth 13 - 17</t>
  </si>
  <si>
    <t>Adult</t>
  </si>
  <si>
    <t>Dedications</t>
  </si>
  <si>
    <t>Sunday or Weekday under 13 years</t>
  </si>
  <si>
    <t>Youth group / Bible classes (age 13-17)</t>
  </si>
  <si>
    <t>Paid</t>
  </si>
  <si>
    <t>Volunteer</t>
  </si>
  <si>
    <t>Number</t>
  </si>
  <si>
    <t>Est Hours</t>
  </si>
  <si>
    <t>Pastoral Care</t>
  </si>
  <si>
    <t>Youth</t>
  </si>
  <si>
    <t>Children</t>
  </si>
  <si>
    <t>Administration</t>
  </si>
  <si>
    <t>Removed-Death</t>
  </si>
  <si>
    <t>Removed Tfer to Another Parish</t>
  </si>
  <si>
    <t>Removed Other</t>
  </si>
  <si>
    <t>50-60</t>
  </si>
  <si>
    <t>38-50</t>
  </si>
  <si>
    <t>1x40, 1x 20</t>
  </si>
  <si>
    <t>Onerahi St James Uniting</t>
  </si>
  <si>
    <t>Tikipunga  Trinity Church</t>
  </si>
  <si>
    <t>Kaimai</t>
  </si>
  <si>
    <t>Northern</t>
  </si>
  <si>
    <t>Central</t>
  </si>
  <si>
    <t>Alpine</t>
  </si>
  <si>
    <t>Southern</t>
  </si>
  <si>
    <t>Changes to the Roll</t>
  </si>
  <si>
    <t>Minister - Local Ordained</t>
  </si>
  <si>
    <t>Attendance at Worship</t>
  </si>
  <si>
    <t>Grants Braes Union Parish</t>
  </si>
  <si>
    <t>TAP</t>
  </si>
  <si>
    <t>Northern Presbytery</t>
  </si>
  <si>
    <t>Kaimai Presbytery</t>
  </si>
  <si>
    <t>Southern Presbytery</t>
  </si>
  <si>
    <t>Pacific island Synod</t>
  </si>
  <si>
    <t>Te Aka Puaho</t>
  </si>
  <si>
    <t>Geraldine St Andrews Parish</t>
  </si>
  <si>
    <t>Hoon Hay Presbyterian Church</t>
  </si>
  <si>
    <t>Hope Presbyterian Church</t>
  </si>
  <si>
    <t xml:space="preserve">Hawera  Presbyterian </t>
  </si>
  <si>
    <t>Lower Hutt Knox  St Columba -Naenae</t>
  </si>
  <si>
    <t>Takapau/Norsewood Presbyterian Church</t>
  </si>
  <si>
    <t>The Cook Islands Presbyterian Church (Wgtn Region)</t>
  </si>
  <si>
    <t>Wanganui St Pauls &amp; St Marks  Presbyterian Church</t>
  </si>
  <si>
    <t>Rotorua District Presbyterian Church</t>
  </si>
  <si>
    <t>Birkenhead St Andrews &amp; St Philips Presbyterian Church</t>
  </si>
  <si>
    <t>Whangarei - St Andrew's Church</t>
  </si>
  <si>
    <t>PIS</t>
  </si>
  <si>
    <t>Flagstaff Presbyterian Church</t>
  </si>
  <si>
    <t>Wakatipu Community Presbyterian Church</t>
  </si>
  <si>
    <t>Murupara Maori Pastorate</t>
  </si>
  <si>
    <t>Tai Tokerau Maori Pastorate</t>
  </si>
  <si>
    <t>Taneatua Maori Pastorate</t>
  </si>
  <si>
    <t>Coastal Unity Parish</t>
  </si>
  <si>
    <t>No Prior Year Data</t>
  </si>
  <si>
    <t>Minister - National Ordained</t>
  </si>
  <si>
    <t>% Not Returned</t>
  </si>
  <si>
    <t>2013 Totals</t>
  </si>
  <si>
    <t>2013 as % of 2012</t>
  </si>
  <si>
    <t>Membership Statistics to June 2013:                   Pacific Island Synod</t>
  </si>
  <si>
    <t>Membership Statistics to June 2013:                   Te Aka Puaho</t>
  </si>
  <si>
    <t>N</t>
  </si>
  <si>
    <t>Membership Statistics to June 2013:                   Cooperating Parishes</t>
  </si>
  <si>
    <t>Church of Oversight</t>
  </si>
  <si>
    <t>at 30 June 2014</t>
  </si>
  <si>
    <t>Membership Statistics to June 2014:                    Northern Presbytery</t>
  </si>
  <si>
    <t>2014 as % of 2013</t>
  </si>
  <si>
    <t>2014 Totals</t>
  </si>
  <si>
    <t>Membership Statistics to June 2014:                    Kaimai Presbytery</t>
  </si>
  <si>
    <t>Membership Statistics to June 2014:                    Central Presbytery</t>
  </si>
  <si>
    <t>Membership Statistics to June 2014:                    Alpine Presbytery</t>
  </si>
  <si>
    <t>Membership Statistics to June 2014:                   Southern Presbytery</t>
  </si>
  <si>
    <t>Y</t>
  </si>
  <si>
    <t>1X10 + 1x3</t>
  </si>
  <si>
    <t>3each</t>
  </si>
  <si>
    <t>North Shore Korean</t>
  </si>
  <si>
    <t>6 &amp; 15</t>
  </si>
  <si>
    <t>35/25</t>
  </si>
  <si>
    <t>34/2</t>
  </si>
  <si>
    <t>45/2</t>
  </si>
  <si>
    <t xml:space="preserve">Lower Hutt Knox  St Columba </t>
  </si>
  <si>
    <t>Napier St Pauls Presbyterian Church</t>
  </si>
  <si>
    <t>The Village</t>
  </si>
  <si>
    <t>Membership Statistics to June 2014:                    All Parishes</t>
  </si>
  <si>
    <t># Parishes</t>
  </si>
  <si>
    <t># Statistics Returned</t>
  </si>
  <si>
    <t>% of returned Statistics</t>
  </si>
  <si>
    <t>Membership Statistics to June 2014:                  Summary by Presbytery</t>
  </si>
  <si>
    <t xml:space="preserve">Auckland Central Khyber Pass St Davids  </t>
  </si>
  <si>
    <t>Statistics Returned (Y/N)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</si>
</sst>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_-;\-* #,##0_-;_-* &quot;-&quot;??_-;_-@_-"/>
    <numFmt numFmtId="171" formatCode="_-* #,##0.0_-;\-* #,##0.0_-;_-* &quot;-&quot;??_-;_-@_-"/>
    <numFmt numFmtId="172" formatCode="0.0%"/>
    <numFmt numFmtId="173" formatCode="[$€-2]\ #,##0.00_);[Red]\([$€-2]\ #,##0.00\)"/>
    <numFmt numFmtId="174" formatCode="_-* #,##0.000_-;\-* #,##0.000_-;_-* &quot;-&quot;??_-;_-@_-"/>
    <numFmt numFmtId="175" formatCode="_-* #,##0.0000_-;\-* #,##0.0000_-;_-* &quot;-&quot;??_-;_-@_-"/>
    <numFmt numFmtId="176" formatCode="_(* #,##0_);_(* \(#,##0\);_(* &quot;-&quot;??_);_(@_)"/>
    <numFmt numFmtId="177" formatCode="_(* #,##0.00_);_(* \(#,##0.00\);_(* &quot;-&quot;??_);_(@_)"/>
    <numFmt numFmtId="178" formatCode="0.000"/>
    <numFmt numFmtId="179" formatCode="0.0000"/>
  </numFmts>
  <fonts count="47">
    <font>
      <sz val="10"/>
      <name val="Arial"/>
      <family val="0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0" xfId="57" applyNumberFormat="1" applyFont="1" applyBorder="1" applyAlignment="1">
      <alignment horizontal="center" vertical="center" textRotation="90" wrapText="1"/>
      <protection/>
    </xf>
    <xf numFmtId="1" fontId="0" fillId="0" borderId="10" xfId="57" applyNumberFormat="1" applyFont="1" applyFill="1" applyBorder="1" applyAlignment="1">
      <alignment horizontal="center" vertical="center" textRotation="90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/>
    </xf>
    <xf numFmtId="9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76" fontId="0" fillId="0" borderId="10" xfId="42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 applyProtection="1">
      <alignment/>
      <protection/>
    </xf>
    <xf numFmtId="1" fontId="8" fillId="0" borderId="10" xfId="0" applyNumberFormat="1" applyFont="1" applyBorder="1" applyAlignment="1">
      <alignment/>
    </xf>
    <xf numFmtId="170" fontId="0" fillId="0" borderId="10" xfId="42" applyNumberFormat="1" applyFont="1" applyBorder="1" applyAlignment="1" quotePrefix="1">
      <alignment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NumberFormat="1" applyFont="1" applyBorder="1" applyAlignment="1" quotePrefix="1">
      <alignment/>
    </xf>
    <xf numFmtId="0" fontId="0" fillId="34" borderId="10" xfId="0" applyFont="1" applyFill="1" applyBorder="1" applyAlignment="1">
      <alignment horizontal="center"/>
    </xf>
    <xf numFmtId="0" fontId="7" fillId="35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Border="1" applyAlignment="1" applyProtection="1">
      <alignment/>
      <protection locked="0"/>
    </xf>
    <xf numFmtId="0" fontId="0" fillId="36" borderId="0" xfId="0" applyFill="1" applyAlignment="1">
      <alignment/>
    </xf>
    <xf numFmtId="0" fontId="0" fillId="0" borderId="10" xfId="0" applyFont="1" applyBorder="1" applyAlignment="1">
      <alignment/>
    </xf>
    <xf numFmtId="43" fontId="0" fillId="0" borderId="0" xfId="42" applyFont="1" applyBorder="1" applyAlignment="1" applyProtection="1">
      <alignment horizontal="left"/>
      <protection locked="0"/>
    </xf>
    <xf numFmtId="170" fontId="0" fillId="0" borderId="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10" xfId="57" applyNumberFormat="1" applyFont="1" applyFill="1" applyBorder="1" applyAlignment="1">
      <alignment horizontal="center" vertical="center" textRotation="90" wrapText="1"/>
      <protection/>
    </xf>
    <xf numFmtId="1" fontId="8" fillId="0" borderId="10" xfId="0" applyNumberFormat="1" applyFont="1" applyFill="1" applyBorder="1" applyAlignment="1">
      <alignment/>
    </xf>
    <xf numFmtId="170" fontId="0" fillId="0" borderId="10" xfId="42" applyNumberFormat="1" applyFont="1" applyFill="1" applyBorder="1" applyAlignment="1" quotePrefix="1">
      <alignment/>
    </xf>
    <xf numFmtId="1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/>
      <protection locked="0"/>
    </xf>
    <xf numFmtId="176" fontId="0" fillId="0" borderId="10" xfId="42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6" fillId="0" borderId="0" xfId="60" applyFont="1" applyFill="1" applyBorder="1" applyAlignment="1">
      <alignment horizontal="center"/>
    </xf>
    <xf numFmtId="170" fontId="6" fillId="0" borderId="0" xfId="42" applyNumberFormat="1" applyFont="1" applyAlignment="1">
      <alignment/>
    </xf>
    <xf numFmtId="170" fontId="6" fillId="0" borderId="10" xfId="42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/>
    </xf>
    <xf numFmtId="170" fontId="0" fillId="0" borderId="0" xfId="42" applyNumberFormat="1" applyFont="1" applyAlignment="1">
      <alignment/>
    </xf>
    <xf numFmtId="170" fontId="6" fillId="0" borderId="10" xfId="42" applyNumberFormat="1" applyFont="1" applyFill="1" applyBorder="1" applyAlignment="1">
      <alignment horizontal="center"/>
    </xf>
    <xf numFmtId="170" fontId="6" fillId="0" borderId="10" xfId="42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170" fontId="0" fillId="0" borderId="0" xfId="42" applyNumberFormat="1" applyFont="1" applyBorder="1" applyAlignment="1">
      <alignment horizontal="center"/>
    </xf>
    <xf numFmtId="170" fontId="0" fillId="33" borderId="10" xfId="42" applyNumberFormat="1" applyFont="1" applyFill="1" applyBorder="1" applyAlignment="1" applyProtection="1">
      <alignment/>
      <protection locked="0"/>
    </xf>
    <xf numFmtId="170" fontId="0" fillId="0" borderId="10" xfId="42" applyNumberFormat="1" applyFont="1" applyBorder="1" applyAlignment="1" applyProtection="1">
      <alignment/>
      <protection locked="0"/>
    </xf>
    <xf numFmtId="170" fontId="0" fillId="0" borderId="10" xfId="42" applyNumberFormat="1" applyFont="1" applyFill="1" applyBorder="1" applyAlignment="1" applyProtection="1">
      <alignment/>
      <protection locked="0"/>
    </xf>
    <xf numFmtId="170" fontId="0" fillId="0" borderId="10" xfId="42" applyNumberFormat="1" applyFont="1" applyBorder="1" applyAlignment="1">
      <alignment/>
    </xf>
    <xf numFmtId="170" fontId="0" fillId="0" borderId="0" xfId="42" applyNumberFormat="1" applyFont="1" applyAlignment="1">
      <alignment/>
    </xf>
    <xf numFmtId="170" fontId="0" fillId="36" borderId="0" xfId="42" applyNumberFormat="1" applyFont="1" applyFill="1" applyAlignment="1">
      <alignment/>
    </xf>
    <xf numFmtId="170" fontId="0" fillId="0" borderId="0" xfId="42" applyNumberFormat="1" applyFont="1" applyFill="1" applyAlignment="1">
      <alignment/>
    </xf>
    <xf numFmtId="170" fontId="0" fillId="0" borderId="10" xfId="42" applyNumberFormat="1" applyFont="1" applyFill="1" applyBorder="1" applyAlignment="1" quotePrefix="1">
      <alignment/>
    </xf>
    <xf numFmtId="170" fontId="0" fillId="0" borderId="10" xfId="42" applyNumberFormat="1" applyFont="1" applyBorder="1" applyAlignment="1" quotePrefix="1">
      <alignment/>
    </xf>
    <xf numFmtId="0" fontId="6" fillId="0" borderId="11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170" fontId="6" fillId="33" borderId="10" xfId="42" applyNumberFormat="1" applyFont="1" applyFill="1" applyBorder="1" applyAlignment="1" applyProtection="1">
      <alignment/>
      <protection locked="0"/>
    </xf>
    <xf numFmtId="170" fontId="6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170" fontId="6" fillId="0" borderId="10" xfId="42" applyNumberFormat="1" applyFont="1" applyFill="1" applyBorder="1" applyAlignment="1" applyProtection="1">
      <alignment/>
      <protection locked="0"/>
    </xf>
    <xf numFmtId="170" fontId="6" fillId="0" borderId="11" xfId="42" applyNumberFormat="1" applyFont="1" applyFill="1" applyBorder="1" applyAlignment="1">
      <alignment horizontal="center"/>
    </xf>
    <xf numFmtId="170" fontId="6" fillId="0" borderId="12" xfId="42" applyNumberFormat="1" applyFont="1" applyFill="1" applyBorder="1" applyAlignment="1">
      <alignment horizontal="center"/>
    </xf>
    <xf numFmtId="170" fontId="6" fillId="0" borderId="13" xfId="42" applyNumberFormat="1" applyFont="1" applyFill="1" applyBorder="1" applyAlignment="1">
      <alignment horizontal="center"/>
    </xf>
    <xf numFmtId="9" fontId="6" fillId="19" borderId="10" xfId="0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 horizontal="center"/>
    </xf>
    <xf numFmtId="43" fontId="6" fillId="0" borderId="0" xfId="42" applyFont="1" applyBorder="1" applyAlignment="1" applyProtection="1">
      <alignment horizontal="left"/>
      <protection locked="0"/>
    </xf>
    <xf numFmtId="170" fontId="6" fillId="19" borderId="10" xfId="42" applyNumberFormat="1" applyFont="1" applyFill="1" applyBorder="1" applyAlignment="1" applyProtection="1">
      <alignment/>
      <protection/>
    </xf>
    <xf numFmtId="43" fontId="6" fillId="0" borderId="0" xfId="42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42" applyNumberFormat="1" applyFont="1" applyFill="1" applyBorder="1" applyAlignment="1">
      <alignment horizontal="left"/>
    </xf>
    <xf numFmtId="170" fontId="0" fillId="0" borderId="0" xfId="42" applyNumberFormat="1" applyFont="1" applyFill="1" applyAlignment="1">
      <alignment horizontal="center"/>
    </xf>
    <xf numFmtId="170" fontId="6" fillId="19" borderId="10" xfId="42" applyNumberFormat="1" applyFont="1" applyFill="1" applyBorder="1" applyAlignment="1" applyProtection="1">
      <alignment/>
      <protection locked="0"/>
    </xf>
    <xf numFmtId="1" fontId="0" fillId="0" borderId="0" xfId="57" applyNumberFormat="1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42" applyFont="1" applyFill="1" applyBorder="1" applyAlignment="1" applyProtection="1">
      <alignment/>
      <protection/>
    </xf>
    <xf numFmtId="170" fontId="0" fillId="0" borderId="0" xfId="42" applyNumberFormat="1" applyFont="1" applyFill="1" applyBorder="1" applyAlignment="1">
      <alignment horizontal="center"/>
    </xf>
    <xf numFmtId="9" fontId="6" fillId="19" borderId="10" xfId="60" applyFont="1" applyFill="1" applyBorder="1" applyAlignment="1" applyProtection="1">
      <alignment/>
      <protection/>
    </xf>
    <xf numFmtId="9" fontId="6" fillId="0" borderId="11" xfId="0" applyNumberFormat="1" applyFont="1" applyFill="1" applyBorder="1" applyAlignment="1">
      <alignment/>
    </xf>
    <xf numFmtId="9" fontId="6" fillId="0" borderId="12" xfId="0" applyNumberFormat="1" applyFont="1" applyFill="1" applyBorder="1" applyAlignment="1">
      <alignment/>
    </xf>
    <xf numFmtId="9" fontId="6" fillId="0" borderId="13" xfId="0" applyNumberFormat="1" applyFont="1" applyFill="1" applyBorder="1" applyAlignment="1">
      <alignment/>
    </xf>
    <xf numFmtId="170" fontId="6" fillId="0" borderId="0" xfId="42" applyNumberFormat="1" applyFont="1" applyFill="1" applyBorder="1" applyAlignment="1" applyProtection="1">
      <alignment/>
      <protection locked="0"/>
    </xf>
    <xf numFmtId="170" fontId="0" fillId="19" borderId="10" xfId="42" applyNumberFormat="1" applyFont="1" applyFill="1" applyBorder="1" applyAlignment="1" applyProtection="1">
      <alignment/>
      <protection locked="0"/>
    </xf>
    <xf numFmtId="170" fontId="6" fillId="19" borderId="10" xfId="42" applyNumberFormat="1" applyFont="1" applyFill="1" applyBorder="1" applyAlignment="1">
      <alignment/>
    </xf>
    <xf numFmtId="170" fontId="0" fillId="0" borderId="13" xfId="42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170" fontId="6" fillId="19" borderId="10" xfId="42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>
      <alignment horizontal="righ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19" borderId="1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9" fontId="6" fillId="19" borderId="10" xfId="6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1" fontId="0" fillId="0" borderId="16" xfId="57" applyNumberFormat="1" applyFont="1" applyBorder="1" applyAlignment="1">
      <alignment horizontal="center" vertical="center" textRotation="90" wrapText="1"/>
      <protection/>
    </xf>
    <xf numFmtId="1" fontId="0" fillId="0" borderId="17" xfId="57" applyNumberFormat="1" applyFont="1" applyBorder="1" applyAlignment="1">
      <alignment horizontal="center" vertical="center" textRotation="90" wrapText="1"/>
      <protection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6" fillId="34" borderId="10" xfId="57" applyNumberFormat="1" applyFont="1" applyFill="1" applyBorder="1" applyAlignment="1">
      <alignment horizontal="center" vertical="center"/>
      <protection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1" fontId="6" fillId="19" borderId="10" xfId="57" applyNumberFormat="1" applyFont="1" applyFill="1" applyBorder="1" applyAlignment="1">
      <alignment horizontal="center" vertical="center" textRotation="90" wrapText="1"/>
      <protection/>
    </xf>
    <xf numFmtId="1" fontId="6" fillId="33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20" xfId="0" applyFont="1" applyBorder="1" applyAlignment="1" quotePrefix="1">
      <alignment horizontal="left"/>
    </xf>
    <xf numFmtId="0" fontId="6" fillId="0" borderId="21" xfId="0" applyFont="1" applyBorder="1" applyAlignment="1" quotePrefix="1">
      <alignment horizontal="left"/>
    </xf>
    <xf numFmtId="170" fontId="6" fillId="0" borderId="22" xfId="42" applyNumberFormat="1" applyFont="1" applyBorder="1" applyAlignment="1" quotePrefix="1">
      <alignment horizontal="left"/>
    </xf>
    <xf numFmtId="170" fontId="6" fillId="0" borderId="17" xfId="42" applyNumberFormat="1" applyFont="1" applyBorder="1" applyAlignment="1" quotePrefix="1">
      <alignment horizontal="left"/>
    </xf>
    <xf numFmtId="170" fontId="6" fillId="0" borderId="23" xfId="42" applyNumberFormat="1" applyFont="1" applyFill="1" applyBorder="1" applyAlignment="1">
      <alignment horizontal="left"/>
    </xf>
    <xf numFmtId="170" fontId="6" fillId="0" borderId="16" xfId="42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 horizontal="center" vertical="center" wrapText="1"/>
    </xf>
    <xf numFmtId="170" fontId="0" fillId="0" borderId="11" xfId="42" applyNumberFormat="1" applyFont="1" applyBorder="1" applyAlignment="1" applyProtection="1">
      <alignment horizontal="left"/>
      <protection locked="0"/>
    </xf>
    <xf numFmtId="170" fontId="0" fillId="0" borderId="13" xfId="42" applyNumberFormat="1" applyFont="1" applyBorder="1" applyAlignment="1" applyProtection="1">
      <alignment horizontal="left"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1" fontId="6" fillId="19" borderId="17" xfId="57" applyNumberFormat="1" applyFont="1" applyFill="1" applyBorder="1" applyAlignment="1">
      <alignment horizontal="center" vertical="center" textRotation="90" wrapText="1"/>
      <protection/>
    </xf>
    <xf numFmtId="1" fontId="6" fillId="19" borderId="21" xfId="57" applyNumberFormat="1" applyFont="1" applyFill="1" applyBorder="1" applyAlignment="1">
      <alignment horizontal="center" vertical="center" textRotation="90" wrapText="1"/>
      <protection/>
    </xf>
    <xf numFmtId="0" fontId="6" fillId="0" borderId="19" xfId="0" applyFont="1" applyBorder="1" applyAlignment="1" quotePrefix="1">
      <alignment horizontal="left"/>
    </xf>
    <xf numFmtId="0" fontId="6" fillId="0" borderId="22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7" xfId="0" applyFont="1" applyBorder="1" applyAlignment="1" quotePrefix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" fontId="0" fillId="33" borderId="10" xfId="57" applyNumberFormat="1" applyFont="1" applyFill="1" applyBorder="1" applyAlignment="1">
      <alignment horizontal="center" vertical="center" textRotation="90" wrapText="1"/>
      <protection/>
    </xf>
    <xf numFmtId="170" fontId="6" fillId="0" borderId="10" xfId="42" applyNumberFormat="1" applyFont="1" applyFill="1" applyBorder="1" applyAlignment="1">
      <alignment horizontal="left"/>
    </xf>
    <xf numFmtId="0" fontId="6" fillId="0" borderId="10" xfId="0" applyFont="1" applyFill="1" applyBorder="1" applyAlignment="1" quotePrefix="1">
      <alignment horizontal="left"/>
    </xf>
    <xf numFmtId="170" fontId="6" fillId="0" borderId="10" xfId="42" applyNumberFormat="1" applyFont="1" applyBorder="1" applyAlignment="1" quotePrefix="1">
      <alignment horizontal="left"/>
    </xf>
    <xf numFmtId="0" fontId="6" fillId="0" borderId="11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9" fontId="6" fillId="0" borderId="13" xfId="0" applyNumberFormat="1" applyFont="1" applyFill="1" applyBorder="1" applyAlignment="1">
      <alignment horizontal="center"/>
    </xf>
    <xf numFmtId="170" fontId="6" fillId="0" borderId="11" xfId="42" applyNumberFormat="1" applyFont="1" applyFill="1" applyBorder="1" applyAlignment="1">
      <alignment horizontal="center"/>
    </xf>
    <xf numFmtId="170" fontId="6" fillId="0" borderId="12" xfId="42" applyNumberFormat="1" applyFont="1" applyFill="1" applyBorder="1" applyAlignment="1">
      <alignment horizontal="center"/>
    </xf>
    <xf numFmtId="170" fontId="6" fillId="0" borderId="13" xfId="42" applyNumberFormat="1" applyFont="1" applyFill="1" applyBorder="1" applyAlignment="1">
      <alignment horizontal="center"/>
    </xf>
    <xf numFmtId="1" fontId="6" fillId="0" borderId="16" xfId="57" applyNumberFormat="1" applyFont="1" applyBorder="1" applyAlignment="1">
      <alignment horizontal="center" vertical="center" textRotation="90" wrapText="1"/>
      <protection/>
    </xf>
    <xf numFmtId="1" fontId="6" fillId="0" borderId="17" xfId="57" applyNumberFormat="1" applyFont="1" applyBorder="1" applyAlignment="1">
      <alignment horizontal="center" vertical="center" textRotation="90" wrapText="1"/>
      <protection/>
    </xf>
    <xf numFmtId="1" fontId="6" fillId="0" borderId="21" xfId="57" applyNumberFormat="1" applyFont="1" applyBorder="1" applyAlignment="1">
      <alignment horizontal="center" vertical="center" textRotation="90" wrapText="1"/>
      <protection/>
    </xf>
    <xf numFmtId="1" fontId="0" fillId="19" borderId="10" xfId="57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%20Financial%20Services\Katrina%20G\KatrinaG\2012%20Statistics\June%202012%20Statistics%20Summary%20-%20Membersh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Financial%20Services\Katrina%20G\KatrinaG\2013%20Statistics\June%202013%20Statistics%20-%20Financ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operating%20Parish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UCANZ"/>
      <sheetName val="Pres Summary"/>
      <sheetName val="Detail"/>
      <sheetName val="Northern"/>
      <sheetName val="Kaimai"/>
      <sheetName val="Te Aka Puaho"/>
      <sheetName val="Gisborne &amp; Hawkes Bay"/>
      <sheetName val="Taranaki"/>
      <sheetName val="Wanganui Manawatu"/>
      <sheetName val="Wairarapa"/>
      <sheetName val="Wellington"/>
      <sheetName val="Nelsonmar"/>
      <sheetName val="Christchurch"/>
      <sheetName val="Ashburton"/>
      <sheetName val="South Canterbury"/>
      <sheetName val="Southern Presbytery"/>
    </sheetNames>
    <sheetDataSet>
      <sheetData sheetId="1">
        <row r="111">
          <cell r="E111">
            <v>9288</v>
          </cell>
          <cell r="F111">
            <v>598</v>
          </cell>
          <cell r="G111">
            <v>675</v>
          </cell>
          <cell r="H111">
            <v>1278</v>
          </cell>
          <cell r="I111">
            <v>3181</v>
          </cell>
          <cell r="J111">
            <v>489</v>
          </cell>
          <cell r="K111">
            <v>471</v>
          </cell>
          <cell r="L111">
            <v>859</v>
          </cell>
          <cell r="M111">
            <v>1737</v>
          </cell>
          <cell r="N111">
            <v>157</v>
          </cell>
          <cell r="O111">
            <v>42</v>
          </cell>
          <cell r="P111">
            <v>34</v>
          </cell>
          <cell r="Q111">
            <v>195</v>
          </cell>
          <cell r="T111">
            <v>1084</v>
          </cell>
          <cell r="U111">
            <v>5680</v>
          </cell>
          <cell r="AA111">
            <v>1427</v>
          </cell>
          <cell r="AC111">
            <v>2104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Co-op Parishes"/>
      <sheetName val="Closed"/>
      <sheetName val="All Parishes"/>
      <sheetName val="Pres Summary"/>
      <sheetName val="Northern"/>
      <sheetName val="Kaimai"/>
      <sheetName val="Central"/>
      <sheetName val="Alpine"/>
      <sheetName val="Southern Presbytery"/>
      <sheetName val="PI Synod"/>
      <sheetName val="Te Aka Puaho"/>
    </sheetNames>
    <sheetDataSet>
      <sheetData sheetId="3">
        <row r="290">
          <cell r="A290">
            <v>286</v>
          </cell>
        </row>
        <row r="291">
          <cell r="G291">
            <v>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s 2014"/>
    </sheetNames>
    <sheetDataSet>
      <sheetData sheetId="0">
        <row r="106">
          <cell r="B106" t="str">
            <v>Hikurangi Christian Fellowship</v>
          </cell>
          <cell r="C106" t="str">
            <v/>
          </cell>
        </row>
        <row r="107">
          <cell r="B107" t="str">
            <v>Kaeo Kerikeri Union Parish</v>
          </cell>
          <cell r="C107" t="str">
            <v>Presbyterian</v>
          </cell>
        </row>
        <row r="108">
          <cell r="B108" t="str">
            <v>Kaikohe Union</v>
          </cell>
          <cell r="C108" t="str">
            <v/>
          </cell>
        </row>
        <row r="109">
          <cell r="B109" t="str">
            <v>Kaitaia Union Parish</v>
          </cell>
          <cell r="C109" t="str">
            <v>Presbyterian</v>
          </cell>
        </row>
        <row r="110">
          <cell r="B110" t="str">
            <v>Bay of Islands Uniting Parish</v>
          </cell>
          <cell r="C110" t="str">
            <v/>
          </cell>
        </row>
        <row r="111">
          <cell r="B111" t="str">
            <v>Wellsford Cooperating Parish</v>
          </cell>
          <cell r="C111" t="str">
            <v/>
          </cell>
        </row>
        <row r="112">
          <cell r="B112" t="str">
            <v>Kaurihohore/Kamo Co-operating Parish</v>
          </cell>
          <cell r="C112" t="str">
            <v>Presbyterian</v>
          </cell>
        </row>
        <row r="113">
          <cell r="B113" t="str">
            <v>St John's Golden Church</v>
          </cell>
          <cell r="C113" t="str">
            <v>methodist</v>
          </cell>
        </row>
        <row r="114">
          <cell r="B114" t="str">
            <v>Tutukaka Coast</v>
          </cell>
          <cell r="C114" t="str">
            <v>Methodist</v>
          </cell>
        </row>
        <row r="115">
          <cell r="B115" t="str">
            <v>Avondale Union Parish</v>
          </cell>
          <cell r="C115" t="str">
            <v>Presbyterian</v>
          </cell>
        </row>
        <row r="116">
          <cell r="B116" t="str">
            <v>Te Atatu Union Church</v>
          </cell>
          <cell r="C116" t="str">
            <v/>
          </cell>
        </row>
        <row r="117">
          <cell r="B117" t="str">
            <v>St Austell's Uniting Congregation New Lynn</v>
          </cell>
          <cell r="C117" t="str">
            <v/>
          </cell>
        </row>
        <row r="118">
          <cell r="B118" t="str">
            <v>Onehunga Co-operating Parish</v>
          </cell>
          <cell r="C118" t="str">
            <v>Presbyterian</v>
          </cell>
        </row>
        <row r="119">
          <cell r="B119" t="str">
            <v>Point Chevalier Co-operating Parish (Homestead Community Church)</v>
          </cell>
          <cell r="C119" t="str">
            <v/>
          </cell>
        </row>
        <row r="120">
          <cell r="B120" t="str">
            <v>Tuakau Methodist Presbyterian Parish</v>
          </cell>
          <cell r="C120" t="str">
            <v>Presbyterian</v>
          </cell>
        </row>
        <row r="121">
          <cell r="B121" t="str">
            <v>Bucklands Beach Co-operating Parish</v>
          </cell>
          <cell r="C121" t="str">
            <v/>
          </cell>
        </row>
        <row r="122">
          <cell r="B122" t="str">
            <v>Waiuku and Districts Combined Churches</v>
          </cell>
          <cell r="C122" t="str">
            <v>Methodist</v>
          </cell>
        </row>
        <row r="123">
          <cell r="B123" t="str">
            <v>Union Parish of Cambridge</v>
          </cell>
          <cell r="C123" t="str">
            <v/>
          </cell>
        </row>
        <row r="124">
          <cell r="B124" t="str">
            <v>Ngaruawahia Union Parish</v>
          </cell>
          <cell r="C124" t="str">
            <v>Presbyterian</v>
          </cell>
        </row>
        <row r="125">
          <cell r="B125" t="str">
            <v>Raglan Union Church</v>
          </cell>
          <cell r="C125" t="str">
            <v>Congregational Union</v>
          </cell>
        </row>
        <row r="126">
          <cell r="B126" t="str">
            <v>Thames Union Parish</v>
          </cell>
          <cell r="C126" t="str">
            <v>Presbyterian</v>
          </cell>
        </row>
        <row r="127">
          <cell r="B127" t="str">
            <v>Huntly Co-operating Parish</v>
          </cell>
          <cell r="C127" t="str">
            <v/>
          </cell>
        </row>
        <row r="128">
          <cell r="B128" t="str">
            <v>Chartwell Co-operating Parish</v>
          </cell>
          <cell r="C128" t="str">
            <v/>
          </cell>
        </row>
        <row r="129">
          <cell r="B129" t="str">
            <v>St Francis Church - Hillcrest</v>
          </cell>
          <cell r="C129" t="str">
            <v/>
          </cell>
        </row>
        <row r="130">
          <cell r="B130" t="str">
            <v>Hauraki Plains Co-operating Parish</v>
          </cell>
          <cell r="C130" t="str">
            <v/>
          </cell>
        </row>
        <row r="131">
          <cell r="B131" t="str">
            <v>Piopio Aria Mokau Co-operating Parish</v>
          </cell>
          <cell r="C131" t="str">
            <v/>
          </cell>
        </row>
        <row r="132">
          <cell r="B132" t="str">
            <v>Te Aroha Co-operating Parish</v>
          </cell>
          <cell r="C132" t="str">
            <v>Presbyterian</v>
          </cell>
        </row>
        <row r="133">
          <cell r="B133" t="str">
            <v>Tirau Co-operating Parish</v>
          </cell>
          <cell r="C133" t="str">
            <v>Presbyterian</v>
          </cell>
        </row>
        <row r="134">
          <cell r="B134" t="str">
            <v>The Co-operating Parish of St Clare</v>
          </cell>
          <cell r="C134" t="str">
            <v/>
          </cell>
        </row>
        <row r="135">
          <cell r="B135" t="str">
            <v>St Paul's Co-operating Parish Taumarunui</v>
          </cell>
          <cell r="C135" t="str">
            <v>Methodist</v>
          </cell>
        </row>
        <row r="136">
          <cell r="B136" t="str">
            <v>Paeroa Co-operating Parish</v>
          </cell>
          <cell r="C136" t="str">
            <v>Presbyterian</v>
          </cell>
        </row>
        <row r="137">
          <cell r="B137" t="str">
            <v>Trinity United Parish Of Whangamata, Tairua and  Pauanui</v>
          </cell>
          <cell r="C137" t="str">
            <v>Presbyterian</v>
          </cell>
        </row>
        <row r="138">
          <cell r="B138" t="str">
            <v>St James Union Parish Church Greerton</v>
          </cell>
          <cell r="C138" t="str">
            <v>Presbyterian</v>
          </cell>
        </row>
        <row r="139">
          <cell r="B139" t="str">
            <v>St John's Union Parish Opotiki</v>
          </cell>
          <cell r="C139" t="str">
            <v>Presbyterian</v>
          </cell>
        </row>
        <row r="140">
          <cell r="B140" t="str">
            <v>St Paul's Co-operating Church Papamoa</v>
          </cell>
          <cell r="C140" t="str">
            <v>Presbyterian</v>
          </cell>
        </row>
        <row r="141">
          <cell r="B141" t="str">
            <v>Inglewood United Church</v>
          </cell>
          <cell r="C141" t="str">
            <v/>
          </cell>
        </row>
        <row r="142">
          <cell r="B142" t="str">
            <v>Manaia Union Parish</v>
          </cell>
          <cell r="C142" t="str">
            <v/>
          </cell>
        </row>
        <row r="143">
          <cell r="B143" t="str">
            <v>Waverley-Waitotara Co-operating Parish</v>
          </cell>
          <cell r="C143" t="str">
            <v>Presbyterian</v>
          </cell>
        </row>
        <row r="144">
          <cell r="B144" t="str">
            <v>Eltham Kaponga Co-operating Parish</v>
          </cell>
          <cell r="C144" t="str">
            <v/>
          </cell>
        </row>
        <row r="145">
          <cell r="B145" t="str">
            <v>Brooklands Co-operating Parish</v>
          </cell>
          <cell r="C145" t="str">
            <v>Anglican</v>
          </cell>
        </row>
        <row r="146">
          <cell r="B146" t="str">
            <v>Opunake Co-operating Parish</v>
          </cell>
          <cell r="C146" t="str">
            <v>Presbyterian</v>
          </cell>
        </row>
        <row r="147">
          <cell r="B147" t="str">
            <v>Bell Block and Lepperton Co-operating parish</v>
          </cell>
          <cell r="C147" t="str">
            <v>Anglican</v>
          </cell>
        </row>
        <row r="148">
          <cell r="B148" t="str">
            <v>Patea Co-operating Parish</v>
          </cell>
          <cell r="C148" t="str">
            <v/>
          </cell>
        </row>
        <row r="149">
          <cell r="B149" t="str">
            <v>Foxton Shannon Co-operating Parish</v>
          </cell>
          <cell r="C149" t="str">
            <v/>
          </cell>
        </row>
        <row r="150">
          <cell r="B150" t="str">
            <v>St Paul's Union Church Pahiatua</v>
          </cell>
          <cell r="C150" t="str">
            <v/>
          </cell>
        </row>
        <row r="151">
          <cell r="B151" t="str">
            <v>St James Union Parish - Woodville</v>
          </cell>
          <cell r="C151" t="str">
            <v>Presbyterian</v>
          </cell>
        </row>
        <row r="152">
          <cell r="B152" t="str">
            <v>Rongotea Uniting Parish</v>
          </cell>
          <cell r="C152" t="str">
            <v>Presbyterian</v>
          </cell>
        </row>
        <row r="153">
          <cell r="B153" t="str">
            <v>Milson Combined Church</v>
          </cell>
          <cell r="C153" t="str">
            <v>Presbyterian</v>
          </cell>
        </row>
        <row r="154">
          <cell r="B154" t="str">
            <v>Mangapapa Union Parish</v>
          </cell>
          <cell r="C154" t="str">
            <v>Methodist</v>
          </cell>
        </row>
        <row r="155">
          <cell r="B155" t="str">
            <v>Presbyterian Methodist Parish of Wairoa</v>
          </cell>
          <cell r="C155" t="str">
            <v/>
          </cell>
        </row>
        <row r="156">
          <cell r="B156" t="str">
            <v>Waikohu Co-operating Parish</v>
          </cell>
          <cell r="C156" t="str">
            <v/>
          </cell>
        </row>
        <row r="157">
          <cell r="B157" t="str">
            <v>Saint Francis Co-operating Parish of Clive-Haumoana</v>
          </cell>
          <cell r="C157" t="str">
            <v/>
          </cell>
        </row>
        <row r="158">
          <cell r="B158" t="str">
            <v>Tamatea Community Church</v>
          </cell>
          <cell r="C158" t="str">
            <v>Presbyterian</v>
          </cell>
        </row>
        <row r="159">
          <cell r="B159" t="str">
            <v>Waipawa Co-operating Parish</v>
          </cell>
          <cell r="C159" t="str">
            <v>Methodist</v>
          </cell>
        </row>
        <row r="160">
          <cell r="B160" t="str">
            <v>St David Union Parish - Carterton</v>
          </cell>
          <cell r="C160" t="str">
            <v/>
          </cell>
        </row>
        <row r="161">
          <cell r="B161" t="str">
            <v>Greytown, Saint Andrews Union Church</v>
          </cell>
          <cell r="C161" t="str">
            <v/>
          </cell>
        </row>
        <row r="162">
          <cell r="B162" t="str">
            <v>St Andrews Union Church Featherston</v>
          </cell>
          <cell r="C162" t="str">
            <v/>
          </cell>
        </row>
        <row r="163">
          <cell r="B163" t="str">
            <v>St James Union Parish Masterton</v>
          </cell>
          <cell r="C163" t="str">
            <v/>
          </cell>
        </row>
        <row r="164">
          <cell r="B164" t="str">
            <v>St Lukes Union Parish Masterton</v>
          </cell>
          <cell r="C164" t="str">
            <v>Presbyterian</v>
          </cell>
        </row>
        <row r="165">
          <cell r="B165" t="str">
            <v>St Anselm's Union Church</v>
          </cell>
          <cell r="C165" t="str">
            <v>Congrgational Union</v>
          </cell>
        </row>
        <row r="166">
          <cell r="B166" t="str">
            <v>Ngaio Union Church</v>
          </cell>
          <cell r="C166" t="str">
            <v>Presbyterian</v>
          </cell>
        </row>
        <row r="167">
          <cell r="B167" t="str">
            <v>Tawa Union Parish</v>
          </cell>
          <cell r="C167" t="str">
            <v>Presbyterian</v>
          </cell>
        </row>
        <row r="168">
          <cell r="B168" t="str">
            <v>St Ninian's Uniting Parish</v>
          </cell>
          <cell r="C168" t="str">
            <v>Presbyterian</v>
          </cell>
        </row>
        <row r="169">
          <cell r="B169" t="str">
            <v>Hutt City Uniting Congregations</v>
          </cell>
          <cell r="C169" t="str">
            <v/>
          </cell>
        </row>
        <row r="170">
          <cell r="B170" t="str">
            <v>Miramar Uniting Church</v>
          </cell>
          <cell r="C170" t="str">
            <v>Methodist</v>
          </cell>
        </row>
        <row r="171">
          <cell r="B171" t="str">
            <v>Upper Hutt Uniting Parish</v>
          </cell>
          <cell r="C171" t="str">
            <v>Methodist</v>
          </cell>
        </row>
        <row r="172">
          <cell r="B172" t="str">
            <v>Kapiti Uniting Parish</v>
          </cell>
          <cell r="C172" t="str">
            <v/>
          </cell>
        </row>
        <row r="173">
          <cell r="B173" t="str">
            <v>St Matthew's Brooklyn Joint Parish Anglican Methodist Presbyterian</v>
          </cell>
          <cell r="C173" t="str">
            <v>Anglican</v>
          </cell>
        </row>
        <row r="174">
          <cell r="B174" t="str">
            <v>Motueka Uniting Parish</v>
          </cell>
          <cell r="C174" t="str">
            <v>Methodist</v>
          </cell>
        </row>
        <row r="175">
          <cell r="B175" t="str">
            <v>Union Parish of Picton</v>
          </cell>
          <cell r="C175" t="str">
            <v>Methodist</v>
          </cell>
        </row>
        <row r="176">
          <cell r="B176" t="str">
            <v>Buller Union Parish</v>
          </cell>
          <cell r="C176" t="str">
            <v/>
          </cell>
        </row>
        <row r="177">
          <cell r="B177" t="str">
            <v>Greymouth District Uniting</v>
          </cell>
          <cell r="C177" t="str">
            <v/>
          </cell>
        </row>
        <row r="178">
          <cell r="B178" t="str">
            <v>Reefton District Union Parish</v>
          </cell>
          <cell r="C178" t="str">
            <v/>
          </cell>
        </row>
        <row r="179">
          <cell r="B179" t="str">
            <v>Halswell Union Parish</v>
          </cell>
          <cell r="C179" t="str">
            <v/>
          </cell>
        </row>
        <row r="180">
          <cell r="B180" t="str">
            <v>Lincoln Union Parish</v>
          </cell>
          <cell r="C180" t="str">
            <v/>
          </cell>
        </row>
        <row r="181">
          <cell r="B181" t="str">
            <v>New Brighton Union</v>
          </cell>
          <cell r="C181" t="str">
            <v>Methodist</v>
          </cell>
        </row>
        <row r="182">
          <cell r="B182" t="str">
            <v>Oxford District Union Parish</v>
          </cell>
          <cell r="C182" t="str">
            <v>Methodist</v>
          </cell>
        </row>
        <row r="183">
          <cell r="B183" t="str">
            <v>Linwood Avenue Union Church</v>
          </cell>
          <cell r="C183" t="str">
            <v>Christian Churches</v>
          </cell>
        </row>
        <row r="184">
          <cell r="B184" t="str">
            <v>Port Hills Uniting Parish</v>
          </cell>
          <cell r="C184" t="str">
            <v>Presbyterian</v>
          </cell>
        </row>
        <row r="185">
          <cell r="B185" t="str">
            <v>St Albans Uniting Parish</v>
          </cell>
          <cell r="C185" t="str">
            <v>Presbyterian</v>
          </cell>
        </row>
        <row r="186">
          <cell r="B186" t="str">
            <v>The Amuri Co-operating Parish</v>
          </cell>
          <cell r="C186" t="str">
            <v/>
          </cell>
        </row>
        <row r="187">
          <cell r="B187" t="str">
            <v>Kaiapoi Co-op Parish Methodist - Presbyterian</v>
          </cell>
          <cell r="C187" t="str">
            <v/>
          </cell>
        </row>
        <row r="188">
          <cell r="B188" t="str">
            <v>Ellesmere Cooperating Parish - Methodist/Presbyterian</v>
          </cell>
          <cell r="C188" t="str">
            <v/>
          </cell>
        </row>
        <row r="189">
          <cell r="B189" t="str">
            <v>St David's Union Parish  Ashburton</v>
          </cell>
          <cell r="C189" t="str">
            <v>Presbyterian</v>
          </cell>
        </row>
        <row r="190">
          <cell r="B190" t="str">
            <v>St Davids Union Church Marchwiel</v>
          </cell>
          <cell r="C190" t="str">
            <v>Methodist</v>
          </cell>
        </row>
        <row r="191">
          <cell r="B191" t="str">
            <v>Waimate District Cooperative Venture</v>
          </cell>
          <cell r="C191" t="str">
            <v>Anglican</v>
          </cell>
        </row>
        <row r="192">
          <cell r="B192" t="str">
            <v>Pukaki Co-operating Parish</v>
          </cell>
          <cell r="C192" t="str">
            <v>Anglican</v>
          </cell>
        </row>
        <row r="193">
          <cell r="B193" t="str">
            <v>Brockville Co-operating Parish</v>
          </cell>
          <cell r="C193" t="str">
            <v>Presbyterian</v>
          </cell>
        </row>
        <row r="194">
          <cell r="B194" t="str">
            <v>Tokomairiro Co-operating Parish</v>
          </cell>
          <cell r="C194" t="str">
            <v/>
          </cell>
        </row>
        <row r="195">
          <cell r="B195" t="str">
            <v>Alexandra Clyde Lauder Union Parish</v>
          </cell>
          <cell r="C195" t="str">
            <v>Methodist</v>
          </cell>
        </row>
        <row r="196">
          <cell r="B196" t="str">
            <v>Teviot Union</v>
          </cell>
          <cell r="C196" t="str">
            <v/>
          </cell>
        </row>
        <row r="197">
          <cell r="B197" t="str">
            <v>Riverton Union Parish</v>
          </cell>
          <cell r="C197" t="str">
            <v>Methodist</v>
          </cell>
        </row>
        <row r="198">
          <cell r="B198" t="str">
            <v>Otatara Community Church</v>
          </cell>
          <cell r="C198" t="str">
            <v>Methodist</v>
          </cell>
        </row>
        <row r="199">
          <cell r="B199" t="str">
            <v>Bluff/Greenhills Co-operating Parish</v>
          </cell>
          <cell r="C199" t="str">
            <v>Anglican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">
      <selection activeCell="A2" sqref="A2"/>
    </sheetView>
  </sheetViews>
  <sheetFormatPr defaultColWidth="9.140625" defaultRowHeight="12.75"/>
  <sheetData>
    <row r="1" spans="1:14" ht="59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9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59.25">
      <c r="A3" s="1"/>
      <c r="B3" s="138" t="s">
        <v>13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"/>
    </row>
    <row r="4" spans="1:14" ht="59.25">
      <c r="A4" s="1"/>
      <c r="B4" s="138" t="s">
        <v>275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"/>
    </row>
    <row r="5" spans="1:14" ht="59.25">
      <c r="A5" s="1"/>
      <c r="B5" s="138" t="s">
        <v>349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"/>
    </row>
    <row r="6" spans="1:14" ht="59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59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59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9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59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59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59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59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59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59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59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59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59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59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59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59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59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59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59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59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59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59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59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59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59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59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59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59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/>
  <mergeCells count="3">
    <mergeCell ref="B3:M3"/>
    <mergeCell ref="B4:M4"/>
    <mergeCell ref="B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R78"/>
  <sheetViews>
    <sheetView zoomScalePageLayoutView="0" workbookViewId="0" topLeftCell="A1">
      <selection activeCell="N5" sqref="N5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2" customWidth="1"/>
    <col min="9" max="9" width="11.421875" style="2" hidden="1" customWidth="1"/>
    <col min="10" max="62" width="11.421875" style="2" customWidth="1"/>
    <col min="63" max="63" width="11.421875" style="15" customWidth="1"/>
    <col min="64" max="71" width="11.421875" style="2" customWidth="1"/>
    <col min="72" max="16384" width="9.28125" style="10" customWidth="1"/>
  </cols>
  <sheetData>
    <row r="1" spans="1:71" ht="33" customHeight="1">
      <c r="A1" s="148" t="s">
        <v>345</v>
      </c>
      <c r="B1" s="148"/>
      <c r="C1" s="148"/>
      <c r="D1" s="148"/>
      <c r="E1" s="145"/>
      <c r="F1" s="143" t="s">
        <v>374</v>
      </c>
      <c r="G1" s="173" t="s">
        <v>266</v>
      </c>
      <c r="H1" s="173" t="s">
        <v>267</v>
      </c>
      <c r="I1" s="173" t="s">
        <v>2</v>
      </c>
      <c r="J1" s="149" t="s">
        <v>261</v>
      </c>
      <c r="K1" s="149"/>
      <c r="L1" s="149"/>
      <c r="M1" s="149"/>
      <c r="N1" s="149"/>
      <c r="O1" s="149"/>
      <c r="P1" s="149"/>
      <c r="Q1" s="149"/>
      <c r="R1" s="149"/>
      <c r="S1" s="149" t="s">
        <v>260</v>
      </c>
      <c r="T1" s="149"/>
      <c r="U1" s="149"/>
      <c r="V1" s="149"/>
      <c r="W1" s="149"/>
      <c r="X1" s="149"/>
      <c r="Y1" s="149"/>
      <c r="Z1" s="149"/>
      <c r="AA1" s="149"/>
      <c r="AB1" s="140" t="s">
        <v>311</v>
      </c>
      <c r="AC1" s="140"/>
      <c r="AD1" s="140"/>
      <c r="AE1" s="140"/>
      <c r="AF1" s="150" t="s">
        <v>313</v>
      </c>
      <c r="AG1" s="150"/>
      <c r="AH1" s="150"/>
      <c r="AI1" s="140" t="s">
        <v>0</v>
      </c>
      <c r="AJ1" s="140"/>
      <c r="AK1" s="140" t="s">
        <v>287</v>
      </c>
      <c r="AL1" s="140"/>
      <c r="AM1" s="150" t="s">
        <v>262</v>
      </c>
      <c r="AN1" s="150"/>
      <c r="AO1" s="149" t="s">
        <v>263</v>
      </c>
      <c r="AP1" s="149"/>
      <c r="AQ1" s="149"/>
      <c r="AR1" s="140" t="s">
        <v>265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27.75" customHeight="1">
      <c r="A2" s="148"/>
      <c r="B2" s="148"/>
      <c r="C2" s="148"/>
      <c r="D2" s="148"/>
      <c r="E2" s="146"/>
      <c r="F2" s="144"/>
      <c r="G2" s="173"/>
      <c r="H2" s="173"/>
      <c r="I2" s="173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0"/>
      <c r="AC2" s="140"/>
      <c r="AD2" s="140"/>
      <c r="AE2" s="140"/>
      <c r="AF2" s="150"/>
      <c r="AG2" s="150"/>
      <c r="AH2" s="150"/>
      <c r="AI2" s="140"/>
      <c r="AJ2" s="140"/>
      <c r="AK2" s="140"/>
      <c r="AL2" s="140"/>
      <c r="AM2" s="150"/>
      <c r="AN2" s="150"/>
      <c r="AO2" s="149"/>
      <c r="AP2" s="149"/>
      <c r="AQ2" s="149"/>
      <c r="AR2" s="140" t="s">
        <v>340</v>
      </c>
      <c r="AS2" s="140"/>
      <c r="AT2" s="140"/>
      <c r="AU2" s="140"/>
      <c r="AV2" s="140" t="s">
        <v>312</v>
      </c>
      <c r="AW2" s="140"/>
      <c r="AX2" s="140"/>
      <c r="AY2" s="140"/>
      <c r="AZ2" s="140" t="s">
        <v>294</v>
      </c>
      <c r="BA2" s="140"/>
      <c r="BB2" s="140"/>
      <c r="BC2" s="140"/>
      <c r="BD2" s="140" t="s">
        <v>295</v>
      </c>
      <c r="BE2" s="140"/>
      <c r="BF2" s="140"/>
      <c r="BG2" s="140"/>
      <c r="BH2" s="140" t="s">
        <v>296</v>
      </c>
      <c r="BI2" s="140"/>
      <c r="BJ2" s="140"/>
      <c r="BK2" s="140"/>
      <c r="BL2" s="140" t="s">
        <v>297</v>
      </c>
      <c r="BM2" s="140"/>
      <c r="BN2" s="140"/>
      <c r="BO2" s="140"/>
      <c r="BP2" s="140" t="s">
        <v>1</v>
      </c>
      <c r="BQ2" s="140"/>
      <c r="BR2" s="140"/>
      <c r="BS2" s="140"/>
    </row>
    <row r="3" spans="1:71" ht="27.75" customHeight="1">
      <c r="A3" s="148"/>
      <c r="B3" s="148"/>
      <c r="C3" s="148"/>
      <c r="D3" s="148"/>
      <c r="E3" s="146"/>
      <c r="F3" s="144"/>
      <c r="G3" s="173"/>
      <c r="H3" s="173"/>
      <c r="I3" s="173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0"/>
      <c r="AC3" s="140"/>
      <c r="AD3" s="140"/>
      <c r="AE3" s="140"/>
      <c r="AF3" s="150"/>
      <c r="AG3" s="150"/>
      <c r="AH3" s="150"/>
      <c r="AI3" s="140"/>
      <c r="AJ3" s="140"/>
      <c r="AK3" s="140"/>
      <c r="AL3" s="140"/>
      <c r="AM3" s="150"/>
      <c r="AN3" s="150"/>
      <c r="AO3" s="149"/>
      <c r="AP3" s="149"/>
      <c r="AQ3" s="149"/>
      <c r="AR3" s="140" t="s">
        <v>290</v>
      </c>
      <c r="AS3" s="140"/>
      <c r="AT3" s="140" t="s">
        <v>291</v>
      </c>
      <c r="AU3" s="140"/>
      <c r="AV3" s="140" t="s">
        <v>290</v>
      </c>
      <c r="AW3" s="140"/>
      <c r="AX3" s="140" t="s">
        <v>291</v>
      </c>
      <c r="AY3" s="140"/>
      <c r="AZ3" s="140" t="s">
        <v>290</v>
      </c>
      <c r="BA3" s="140"/>
      <c r="BB3" s="140" t="s">
        <v>291</v>
      </c>
      <c r="BC3" s="140"/>
      <c r="BD3" s="140" t="s">
        <v>290</v>
      </c>
      <c r="BE3" s="140"/>
      <c r="BF3" s="140" t="s">
        <v>291</v>
      </c>
      <c r="BG3" s="140"/>
      <c r="BH3" s="140" t="s">
        <v>290</v>
      </c>
      <c r="BI3" s="140"/>
      <c r="BJ3" s="140" t="s">
        <v>291</v>
      </c>
      <c r="BK3" s="140"/>
      <c r="BL3" s="140" t="s">
        <v>290</v>
      </c>
      <c r="BM3" s="140"/>
      <c r="BN3" s="140" t="s">
        <v>291</v>
      </c>
      <c r="BO3" s="140"/>
      <c r="BP3" s="140" t="s">
        <v>290</v>
      </c>
      <c r="BQ3" s="140"/>
      <c r="BR3" s="140" t="s">
        <v>291</v>
      </c>
      <c r="BS3" s="140"/>
    </row>
    <row r="4" spans="1:122" ht="108.75" customHeight="1">
      <c r="A4" s="148"/>
      <c r="B4" s="148"/>
      <c r="C4" s="148"/>
      <c r="D4" s="148"/>
      <c r="E4" s="147"/>
      <c r="F4" s="144"/>
      <c r="G4" s="173"/>
      <c r="H4" s="173"/>
      <c r="I4" s="173"/>
      <c r="J4" s="7" t="s">
        <v>272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272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284</v>
      </c>
      <c r="AC4" s="7" t="s">
        <v>298</v>
      </c>
      <c r="AD4" s="7" t="s">
        <v>299</v>
      </c>
      <c r="AE4" s="7" t="s">
        <v>300</v>
      </c>
      <c r="AF4" s="7" t="s">
        <v>11</v>
      </c>
      <c r="AG4" s="7" t="s">
        <v>285</v>
      </c>
      <c r="AH4" s="7" t="s">
        <v>286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288</v>
      </c>
      <c r="AP4" s="7" t="s">
        <v>289</v>
      </c>
      <c r="AQ4" s="7" t="s">
        <v>264</v>
      </c>
      <c r="AR4" s="7" t="s">
        <v>292</v>
      </c>
      <c r="AS4" s="7" t="s">
        <v>293</v>
      </c>
      <c r="AT4" s="7" t="s">
        <v>292</v>
      </c>
      <c r="AU4" s="7" t="s">
        <v>293</v>
      </c>
      <c r="AV4" s="7" t="s">
        <v>292</v>
      </c>
      <c r="AW4" s="7" t="s">
        <v>293</v>
      </c>
      <c r="AX4" s="7" t="s">
        <v>292</v>
      </c>
      <c r="AY4" s="7" t="s">
        <v>293</v>
      </c>
      <c r="AZ4" s="7" t="s">
        <v>292</v>
      </c>
      <c r="BA4" s="7" t="s">
        <v>293</v>
      </c>
      <c r="BB4" s="7" t="s">
        <v>292</v>
      </c>
      <c r="BC4" s="7" t="s">
        <v>293</v>
      </c>
      <c r="BD4" s="7" t="s">
        <v>292</v>
      </c>
      <c r="BE4" s="7" t="s">
        <v>293</v>
      </c>
      <c r="BF4" s="7" t="s">
        <v>292</v>
      </c>
      <c r="BG4" s="7" t="s">
        <v>293</v>
      </c>
      <c r="BH4" s="7" t="s">
        <v>292</v>
      </c>
      <c r="BI4" s="7" t="s">
        <v>293</v>
      </c>
      <c r="BJ4" s="7" t="s">
        <v>292</v>
      </c>
      <c r="BK4" s="57" t="s">
        <v>293</v>
      </c>
      <c r="BL4" s="7" t="s">
        <v>292</v>
      </c>
      <c r="BM4" s="7" t="s">
        <v>293</v>
      </c>
      <c r="BN4" s="7" t="s">
        <v>292</v>
      </c>
      <c r="BO4" s="7" t="s">
        <v>293</v>
      </c>
      <c r="BP4" s="7" t="s">
        <v>292</v>
      </c>
      <c r="BQ4" s="7" t="s">
        <v>293</v>
      </c>
      <c r="BR4" s="7" t="s">
        <v>292</v>
      </c>
      <c r="BS4" s="7" t="s">
        <v>293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s="3" customFormat="1" ht="17.25" customHeight="1">
      <c r="A5" s="13">
        <v>1</v>
      </c>
      <c r="B5" s="13" t="s">
        <v>315</v>
      </c>
      <c r="C5" s="13">
        <v>9490</v>
      </c>
      <c r="D5" s="20" t="s">
        <v>119</v>
      </c>
      <c r="E5" s="20">
        <f>IF(F5="Y",1,"")</f>
      </c>
      <c r="F5" s="21" t="s">
        <v>346</v>
      </c>
      <c r="G5" s="22">
        <f>SUM(J5:R5)</f>
        <v>31</v>
      </c>
      <c r="H5" s="22">
        <f>SUM(S5:AA5)</f>
        <v>7</v>
      </c>
      <c r="I5" s="22"/>
      <c r="J5" s="24"/>
      <c r="K5" s="23">
        <v>1</v>
      </c>
      <c r="L5" s="23">
        <v>2</v>
      </c>
      <c r="M5" s="23">
        <v>6</v>
      </c>
      <c r="N5" s="23">
        <v>5</v>
      </c>
      <c r="O5" s="23">
        <v>1</v>
      </c>
      <c r="P5" s="23">
        <v>6</v>
      </c>
      <c r="Q5" s="23">
        <v>8</v>
      </c>
      <c r="R5" s="23">
        <v>2</v>
      </c>
      <c r="S5" s="24"/>
      <c r="T5" s="23"/>
      <c r="U5" s="23">
        <v>1</v>
      </c>
      <c r="V5" s="23">
        <v>2</v>
      </c>
      <c r="W5" s="23">
        <v>2</v>
      </c>
      <c r="X5" s="23"/>
      <c r="Y5" s="23"/>
      <c r="Z5" s="23">
        <v>1</v>
      </c>
      <c r="AA5" s="23">
        <v>1</v>
      </c>
      <c r="AB5" s="24"/>
      <c r="AC5" s="24"/>
      <c r="AD5" s="24"/>
      <c r="AE5" s="24"/>
      <c r="AF5" s="24"/>
      <c r="AG5" s="24"/>
      <c r="AH5" s="24"/>
      <c r="AI5" s="24">
        <v>2</v>
      </c>
      <c r="AJ5" s="24"/>
      <c r="AK5" s="52"/>
      <c r="AL5" s="24"/>
      <c r="AM5" s="52"/>
      <c r="AN5" s="52"/>
      <c r="AO5" s="23"/>
      <c r="AP5" s="23"/>
      <c r="AQ5" s="23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</row>
    <row r="6" spans="1:71" s="3" customFormat="1" ht="17.25" customHeight="1">
      <c r="A6" s="13">
        <f aca="true" t="shared" si="0" ref="A6:A19">+A5+1</f>
        <v>2</v>
      </c>
      <c r="B6" s="13" t="s">
        <v>315</v>
      </c>
      <c r="C6" s="18">
        <v>9483</v>
      </c>
      <c r="D6" s="20" t="s">
        <v>108</v>
      </c>
      <c r="E6" s="20">
        <f aca="true" t="shared" si="1" ref="E6:E20">IF(F6="Y",1,"")</f>
      </c>
      <c r="F6" s="21" t="s">
        <v>346</v>
      </c>
      <c r="G6" s="22">
        <f aca="true" t="shared" si="2" ref="G6:G19">SUM(J6:R6)</f>
        <v>7</v>
      </c>
      <c r="H6" s="22">
        <f aca="true" t="shared" si="3" ref="H6:H19">SUM(S6:AA6)</f>
        <v>3</v>
      </c>
      <c r="I6" s="22"/>
      <c r="J6" s="24"/>
      <c r="K6" s="23"/>
      <c r="L6" s="23"/>
      <c r="M6" s="23">
        <v>2</v>
      </c>
      <c r="N6" s="23">
        <v>2</v>
      </c>
      <c r="O6" s="23">
        <v>1</v>
      </c>
      <c r="P6" s="23"/>
      <c r="Q6" s="23">
        <v>1</v>
      </c>
      <c r="R6" s="23">
        <v>1</v>
      </c>
      <c r="S6" s="24"/>
      <c r="T6" s="23"/>
      <c r="U6" s="23"/>
      <c r="V6" s="23"/>
      <c r="W6" s="23">
        <v>2</v>
      </c>
      <c r="X6" s="23"/>
      <c r="Y6" s="23"/>
      <c r="Z6" s="23"/>
      <c r="AA6" s="23">
        <v>1</v>
      </c>
      <c r="AB6" s="24"/>
      <c r="AC6" s="24"/>
      <c r="AD6" s="24"/>
      <c r="AE6" s="24"/>
      <c r="AF6" s="24"/>
      <c r="AG6" s="24"/>
      <c r="AH6" s="24"/>
      <c r="AI6" s="24"/>
      <c r="AJ6" s="24"/>
      <c r="AK6" s="52"/>
      <c r="AL6" s="24"/>
      <c r="AM6" s="52"/>
      <c r="AN6" s="52"/>
      <c r="AO6" s="23"/>
      <c r="AP6" s="23"/>
      <c r="AQ6" s="23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</row>
    <row r="7" spans="1:71" s="8" customFormat="1" ht="17.25" customHeight="1">
      <c r="A7" s="13">
        <f t="shared" si="0"/>
        <v>3</v>
      </c>
      <c r="B7" s="13" t="s">
        <v>315</v>
      </c>
      <c r="C7" s="18">
        <v>9863</v>
      </c>
      <c r="D7" s="20" t="s">
        <v>335</v>
      </c>
      <c r="E7" s="20">
        <f t="shared" si="1"/>
      </c>
      <c r="F7" s="21" t="s">
        <v>346</v>
      </c>
      <c r="G7" s="22">
        <f t="shared" si="2"/>
        <v>0</v>
      </c>
      <c r="H7" s="22">
        <f t="shared" si="3"/>
        <v>0</v>
      </c>
      <c r="I7" s="22"/>
      <c r="J7" s="25"/>
      <c r="K7" s="23"/>
      <c r="L7" s="23"/>
      <c r="M7" s="23"/>
      <c r="N7" s="23"/>
      <c r="O7" s="23"/>
      <c r="P7" s="23"/>
      <c r="Q7" s="23"/>
      <c r="R7" s="23"/>
      <c r="S7" s="25"/>
      <c r="T7" s="23"/>
      <c r="U7" s="23"/>
      <c r="V7" s="23"/>
      <c r="W7" s="23"/>
      <c r="X7" s="23"/>
      <c r="Y7" s="23"/>
      <c r="Z7" s="23"/>
      <c r="AA7" s="23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3"/>
      <c r="AP7" s="23"/>
      <c r="AQ7" s="2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</row>
    <row r="8" spans="1:71" s="8" customFormat="1" ht="17.25" customHeight="1">
      <c r="A8" s="13">
        <f t="shared" si="0"/>
        <v>4</v>
      </c>
      <c r="B8" s="13" t="s">
        <v>315</v>
      </c>
      <c r="C8" s="18">
        <v>9494</v>
      </c>
      <c r="D8" s="20" t="s">
        <v>109</v>
      </c>
      <c r="E8" s="20">
        <f t="shared" si="1"/>
      </c>
      <c r="F8" s="21" t="s">
        <v>346</v>
      </c>
      <c r="G8" s="22">
        <f t="shared" si="2"/>
        <v>18</v>
      </c>
      <c r="H8" s="22">
        <f t="shared" si="3"/>
        <v>13</v>
      </c>
      <c r="I8" s="22"/>
      <c r="J8" s="24"/>
      <c r="K8" s="23"/>
      <c r="L8" s="23">
        <v>5</v>
      </c>
      <c r="M8" s="23">
        <v>4</v>
      </c>
      <c r="N8" s="23">
        <v>6</v>
      </c>
      <c r="O8" s="23"/>
      <c r="P8" s="23">
        <v>2</v>
      </c>
      <c r="Q8" s="23">
        <v>1</v>
      </c>
      <c r="R8" s="23"/>
      <c r="S8" s="24"/>
      <c r="T8" s="23">
        <v>2</v>
      </c>
      <c r="U8" s="23">
        <v>1</v>
      </c>
      <c r="V8" s="23">
        <v>2</v>
      </c>
      <c r="W8" s="23">
        <v>2</v>
      </c>
      <c r="X8" s="23"/>
      <c r="Y8" s="23">
        <v>2</v>
      </c>
      <c r="Z8" s="23">
        <v>3</v>
      </c>
      <c r="AA8" s="23">
        <v>1</v>
      </c>
      <c r="AB8" s="24"/>
      <c r="AC8" s="24"/>
      <c r="AD8" s="24"/>
      <c r="AE8" s="24"/>
      <c r="AF8" s="24"/>
      <c r="AG8" s="24"/>
      <c r="AH8" s="24"/>
      <c r="AI8" s="24">
        <v>1</v>
      </c>
      <c r="AJ8" s="24"/>
      <c r="AK8" s="52"/>
      <c r="AL8" s="24"/>
      <c r="AM8" s="52"/>
      <c r="AN8" s="52"/>
      <c r="AO8" s="23"/>
      <c r="AP8" s="23" t="s">
        <v>14</v>
      </c>
      <c r="AQ8" s="23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</row>
    <row r="9" spans="1:71" s="8" customFormat="1" ht="17.25" customHeight="1">
      <c r="A9" s="13">
        <f t="shared" si="0"/>
        <v>5</v>
      </c>
      <c r="B9" s="13" t="s">
        <v>315</v>
      </c>
      <c r="C9" s="18">
        <v>9485</v>
      </c>
      <c r="D9" s="20" t="s">
        <v>110</v>
      </c>
      <c r="E9" s="20">
        <f t="shared" si="1"/>
      </c>
      <c r="F9" s="21" t="s">
        <v>346</v>
      </c>
      <c r="G9" s="22">
        <f t="shared" si="2"/>
        <v>15</v>
      </c>
      <c r="H9" s="22">
        <f t="shared" si="3"/>
        <v>0</v>
      </c>
      <c r="I9" s="22"/>
      <c r="J9" s="24"/>
      <c r="K9" s="23"/>
      <c r="L9" s="23">
        <v>1</v>
      </c>
      <c r="M9" s="23">
        <v>3</v>
      </c>
      <c r="N9" s="23">
        <v>7</v>
      </c>
      <c r="O9" s="23" t="s">
        <v>14</v>
      </c>
      <c r="P9" s="23">
        <v>1</v>
      </c>
      <c r="Q9" s="23">
        <v>2</v>
      </c>
      <c r="R9" s="23">
        <v>1</v>
      </c>
      <c r="S9" s="24">
        <v>0</v>
      </c>
      <c r="T9" s="23"/>
      <c r="U9" s="23"/>
      <c r="V9" s="23"/>
      <c r="W9" s="23"/>
      <c r="X9" s="23"/>
      <c r="Y9" s="23"/>
      <c r="Z9" s="23"/>
      <c r="AA9" s="23"/>
      <c r="AB9" s="24"/>
      <c r="AC9" s="24"/>
      <c r="AD9" s="24"/>
      <c r="AE9" s="24"/>
      <c r="AF9" s="24"/>
      <c r="AG9" s="24"/>
      <c r="AH9" s="24"/>
      <c r="AI9" s="24">
        <v>2</v>
      </c>
      <c r="AJ9" s="24" t="s">
        <v>14</v>
      </c>
      <c r="AK9" s="52"/>
      <c r="AL9" s="24"/>
      <c r="AM9" s="52"/>
      <c r="AN9" s="52"/>
      <c r="AO9" s="23"/>
      <c r="AP9" s="23"/>
      <c r="AQ9" s="23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</row>
    <row r="10" spans="1:71" s="3" customFormat="1" ht="17.25" customHeight="1">
      <c r="A10" s="13">
        <f t="shared" si="0"/>
        <v>6</v>
      </c>
      <c r="B10" s="13" t="s">
        <v>315</v>
      </c>
      <c r="C10" s="18">
        <v>9486</v>
      </c>
      <c r="D10" s="20" t="s">
        <v>111</v>
      </c>
      <c r="E10" s="20">
        <f t="shared" si="1"/>
      </c>
      <c r="F10" s="21" t="s">
        <v>346</v>
      </c>
      <c r="G10" s="22">
        <f t="shared" si="2"/>
        <v>30</v>
      </c>
      <c r="H10" s="22">
        <f t="shared" si="3"/>
        <v>11</v>
      </c>
      <c r="I10" s="22"/>
      <c r="J10" s="24"/>
      <c r="K10" s="23">
        <v>4</v>
      </c>
      <c r="L10" s="23">
        <v>2</v>
      </c>
      <c r="M10" s="23">
        <v>6</v>
      </c>
      <c r="N10" s="23">
        <v>6</v>
      </c>
      <c r="O10" s="23">
        <v>4</v>
      </c>
      <c r="P10" s="23">
        <v>1</v>
      </c>
      <c r="Q10" s="23">
        <v>6</v>
      </c>
      <c r="R10" s="23">
        <v>1</v>
      </c>
      <c r="S10" s="24"/>
      <c r="T10" s="23"/>
      <c r="U10" s="23"/>
      <c r="V10" s="23">
        <v>6</v>
      </c>
      <c r="W10" s="23">
        <v>2</v>
      </c>
      <c r="X10" s="23"/>
      <c r="Y10" s="23"/>
      <c r="Z10" s="23">
        <v>3</v>
      </c>
      <c r="AA10" s="23"/>
      <c r="AB10" s="24"/>
      <c r="AC10" s="24"/>
      <c r="AD10" s="24"/>
      <c r="AE10" s="24"/>
      <c r="AF10" s="24"/>
      <c r="AG10" s="24"/>
      <c r="AH10" s="24"/>
      <c r="AI10" s="24">
        <v>5</v>
      </c>
      <c r="AJ10" s="24"/>
      <c r="AK10" s="52"/>
      <c r="AL10" s="24"/>
      <c r="AM10" s="52"/>
      <c r="AN10" s="52"/>
      <c r="AO10" s="23">
        <v>5</v>
      </c>
      <c r="AP10" s="23">
        <v>5</v>
      </c>
      <c r="AQ10" s="23">
        <v>11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</row>
    <row r="11" spans="1:71" s="8" customFormat="1" ht="17.25" customHeight="1">
      <c r="A11" s="13">
        <f t="shared" si="0"/>
        <v>7</v>
      </c>
      <c r="B11" s="13" t="s">
        <v>315</v>
      </c>
      <c r="C11" s="18">
        <v>9487</v>
      </c>
      <c r="D11" s="20" t="s">
        <v>112</v>
      </c>
      <c r="E11" s="20">
        <f t="shared" si="1"/>
      </c>
      <c r="F11" s="21" t="s">
        <v>346</v>
      </c>
      <c r="G11" s="22">
        <f t="shared" si="2"/>
        <v>45</v>
      </c>
      <c r="H11" s="22">
        <f t="shared" si="3"/>
        <v>0</v>
      </c>
      <c r="I11" s="22"/>
      <c r="J11" s="24"/>
      <c r="K11" s="23">
        <v>12</v>
      </c>
      <c r="L11" s="23"/>
      <c r="M11" s="23">
        <v>15</v>
      </c>
      <c r="N11" s="23">
        <v>1</v>
      </c>
      <c r="O11" s="23">
        <v>8</v>
      </c>
      <c r="P11" s="23"/>
      <c r="Q11" s="23">
        <v>7</v>
      </c>
      <c r="R11" s="23">
        <v>2</v>
      </c>
      <c r="S11" s="24"/>
      <c r="T11" s="23"/>
      <c r="U11" s="23"/>
      <c r="V11" s="23"/>
      <c r="W11" s="23"/>
      <c r="X11" s="23"/>
      <c r="Y11" s="23"/>
      <c r="Z11" s="23"/>
      <c r="AA11" s="23"/>
      <c r="AB11" s="24"/>
      <c r="AC11" s="24"/>
      <c r="AD11" s="24"/>
      <c r="AE11" s="24"/>
      <c r="AF11" s="24"/>
      <c r="AG11" s="24"/>
      <c r="AH11" s="24"/>
      <c r="AI11" s="24" t="s">
        <v>14</v>
      </c>
      <c r="AJ11" s="24" t="s">
        <v>14</v>
      </c>
      <c r="AK11" s="52"/>
      <c r="AL11" s="24"/>
      <c r="AM11" s="52"/>
      <c r="AN11" s="52"/>
      <c r="AO11" s="23">
        <v>13</v>
      </c>
      <c r="AP11" s="23">
        <v>6</v>
      </c>
      <c r="AQ11" s="23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</row>
    <row r="12" spans="1:71" s="8" customFormat="1" ht="17.25" customHeight="1">
      <c r="A12" s="13">
        <f t="shared" si="0"/>
        <v>8</v>
      </c>
      <c r="B12" s="13" t="s">
        <v>315</v>
      </c>
      <c r="C12" s="18">
        <v>9488</v>
      </c>
      <c r="D12" s="20" t="s">
        <v>113</v>
      </c>
      <c r="E12" s="20">
        <f t="shared" si="1"/>
      </c>
      <c r="F12" s="21" t="s">
        <v>346</v>
      </c>
      <c r="G12" s="22">
        <f t="shared" si="2"/>
        <v>22</v>
      </c>
      <c r="H12" s="22">
        <f t="shared" si="3"/>
        <v>5</v>
      </c>
      <c r="I12" s="22"/>
      <c r="J12" s="24"/>
      <c r="K12" s="23"/>
      <c r="L12" s="23">
        <v>5</v>
      </c>
      <c r="M12" s="23">
        <v>4</v>
      </c>
      <c r="N12" s="23">
        <v>3</v>
      </c>
      <c r="O12" s="23"/>
      <c r="P12" s="23">
        <v>4</v>
      </c>
      <c r="Q12" s="23">
        <v>4</v>
      </c>
      <c r="R12" s="23">
        <v>2</v>
      </c>
      <c r="S12" s="24"/>
      <c r="T12" s="23"/>
      <c r="U12" s="23">
        <v>1</v>
      </c>
      <c r="V12" s="23"/>
      <c r="W12" s="23">
        <v>2</v>
      </c>
      <c r="X12" s="23"/>
      <c r="Y12" s="23"/>
      <c r="Z12" s="23"/>
      <c r="AA12" s="23">
        <v>2</v>
      </c>
      <c r="AB12" s="24"/>
      <c r="AC12" s="24"/>
      <c r="AD12" s="24"/>
      <c r="AE12" s="24"/>
      <c r="AF12" s="24"/>
      <c r="AG12" s="24"/>
      <c r="AH12" s="24"/>
      <c r="AI12" s="24"/>
      <c r="AJ12" s="24" t="s">
        <v>14</v>
      </c>
      <c r="AK12" s="52"/>
      <c r="AL12" s="24"/>
      <c r="AM12" s="52"/>
      <c r="AN12" s="52"/>
      <c r="AO12" s="23" t="s">
        <v>14</v>
      </c>
      <c r="AP12" s="23" t="s">
        <v>14</v>
      </c>
      <c r="AQ12" s="23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</row>
    <row r="13" spans="1:71" s="8" customFormat="1" ht="17.25" customHeight="1">
      <c r="A13" s="13">
        <f t="shared" si="0"/>
        <v>9</v>
      </c>
      <c r="B13" s="13" t="s">
        <v>315</v>
      </c>
      <c r="C13" s="18">
        <v>9476</v>
      </c>
      <c r="D13" s="20" t="s">
        <v>114</v>
      </c>
      <c r="E13" s="20">
        <f t="shared" si="1"/>
      </c>
      <c r="F13" s="21" t="s">
        <v>346</v>
      </c>
      <c r="G13" s="22">
        <f t="shared" si="2"/>
        <v>11</v>
      </c>
      <c r="H13" s="22">
        <f t="shared" si="3"/>
        <v>0</v>
      </c>
      <c r="I13" s="22"/>
      <c r="J13" s="24"/>
      <c r="K13" s="23"/>
      <c r="L13" s="23">
        <v>3</v>
      </c>
      <c r="M13" s="23">
        <v>6</v>
      </c>
      <c r="N13" s="23"/>
      <c r="O13" s="23"/>
      <c r="P13" s="23"/>
      <c r="Q13" s="23"/>
      <c r="R13" s="23">
        <v>2</v>
      </c>
      <c r="S13" s="24"/>
      <c r="T13" s="23"/>
      <c r="U13" s="23"/>
      <c r="V13" s="23"/>
      <c r="W13" s="23"/>
      <c r="X13" s="23"/>
      <c r="Y13" s="23"/>
      <c r="Z13" s="23"/>
      <c r="AA13" s="23"/>
      <c r="AB13" s="24"/>
      <c r="AC13" s="24"/>
      <c r="AD13" s="24"/>
      <c r="AE13" s="24"/>
      <c r="AF13" s="24"/>
      <c r="AG13" s="24"/>
      <c r="AH13" s="24"/>
      <c r="AI13" s="24" t="s">
        <v>14</v>
      </c>
      <c r="AJ13" s="24" t="s">
        <v>14</v>
      </c>
      <c r="AK13" s="52"/>
      <c r="AL13" s="24"/>
      <c r="AM13" s="52"/>
      <c r="AN13" s="52"/>
      <c r="AO13" s="23"/>
      <c r="AP13" s="23" t="s">
        <v>14</v>
      </c>
      <c r="AQ13" s="23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</row>
    <row r="14" spans="1:71" s="8" customFormat="1" ht="17.25" customHeight="1">
      <c r="A14" s="13">
        <f t="shared" si="0"/>
        <v>10</v>
      </c>
      <c r="B14" s="13" t="s">
        <v>315</v>
      </c>
      <c r="C14" s="18">
        <v>18603</v>
      </c>
      <c r="D14" s="20" t="s">
        <v>336</v>
      </c>
      <c r="E14" s="20">
        <f t="shared" si="1"/>
      </c>
      <c r="F14" s="21" t="s">
        <v>346</v>
      </c>
      <c r="G14" s="22">
        <f t="shared" si="2"/>
        <v>0</v>
      </c>
      <c r="H14" s="22">
        <f t="shared" si="3"/>
        <v>0</v>
      </c>
      <c r="I14" s="22"/>
      <c r="J14" s="52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49"/>
      <c r="AP14" s="49"/>
      <c r="AQ14" s="49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7.25" customHeight="1">
      <c r="A15" s="13">
        <f t="shared" si="0"/>
        <v>11</v>
      </c>
      <c r="B15" s="13" t="s">
        <v>315</v>
      </c>
      <c r="C15" s="18">
        <v>18082</v>
      </c>
      <c r="D15" s="20" t="s">
        <v>337</v>
      </c>
      <c r="E15" s="20">
        <f t="shared" si="1"/>
      </c>
      <c r="F15" s="21" t="s">
        <v>346</v>
      </c>
      <c r="G15" s="22">
        <f t="shared" si="2"/>
        <v>0</v>
      </c>
      <c r="H15" s="22">
        <f t="shared" si="3"/>
        <v>0</v>
      </c>
      <c r="I15" s="22"/>
      <c r="J15" s="24"/>
      <c r="K15" s="23"/>
      <c r="L15" s="23"/>
      <c r="M15" s="23"/>
      <c r="N15" s="23"/>
      <c r="O15" s="23"/>
      <c r="P15" s="23"/>
      <c r="Q15" s="23"/>
      <c r="R15" s="23"/>
      <c r="S15" s="24"/>
      <c r="T15" s="23"/>
      <c r="U15" s="23"/>
      <c r="V15" s="23"/>
      <c r="W15" s="23"/>
      <c r="X15" s="23"/>
      <c r="Y15" s="23"/>
      <c r="Z15" s="23"/>
      <c r="AA15" s="23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3"/>
      <c r="AP15" s="23"/>
      <c r="AQ15" s="23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</row>
    <row r="16" spans="1:71" s="9" customFormat="1" ht="17.25" customHeight="1">
      <c r="A16" s="13">
        <f t="shared" si="0"/>
        <v>12</v>
      </c>
      <c r="B16" s="13" t="s">
        <v>315</v>
      </c>
      <c r="C16" s="18">
        <v>9489</v>
      </c>
      <c r="D16" s="20" t="s">
        <v>115</v>
      </c>
      <c r="E16" s="20">
        <f t="shared" si="1"/>
      </c>
      <c r="F16" s="21" t="s">
        <v>346</v>
      </c>
      <c r="G16" s="22">
        <f t="shared" si="2"/>
        <v>14</v>
      </c>
      <c r="H16" s="22">
        <f t="shared" si="3"/>
        <v>21</v>
      </c>
      <c r="I16" s="22"/>
      <c r="J16" s="24"/>
      <c r="K16" s="23"/>
      <c r="L16" s="23">
        <v>4</v>
      </c>
      <c r="M16" s="23">
        <v>4</v>
      </c>
      <c r="N16" s="23">
        <v>1</v>
      </c>
      <c r="O16" s="23">
        <v>1</v>
      </c>
      <c r="P16" s="23"/>
      <c r="Q16" s="23">
        <v>4</v>
      </c>
      <c r="R16" s="23"/>
      <c r="S16" s="24"/>
      <c r="T16" s="23">
        <v>2</v>
      </c>
      <c r="U16" s="23">
        <v>4</v>
      </c>
      <c r="V16" s="23">
        <v>8</v>
      </c>
      <c r="W16" s="23"/>
      <c r="X16" s="23">
        <v>4</v>
      </c>
      <c r="Y16" s="23"/>
      <c r="Z16" s="23">
        <v>3</v>
      </c>
      <c r="AA16" s="23"/>
      <c r="AB16" s="24"/>
      <c r="AC16" s="24"/>
      <c r="AD16" s="24"/>
      <c r="AE16" s="24"/>
      <c r="AF16" s="24"/>
      <c r="AG16" s="24"/>
      <c r="AH16" s="24"/>
      <c r="AI16" s="24">
        <v>5</v>
      </c>
      <c r="AJ16" s="24" t="s">
        <v>14</v>
      </c>
      <c r="AK16" s="52"/>
      <c r="AL16" s="24"/>
      <c r="AM16" s="52"/>
      <c r="AN16" s="52"/>
      <c r="AO16" s="23">
        <v>5</v>
      </c>
      <c r="AP16" s="23" t="s">
        <v>14</v>
      </c>
      <c r="AQ16" s="23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</row>
    <row r="17" spans="1:71" s="9" customFormat="1" ht="17.25" customHeight="1">
      <c r="A17" s="13">
        <f t="shared" si="0"/>
        <v>13</v>
      </c>
      <c r="B17" s="13" t="s">
        <v>315</v>
      </c>
      <c r="C17" s="13">
        <v>9859</v>
      </c>
      <c r="D17" s="20" t="s">
        <v>116</v>
      </c>
      <c r="E17" s="20">
        <f t="shared" si="1"/>
      </c>
      <c r="F17" s="21" t="s">
        <v>346</v>
      </c>
      <c r="G17" s="22">
        <f t="shared" si="2"/>
        <v>49</v>
      </c>
      <c r="H17" s="22">
        <f t="shared" si="3"/>
        <v>6</v>
      </c>
      <c r="I17" s="22"/>
      <c r="J17" s="24"/>
      <c r="K17" s="23">
        <v>10</v>
      </c>
      <c r="L17" s="23">
        <v>6</v>
      </c>
      <c r="M17" s="23">
        <v>8</v>
      </c>
      <c r="N17" s="23">
        <v>4</v>
      </c>
      <c r="O17" s="23">
        <v>8</v>
      </c>
      <c r="P17" s="23">
        <v>2</v>
      </c>
      <c r="Q17" s="23">
        <v>8</v>
      </c>
      <c r="R17" s="23">
        <v>3</v>
      </c>
      <c r="S17" s="24"/>
      <c r="T17" s="23">
        <v>6</v>
      </c>
      <c r="U17" s="23"/>
      <c r="V17" s="23"/>
      <c r="W17" s="23"/>
      <c r="X17" s="23"/>
      <c r="Y17" s="23"/>
      <c r="Z17" s="23"/>
      <c r="AA17" s="23"/>
      <c r="AB17" s="24"/>
      <c r="AC17" s="24"/>
      <c r="AD17" s="24"/>
      <c r="AE17" s="24"/>
      <c r="AF17" s="24"/>
      <c r="AG17" s="24"/>
      <c r="AH17" s="24"/>
      <c r="AI17" s="24">
        <v>5</v>
      </c>
      <c r="AJ17" s="24"/>
      <c r="AK17" s="52"/>
      <c r="AL17" s="24"/>
      <c r="AM17" s="52"/>
      <c r="AN17" s="52"/>
      <c r="AO17" s="23">
        <v>3</v>
      </c>
      <c r="AP17" s="23">
        <v>2</v>
      </c>
      <c r="AQ17" s="23">
        <v>4</v>
      </c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</row>
    <row r="18" spans="1:71" s="9" customFormat="1" ht="17.25" customHeight="1">
      <c r="A18" s="13">
        <f t="shared" si="0"/>
        <v>14</v>
      </c>
      <c r="B18" s="13" t="s">
        <v>315</v>
      </c>
      <c r="C18" s="13">
        <v>9492</v>
      </c>
      <c r="D18" s="20" t="s">
        <v>117</v>
      </c>
      <c r="E18" s="20">
        <f t="shared" si="1"/>
      </c>
      <c r="F18" s="21" t="s">
        <v>346</v>
      </c>
      <c r="G18" s="22">
        <f t="shared" si="2"/>
        <v>8</v>
      </c>
      <c r="H18" s="22">
        <f t="shared" si="3"/>
        <v>0</v>
      </c>
      <c r="I18" s="22"/>
      <c r="J18" s="24"/>
      <c r="K18" s="23">
        <v>1</v>
      </c>
      <c r="L18" s="23"/>
      <c r="M18" s="23">
        <v>3</v>
      </c>
      <c r="N18" s="23">
        <v>1</v>
      </c>
      <c r="O18" s="23" t="s">
        <v>14</v>
      </c>
      <c r="P18" s="23"/>
      <c r="Q18" s="23">
        <v>3</v>
      </c>
      <c r="R18" s="23" t="s">
        <v>14</v>
      </c>
      <c r="S18" s="24"/>
      <c r="T18" s="23"/>
      <c r="U18" s="23"/>
      <c r="V18" s="23"/>
      <c r="W18" s="23"/>
      <c r="X18" s="23"/>
      <c r="Y18" s="23"/>
      <c r="Z18" s="23"/>
      <c r="AA18" s="23"/>
      <c r="AB18" s="24"/>
      <c r="AC18" s="24"/>
      <c r="AD18" s="24"/>
      <c r="AE18" s="24"/>
      <c r="AF18" s="24"/>
      <c r="AG18" s="24"/>
      <c r="AH18" s="24"/>
      <c r="AI18" s="24" t="s">
        <v>14</v>
      </c>
      <c r="AJ18" s="24" t="s">
        <v>14</v>
      </c>
      <c r="AK18" s="52"/>
      <c r="AL18" s="24"/>
      <c r="AM18" s="52"/>
      <c r="AN18" s="52"/>
      <c r="AO18" s="23">
        <v>2</v>
      </c>
      <c r="AP18" s="23" t="s">
        <v>14</v>
      </c>
      <c r="AQ18" s="23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</row>
    <row r="19" spans="1:71" s="9" customFormat="1" ht="17.25" customHeight="1">
      <c r="A19" s="87">
        <f t="shared" si="0"/>
        <v>15</v>
      </c>
      <c r="B19" s="87" t="s">
        <v>315</v>
      </c>
      <c r="C19" s="87">
        <v>9493</v>
      </c>
      <c r="D19" s="86" t="s">
        <v>118</v>
      </c>
      <c r="E19" s="20">
        <f t="shared" si="1"/>
      </c>
      <c r="F19" s="21" t="s">
        <v>346</v>
      </c>
      <c r="G19" s="22">
        <f t="shared" si="2"/>
        <v>31</v>
      </c>
      <c r="H19" s="22">
        <f t="shared" si="3"/>
        <v>9</v>
      </c>
      <c r="I19" s="22"/>
      <c r="J19" s="24"/>
      <c r="K19" s="23"/>
      <c r="L19" s="23">
        <v>8</v>
      </c>
      <c r="M19" s="23">
        <v>6</v>
      </c>
      <c r="N19" s="23"/>
      <c r="O19" s="23"/>
      <c r="P19" s="23">
        <v>8</v>
      </c>
      <c r="Q19" s="23">
        <v>6</v>
      </c>
      <c r="R19" s="23">
        <v>3</v>
      </c>
      <c r="S19" s="24"/>
      <c r="T19" s="23"/>
      <c r="U19" s="23">
        <v>4</v>
      </c>
      <c r="V19" s="23">
        <v>2</v>
      </c>
      <c r="W19" s="23"/>
      <c r="X19" s="23"/>
      <c r="Y19" s="23">
        <v>3</v>
      </c>
      <c r="Z19" s="23"/>
      <c r="AA19" s="23"/>
      <c r="AB19" s="24"/>
      <c r="AC19" s="24"/>
      <c r="AD19" s="24"/>
      <c r="AE19" s="24"/>
      <c r="AF19" s="24"/>
      <c r="AG19" s="24"/>
      <c r="AH19" s="24"/>
      <c r="AI19" s="24">
        <v>4</v>
      </c>
      <c r="AJ19" s="24"/>
      <c r="AK19" s="52"/>
      <c r="AL19" s="24"/>
      <c r="AM19" s="52"/>
      <c r="AN19" s="52"/>
      <c r="AO19" s="23">
        <v>5</v>
      </c>
      <c r="AP19" s="23"/>
      <c r="AQ19" s="23">
        <v>24</v>
      </c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</row>
    <row r="20" spans="1:71" s="72" customFormat="1" ht="15" customHeight="1">
      <c r="A20" s="180" t="s">
        <v>342</v>
      </c>
      <c r="B20" s="181"/>
      <c r="C20" s="181"/>
      <c r="D20" s="182"/>
      <c r="E20" s="20">
        <f t="shared" si="1"/>
      </c>
      <c r="F20" s="55">
        <f>SUM(E5:E19)</f>
        <v>0</v>
      </c>
      <c r="G20" s="70">
        <f aca="true" t="shared" si="4" ref="G20:AL20">SUM(G5:G19)</f>
        <v>281</v>
      </c>
      <c r="H20" s="70">
        <f t="shared" si="4"/>
        <v>75</v>
      </c>
      <c r="I20" s="70">
        <f t="shared" si="4"/>
        <v>0</v>
      </c>
      <c r="J20" s="70">
        <f t="shared" si="4"/>
        <v>0</v>
      </c>
      <c r="K20" s="70">
        <f t="shared" si="4"/>
        <v>28</v>
      </c>
      <c r="L20" s="70">
        <f t="shared" si="4"/>
        <v>36</v>
      </c>
      <c r="M20" s="70">
        <f t="shared" si="4"/>
        <v>67</v>
      </c>
      <c r="N20" s="70">
        <f t="shared" si="4"/>
        <v>36</v>
      </c>
      <c r="O20" s="70">
        <f t="shared" si="4"/>
        <v>23</v>
      </c>
      <c r="P20" s="70">
        <f t="shared" si="4"/>
        <v>24</v>
      </c>
      <c r="Q20" s="70">
        <f t="shared" si="4"/>
        <v>50</v>
      </c>
      <c r="R20" s="70">
        <f t="shared" si="4"/>
        <v>17</v>
      </c>
      <c r="S20" s="70">
        <f t="shared" si="4"/>
        <v>0</v>
      </c>
      <c r="T20" s="70">
        <f t="shared" si="4"/>
        <v>10</v>
      </c>
      <c r="U20" s="70">
        <f t="shared" si="4"/>
        <v>11</v>
      </c>
      <c r="V20" s="70">
        <f t="shared" si="4"/>
        <v>20</v>
      </c>
      <c r="W20" s="70">
        <f t="shared" si="4"/>
        <v>10</v>
      </c>
      <c r="X20" s="70">
        <f t="shared" si="4"/>
        <v>4</v>
      </c>
      <c r="Y20" s="70">
        <f t="shared" si="4"/>
        <v>5</v>
      </c>
      <c r="Z20" s="70">
        <f t="shared" si="4"/>
        <v>10</v>
      </c>
      <c r="AA20" s="70">
        <f t="shared" si="4"/>
        <v>5</v>
      </c>
      <c r="AB20" s="70">
        <f t="shared" si="4"/>
        <v>0</v>
      </c>
      <c r="AC20" s="70">
        <f t="shared" si="4"/>
        <v>0</v>
      </c>
      <c r="AD20" s="70">
        <f t="shared" si="4"/>
        <v>0</v>
      </c>
      <c r="AE20" s="70">
        <f t="shared" si="4"/>
        <v>0</v>
      </c>
      <c r="AF20" s="70">
        <f t="shared" si="4"/>
        <v>0</v>
      </c>
      <c r="AG20" s="70">
        <f t="shared" si="4"/>
        <v>0</v>
      </c>
      <c r="AH20" s="70">
        <f t="shared" si="4"/>
        <v>0</v>
      </c>
      <c r="AI20" s="70">
        <f t="shared" si="4"/>
        <v>24</v>
      </c>
      <c r="AJ20" s="70">
        <f t="shared" si="4"/>
        <v>0</v>
      </c>
      <c r="AK20" s="70">
        <f t="shared" si="4"/>
        <v>0</v>
      </c>
      <c r="AL20" s="70">
        <f t="shared" si="4"/>
        <v>0</v>
      </c>
      <c r="AM20" s="70">
        <f aca="true" t="shared" si="5" ref="AM20:BR20">SUM(AM5:AM19)</f>
        <v>0</v>
      </c>
      <c r="AN20" s="70">
        <f t="shared" si="5"/>
        <v>0</v>
      </c>
      <c r="AO20" s="70">
        <f t="shared" si="5"/>
        <v>33</v>
      </c>
      <c r="AP20" s="70">
        <f t="shared" si="5"/>
        <v>13</v>
      </c>
      <c r="AQ20" s="70">
        <f t="shared" si="5"/>
        <v>39</v>
      </c>
      <c r="AR20" s="70">
        <f t="shared" si="5"/>
        <v>0</v>
      </c>
      <c r="AS20" s="70">
        <f t="shared" si="5"/>
        <v>0</v>
      </c>
      <c r="AT20" s="70">
        <f t="shared" si="5"/>
        <v>0</v>
      </c>
      <c r="AU20" s="70">
        <f t="shared" si="5"/>
        <v>0</v>
      </c>
      <c r="AV20" s="70">
        <f t="shared" si="5"/>
        <v>0</v>
      </c>
      <c r="AW20" s="70">
        <f t="shared" si="5"/>
        <v>0</v>
      </c>
      <c r="AX20" s="70">
        <f t="shared" si="5"/>
        <v>0</v>
      </c>
      <c r="AY20" s="70">
        <f t="shared" si="5"/>
        <v>0</v>
      </c>
      <c r="AZ20" s="70">
        <f t="shared" si="5"/>
        <v>0</v>
      </c>
      <c r="BA20" s="70">
        <f t="shared" si="5"/>
        <v>0</v>
      </c>
      <c r="BB20" s="70">
        <f t="shared" si="5"/>
        <v>0</v>
      </c>
      <c r="BC20" s="70">
        <f t="shared" si="5"/>
        <v>0</v>
      </c>
      <c r="BD20" s="70">
        <f t="shared" si="5"/>
        <v>0</v>
      </c>
      <c r="BE20" s="70">
        <f t="shared" si="5"/>
        <v>0</v>
      </c>
      <c r="BF20" s="70">
        <f t="shared" si="5"/>
        <v>0</v>
      </c>
      <c r="BG20" s="70">
        <f t="shared" si="5"/>
        <v>0</v>
      </c>
      <c r="BH20" s="70">
        <f t="shared" si="5"/>
        <v>0</v>
      </c>
      <c r="BI20" s="70">
        <f t="shared" si="5"/>
        <v>0</v>
      </c>
      <c r="BJ20" s="70">
        <f t="shared" si="5"/>
        <v>0</v>
      </c>
      <c r="BK20" s="70">
        <f t="shared" si="5"/>
        <v>0</v>
      </c>
      <c r="BL20" s="70">
        <f t="shared" si="5"/>
        <v>0</v>
      </c>
      <c r="BM20" s="70">
        <f t="shared" si="5"/>
        <v>0</v>
      </c>
      <c r="BN20" s="70">
        <f t="shared" si="5"/>
        <v>0</v>
      </c>
      <c r="BO20" s="70">
        <f t="shared" si="5"/>
        <v>0</v>
      </c>
      <c r="BP20" s="70">
        <f t="shared" si="5"/>
        <v>0</v>
      </c>
      <c r="BQ20" s="70">
        <f t="shared" si="5"/>
        <v>0</v>
      </c>
      <c r="BR20" s="70">
        <f t="shared" si="5"/>
        <v>0</v>
      </c>
      <c r="BS20" s="70">
        <f>SUM(BS5:BS19)</f>
        <v>0</v>
      </c>
    </row>
    <row r="21" spans="1:71" s="9" customFormat="1" ht="15" customHeight="1">
      <c r="A21" s="177" t="s">
        <v>283</v>
      </c>
      <c r="B21" s="178"/>
      <c r="C21" s="178"/>
      <c r="D21" s="179"/>
      <c r="E21" s="20">
        <f>IF(F21="Y",1,"")</f>
      </c>
      <c r="F21" s="18"/>
      <c r="G21" s="74">
        <v>281</v>
      </c>
      <c r="H21" s="74">
        <v>75</v>
      </c>
      <c r="I21" s="74">
        <v>0</v>
      </c>
      <c r="J21" s="74">
        <v>0</v>
      </c>
      <c r="K21" s="74">
        <v>28</v>
      </c>
      <c r="L21" s="74">
        <v>36</v>
      </c>
      <c r="M21" s="74">
        <v>67</v>
      </c>
      <c r="N21" s="74">
        <v>36</v>
      </c>
      <c r="O21" s="74">
        <v>23</v>
      </c>
      <c r="P21" s="74">
        <v>24</v>
      </c>
      <c r="Q21" s="74">
        <v>50</v>
      </c>
      <c r="R21" s="74">
        <v>17</v>
      </c>
      <c r="S21" s="74">
        <v>0</v>
      </c>
      <c r="T21" s="74">
        <v>10</v>
      </c>
      <c r="U21" s="74">
        <v>11</v>
      </c>
      <c r="V21" s="74">
        <v>20</v>
      </c>
      <c r="W21" s="74">
        <v>10</v>
      </c>
      <c r="X21" s="74">
        <v>4</v>
      </c>
      <c r="Y21" s="74">
        <v>5</v>
      </c>
      <c r="Z21" s="74">
        <v>10</v>
      </c>
      <c r="AA21" s="74">
        <v>5</v>
      </c>
      <c r="AB21" s="186" t="s">
        <v>339</v>
      </c>
      <c r="AC21" s="187"/>
      <c r="AD21" s="187"/>
      <c r="AE21" s="188"/>
      <c r="AF21" s="69">
        <v>0</v>
      </c>
      <c r="AG21" s="69">
        <v>0</v>
      </c>
      <c r="AH21" s="69">
        <v>0</v>
      </c>
      <c r="AI21" s="69">
        <v>24</v>
      </c>
      <c r="AJ21" s="69">
        <v>0</v>
      </c>
      <c r="AK21" s="69">
        <v>16</v>
      </c>
      <c r="AL21" s="69">
        <v>0</v>
      </c>
      <c r="AM21" s="69">
        <v>3</v>
      </c>
      <c r="AN21" s="69">
        <v>0</v>
      </c>
      <c r="AO21" s="69">
        <v>33</v>
      </c>
      <c r="AP21" s="69">
        <v>13</v>
      </c>
      <c r="AQ21" s="69">
        <v>39</v>
      </c>
      <c r="AR21" s="183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5"/>
    </row>
    <row r="22" spans="1:71" s="9" customFormat="1" ht="15" customHeight="1">
      <c r="A22" s="177" t="s">
        <v>343</v>
      </c>
      <c r="B22" s="178"/>
      <c r="C22" s="178"/>
      <c r="D22" s="179"/>
      <c r="E22" s="18"/>
      <c r="F22" s="18"/>
      <c r="G22" s="12">
        <f>IF(G20=0,"",G20/G21)</f>
        <v>1</v>
      </c>
      <c r="H22" s="12">
        <f aca="true" t="shared" si="6" ref="H22:BS22">IF(H20=0,"",H20/H21)</f>
        <v>1</v>
      </c>
      <c r="I22" s="12">
        <f t="shared" si="6"/>
      </c>
      <c r="J22" s="12">
        <f t="shared" si="6"/>
      </c>
      <c r="K22" s="12">
        <f t="shared" si="6"/>
        <v>1</v>
      </c>
      <c r="L22" s="12">
        <f t="shared" si="6"/>
        <v>1</v>
      </c>
      <c r="M22" s="12">
        <f t="shared" si="6"/>
        <v>1</v>
      </c>
      <c r="N22" s="12">
        <f t="shared" si="6"/>
        <v>1</v>
      </c>
      <c r="O22" s="12">
        <f t="shared" si="6"/>
        <v>1</v>
      </c>
      <c r="P22" s="12">
        <f t="shared" si="6"/>
        <v>1</v>
      </c>
      <c r="Q22" s="12">
        <f t="shared" si="6"/>
        <v>1</v>
      </c>
      <c r="R22" s="12">
        <f t="shared" si="6"/>
        <v>1</v>
      </c>
      <c r="S22" s="12">
        <f t="shared" si="6"/>
      </c>
      <c r="T22" s="12">
        <f t="shared" si="6"/>
        <v>1</v>
      </c>
      <c r="U22" s="12">
        <f t="shared" si="6"/>
        <v>1</v>
      </c>
      <c r="V22" s="12">
        <f t="shared" si="6"/>
        <v>1</v>
      </c>
      <c r="W22" s="12">
        <f t="shared" si="6"/>
        <v>1</v>
      </c>
      <c r="X22" s="12">
        <f t="shared" si="6"/>
        <v>1</v>
      </c>
      <c r="Y22" s="12">
        <f t="shared" si="6"/>
        <v>1</v>
      </c>
      <c r="Z22" s="12">
        <f t="shared" si="6"/>
        <v>1</v>
      </c>
      <c r="AA22" s="12">
        <f t="shared" si="6"/>
        <v>1</v>
      </c>
      <c r="AB22" s="12">
        <f t="shared" si="6"/>
      </c>
      <c r="AC22" s="12">
        <f t="shared" si="6"/>
      </c>
      <c r="AD22" s="12">
        <f t="shared" si="6"/>
      </c>
      <c r="AE22" s="12">
        <f t="shared" si="6"/>
      </c>
      <c r="AF22" s="12">
        <f t="shared" si="6"/>
      </c>
      <c r="AG22" s="12">
        <f t="shared" si="6"/>
      </c>
      <c r="AH22" s="12">
        <f t="shared" si="6"/>
      </c>
      <c r="AI22" s="12">
        <f t="shared" si="6"/>
        <v>1</v>
      </c>
      <c r="AJ22" s="12">
        <f t="shared" si="6"/>
      </c>
      <c r="AK22" s="12">
        <f t="shared" si="6"/>
      </c>
      <c r="AL22" s="12">
        <f t="shared" si="6"/>
      </c>
      <c r="AM22" s="12">
        <f t="shared" si="6"/>
      </c>
      <c r="AN22" s="12">
        <f t="shared" si="6"/>
      </c>
      <c r="AO22" s="12">
        <f t="shared" si="6"/>
        <v>1</v>
      </c>
      <c r="AP22" s="12">
        <f t="shared" si="6"/>
        <v>1</v>
      </c>
      <c r="AQ22" s="12">
        <f t="shared" si="6"/>
        <v>1</v>
      </c>
      <c r="AR22" s="12">
        <f t="shared" si="6"/>
      </c>
      <c r="AS22" s="12">
        <f t="shared" si="6"/>
      </c>
      <c r="AT22" s="12">
        <f t="shared" si="6"/>
      </c>
      <c r="AU22" s="12">
        <f t="shared" si="6"/>
      </c>
      <c r="AV22" s="12">
        <f t="shared" si="6"/>
      </c>
      <c r="AW22" s="12">
        <f t="shared" si="6"/>
      </c>
      <c r="AX22" s="12">
        <f t="shared" si="6"/>
      </c>
      <c r="AY22" s="12">
        <f t="shared" si="6"/>
      </c>
      <c r="AZ22" s="12">
        <f t="shared" si="6"/>
      </c>
      <c r="BA22" s="12">
        <f t="shared" si="6"/>
      </c>
      <c r="BB22" s="12">
        <f t="shared" si="6"/>
      </c>
      <c r="BC22" s="12">
        <f t="shared" si="6"/>
      </c>
      <c r="BD22" s="12">
        <f t="shared" si="6"/>
      </c>
      <c r="BE22" s="12">
        <f t="shared" si="6"/>
      </c>
      <c r="BF22" s="12">
        <f t="shared" si="6"/>
      </c>
      <c r="BG22" s="12">
        <f t="shared" si="6"/>
      </c>
      <c r="BH22" s="12">
        <f t="shared" si="6"/>
      </c>
      <c r="BI22" s="12">
        <f t="shared" si="6"/>
      </c>
      <c r="BJ22" s="12">
        <f t="shared" si="6"/>
      </c>
      <c r="BK22" s="12">
        <f t="shared" si="6"/>
      </c>
      <c r="BL22" s="12">
        <f t="shared" si="6"/>
      </c>
      <c r="BM22" s="12">
        <f t="shared" si="6"/>
      </c>
      <c r="BN22" s="12">
        <f t="shared" si="6"/>
      </c>
      <c r="BO22" s="12">
        <f t="shared" si="6"/>
      </c>
      <c r="BP22" s="12">
        <f t="shared" si="6"/>
      </c>
      <c r="BQ22" s="12">
        <f t="shared" si="6"/>
      </c>
      <c r="BR22" s="12">
        <f t="shared" si="6"/>
      </c>
      <c r="BS22" s="12">
        <f t="shared" si="6"/>
      </c>
    </row>
    <row r="23" ht="12.75">
      <c r="E23" s="56"/>
    </row>
    <row r="24" spans="4:6" ht="12.75">
      <c r="D24" s="67" t="s">
        <v>341</v>
      </c>
      <c r="E24" s="56"/>
      <c r="F24" s="68">
        <f>(A19-F20)/A19</f>
        <v>1</v>
      </c>
    </row>
    <row r="25" ht="12.75">
      <c r="E25" s="56"/>
    </row>
    <row r="26" ht="12.75">
      <c r="E26" s="56"/>
    </row>
    <row r="27" ht="12.75">
      <c r="E27" s="56"/>
    </row>
    <row r="28" ht="12.75">
      <c r="E28" s="56"/>
    </row>
    <row r="29" ht="12.75">
      <c r="E29" s="56"/>
    </row>
    <row r="30" ht="12.75">
      <c r="E30" s="56"/>
    </row>
    <row r="31" ht="12.75">
      <c r="E31" s="56"/>
    </row>
    <row r="32" ht="12.75">
      <c r="E32" s="56"/>
    </row>
    <row r="33" ht="12.75">
      <c r="E33" s="56"/>
    </row>
    <row r="34" ht="12.75">
      <c r="E34" s="56"/>
    </row>
    <row r="35" ht="12.75">
      <c r="E35" s="56"/>
    </row>
    <row r="36" ht="12.75">
      <c r="E36" s="56"/>
    </row>
    <row r="37" ht="12.75">
      <c r="E37" s="56"/>
    </row>
    <row r="38" ht="12.75">
      <c r="E38" s="56"/>
    </row>
    <row r="39" ht="12.75">
      <c r="E39" s="56"/>
    </row>
    <row r="40" ht="12.75">
      <c r="E40" s="56"/>
    </row>
    <row r="41" ht="12.75">
      <c r="E41" s="56"/>
    </row>
    <row r="42" ht="12.75">
      <c r="E42" s="56"/>
    </row>
    <row r="43" ht="12.75">
      <c r="E43" s="56"/>
    </row>
    <row r="44" ht="12.75">
      <c r="E44" s="56"/>
    </row>
    <row r="45" ht="12.75">
      <c r="E45" s="56"/>
    </row>
    <row r="46" ht="12.75">
      <c r="E46" s="56"/>
    </row>
    <row r="47" ht="12.75">
      <c r="E47" s="56"/>
    </row>
    <row r="48" ht="12.75">
      <c r="E48" s="56"/>
    </row>
    <row r="49" ht="12.75">
      <c r="E49" s="75"/>
    </row>
    <row r="50" ht="12.75">
      <c r="E50" s="56"/>
    </row>
    <row r="51" ht="12.75">
      <c r="E51" s="56"/>
    </row>
    <row r="52" ht="12.75">
      <c r="E52" s="56"/>
    </row>
    <row r="53" ht="12.75">
      <c r="E53" s="56"/>
    </row>
    <row r="54" ht="12.75">
      <c r="E54" s="56"/>
    </row>
    <row r="55" ht="12.75">
      <c r="E55" s="56"/>
    </row>
    <row r="56" ht="12.75">
      <c r="E56" s="56"/>
    </row>
    <row r="57" ht="12.75">
      <c r="E57" s="56"/>
    </row>
    <row r="58" ht="12.75">
      <c r="E58" s="56"/>
    </row>
    <row r="59" ht="12.75">
      <c r="E59" s="56"/>
    </row>
    <row r="60" ht="12.75">
      <c r="E60" s="56"/>
    </row>
    <row r="61" ht="12.75">
      <c r="E61" s="56"/>
    </row>
    <row r="62" ht="12.75">
      <c r="E62" s="56"/>
    </row>
    <row r="63" ht="12.75">
      <c r="E63" s="56"/>
    </row>
    <row r="64" ht="12.75">
      <c r="E64" s="56"/>
    </row>
    <row r="65" ht="12.75">
      <c r="E65" s="56"/>
    </row>
    <row r="66" ht="12.75">
      <c r="E66" s="56"/>
    </row>
    <row r="67" ht="12.75">
      <c r="E67" s="56"/>
    </row>
    <row r="68" ht="12.75">
      <c r="E68" s="56"/>
    </row>
    <row r="69" ht="12.75">
      <c r="E69" s="56"/>
    </row>
    <row r="70" ht="12.75">
      <c r="E70" s="56"/>
    </row>
    <row r="71" ht="12.75">
      <c r="E71" s="56"/>
    </row>
    <row r="72" ht="12.75">
      <c r="E72" s="56"/>
    </row>
    <row r="73" ht="12.75">
      <c r="E73" s="56"/>
    </row>
    <row r="74" ht="12.75">
      <c r="E74" s="56"/>
    </row>
    <row r="75" ht="12.75">
      <c r="E75" s="56"/>
    </row>
    <row r="76" ht="12.75">
      <c r="E76" s="56"/>
    </row>
    <row r="77" ht="12.75">
      <c r="E77" s="56"/>
    </row>
    <row r="78" ht="12.75">
      <c r="E78" s="56"/>
    </row>
  </sheetData>
  <sheetProtection/>
  <mergeCells count="41">
    <mergeCell ref="AR21:BS21"/>
    <mergeCell ref="AB21:AE21"/>
    <mergeCell ref="BP2:BS2"/>
    <mergeCell ref="AR3:AS3"/>
    <mergeCell ref="AT3:AU3"/>
    <mergeCell ref="AV3:AW3"/>
    <mergeCell ref="AI1:AJ3"/>
    <mergeCell ref="BB3:BC3"/>
    <mergeCell ref="AK1:AL3"/>
    <mergeCell ref="AM1:AN3"/>
    <mergeCell ref="A1:D4"/>
    <mergeCell ref="E1:E4"/>
    <mergeCell ref="F1:F4"/>
    <mergeCell ref="G1:G4"/>
    <mergeCell ref="H1:H4"/>
    <mergeCell ref="I1:I4"/>
    <mergeCell ref="AR1:BS1"/>
    <mergeCell ref="AR2:AU2"/>
    <mergeCell ref="AV2:AY2"/>
    <mergeCell ref="AZ3:BA3"/>
    <mergeCell ref="BD2:BG2"/>
    <mergeCell ref="BR3:BS3"/>
    <mergeCell ref="BD3:BE3"/>
    <mergeCell ref="BF3:BG3"/>
    <mergeCell ref="BH3:BI3"/>
    <mergeCell ref="AZ2:BC2"/>
    <mergeCell ref="BN3:BO3"/>
    <mergeCell ref="BH2:BK2"/>
    <mergeCell ref="BL2:BO2"/>
    <mergeCell ref="BL3:BM3"/>
    <mergeCell ref="AX3:AY3"/>
    <mergeCell ref="AO1:AQ3"/>
    <mergeCell ref="A22:D22"/>
    <mergeCell ref="A21:D21"/>
    <mergeCell ref="A20:D20"/>
    <mergeCell ref="BP3:BQ3"/>
    <mergeCell ref="J1:R3"/>
    <mergeCell ref="S1:AA3"/>
    <mergeCell ref="AB1:AE3"/>
    <mergeCell ref="AF1:AH3"/>
    <mergeCell ref="BJ3:BK3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101"/>
  <sheetViews>
    <sheetView zoomScalePageLayoutView="0" workbookViewId="0" topLeftCell="A1">
      <selection activeCell="A1" sqref="A1:B4"/>
    </sheetView>
  </sheetViews>
  <sheetFormatPr defaultColWidth="9.28125" defaultRowHeight="12.75"/>
  <cols>
    <col min="1" max="1" width="6.140625" style="10" customWidth="1"/>
    <col min="2" max="2" width="58.28125" style="2" customWidth="1"/>
    <col min="3" max="3" width="12.7109375" style="75" customWidth="1"/>
    <col min="4" max="4" width="11.421875" style="2" customWidth="1"/>
    <col min="5" max="5" width="11.421875" style="2" hidden="1" customWidth="1"/>
    <col min="6" max="13" width="11.421875" style="2" customWidth="1"/>
    <col min="14" max="26" width="11.421875" style="2" hidden="1" customWidth="1"/>
    <col min="27" max="27" width="11.421875" style="2" customWidth="1"/>
    <col min="28" max="28" width="11.421875" style="2" hidden="1" customWidth="1"/>
    <col min="29" max="32" width="11.421875" style="2" customWidth="1"/>
    <col min="33" max="33" width="11.421875" style="2" hidden="1" customWidth="1"/>
    <col min="34" max="34" width="11.421875" style="2" customWidth="1"/>
    <col min="35" max="35" width="11.421875" style="2" hidden="1" customWidth="1"/>
    <col min="36" max="38" width="11.421875" style="2" customWidth="1"/>
    <col min="39" max="57" width="11.421875" style="2" hidden="1" customWidth="1"/>
    <col min="58" max="58" width="11.421875" style="15" hidden="1" customWidth="1"/>
    <col min="59" max="66" width="11.421875" style="2" hidden="1" customWidth="1"/>
    <col min="67" max="16384" width="9.28125" style="10" customWidth="1"/>
  </cols>
  <sheetData>
    <row r="1" spans="1:66" ht="33" customHeight="1">
      <c r="A1" s="148" t="s">
        <v>347</v>
      </c>
      <c r="B1" s="148"/>
      <c r="C1" s="192" t="s">
        <v>348</v>
      </c>
      <c r="D1" s="195" t="s">
        <v>2</v>
      </c>
      <c r="E1" s="149" t="s">
        <v>261</v>
      </c>
      <c r="F1" s="149"/>
      <c r="G1" s="149"/>
      <c r="H1" s="149"/>
      <c r="I1" s="149"/>
      <c r="J1" s="149"/>
      <c r="K1" s="149"/>
      <c r="L1" s="149"/>
      <c r="M1" s="149"/>
      <c r="N1" s="149" t="s">
        <v>260</v>
      </c>
      <c r="O1" s="149"/>
      <c r="P1" s="149"/>
      <c r="Q1" s="149"/>
      <c r="R1" s="149"/>
      <c r="S1" s="149"/>
      <c r="T1" s="149"/>
      <c r="U1" s="149"/>
      <c r="V1" s="149"/>
      <c r="W1" s="140" t="s">
        <v>311</v>
      </c>
      <c r="X1" s="140"/>
      <c r="Y1" s="140"/>
      <c r="Z1" s="140"/>
      <c r="AA1" s="150" t="s">
        <v>313</v>
      </c>
      <c r="AB1" s="150"/>
      <c r="AC1" s="150"/>
      <c r="AD1" s="140" t="s">
        <v>0</v>
      </c>
      <c r="AE1" s="140"/>
      <c r="AF1" s="140" t="s">
        <v>287</v>
      </c>
      <c r="AG1" s="140"/>
      <c r="AH1" s="150" t="s">
        <v>262</v>
      </c>
      <c r="AI1" s="150"/>
      <c r="AJ1" s="149" t="s">
        <v>263</v>
      </c>
      <c r="AK1" s="149"/>
      <c r="AL1" s="149"/>
      <c r="AM1" s="140" t="s">
        <v>265</v>
      </c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</row>
    <row r="2" spans="1:66" ht="27.75" customHeight="1">
      <c r="A2" s="148"/>
      <c r="B2" s="148"/>
      <c r="C2" s="193"/>
      <c r="D2" s="195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0"/>
      <c r="X2" s="140"/>
      <c r="Y2" s="140"/>
      <c r="Z2" s="140"/>
      <c r="AA2" s="150"/>
      <c r="AB2" s="150"/>
      <c r="AC2" s="150"/>
      <c r="AD2" s="140"/>
      <c r="AE2" s="140"/>
      <c r="AF2" s="140"/>
      <c r="AG2" s="140"/>
      <c r="AH2" s="150"/>
      <c r="AI2" s="150"/>
      <c r="AJ2" s="149"/>
      <c r="AK2" s="149"/>
      <c r="AL2" s="149"/>
      <c r="AM2" s="140" t="s">
        <v>340</v>
      </c>
      <c r="AN2" s="140"/>
      <c r="AO2" s="140"/>
      <c r="AP2" s="140"/>
      <c r="AQ2" s="140" t="s">
        <v>312</v>
      </c>
      <c r="AR2" s="140"/>
      <c r="AS2" s="140"/>
      <c r="AT2" s="140"/>
      <c r="AU2" s="140" t="s">
        <v>294</v>
      </c>
      <c r="AV2" s="140"/>
      <c r="AW2" s="140"/>
      <c r="AX2" s="140"/>
      <c r="AY2" s="140" t="s">
        <v>295</v>
      </c>
      <c r="AZ2" s="140"/>
      <c r="BA2" s="140"/>
      <c r="BB2" s="140"/>
      <c r="BC2" s="140" t="s">
        <v>296</v>
      </c>
      <c r="BD2" s="140"/>
      <c r="BE2" s="140"/>
      <c r="BF2" s="140"/>
      <c r="BG2" s="140" t="s">
        <v>297</v>
      </c>
      <c r="BH2" s="140"/>
      <c r="BI2" s="140"/>
      <c r="BJ2" s="140"/>
      <c r="BK2" s="140" t="s">
        <v>1</v>
      </c>
      <c r="BL2" s="140"/>
      <c r="BM2" s="140"/>
      <c r="BN2" s="140"/>
    </row>
    <row r="3" spans="1:66" ht="27.75" customHeight="1">
      <c r="A3" s="148"/>
      <c r="B3" s="148"/>
      <c r="C3" s="193"/>
      <c r="D3" s="195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0"/>
      <c r="X3" s="140"/>
      <c r="Y3" s="140"/>
      <c r="Z3" s="140"/>
      <c r="AA3" s="150"/>
      <c r="AB3" s="150"/>
      <c r="AC3" s="150"/>
      <c r="AD3" s="140"/>
      <c r="AE3" s="140"/>
      <c r="AF3" s="140"/>
      <c r="AG3" s="140"/>
      <c r="AH3" s="150"/>
      <c r="AI3" s="150"/>
      <c r="AJ3" s="149"/>
      <c r="AK3" s="149"/>
      <c r="AL3" s="149"/>
      <c r="AM3" s="140" t="s">
        <v>290</v>
      </c>
      <c r="AN3" s="140"/>
      <c r="AO3" s="140" t="s">
        <v>291</v>
      </c>
      <c r="AP3" s="140"/>
      <c r="AQ3" s="140" t="s">
        <v>290</v>
      </c>
      <c r="AR3" s="140"/>
      <c r="AS3" s="140" t="s">
        <v>291</v>
      </c>
      <c r="AT3" s="140"/>
      <c r="AU3" s="140" t="s">
        <v>290</v>
      </c>
      <c r="AV3" s="140"/>
      <c r="AW3" s="140" t="s">
        <v>291</v>
      </c>
      <c r="AX3" s="140"/>
      <c r="AY3" s="140" t="s">
        <v>290</v>
      </c>
      <c r="AZ3" s="140"/>
      <c r="BA3" s="140" t="s">
        <v>291</v>
      </c>
      <c r="BB3" s="140"/>
      <c r="BC3" s="140" t="s">
        <v>290</v>
      </c>
      <c r="BD3" s="140"/>
      <c r="BE3" s="140" t="s">
        <v>291</v>
      </c>
      <c r="BF3" s="140"/>
      <c r="BG3" s="140" t="s">
        <v>290</v>
      </c>
      <c r="BH3" s="140"/>
      <c r="BI3" s="140" t="s">
        <v>291</v>
      </c>
      <c r="BJ3" s="140"/>
      <c r="BK3" s="140" t="s">
        <v>290</v>
      </c>
      <c r="BL3" s="140"/>
      <c r="BM3" s="140" t="s">
        <v>291</v>
      </c>
      <c r="BN3" s="140"/>
    </row>
    <row r="4" spans="1:117" ht="108.75" customHeight="1">
      <c r="A4" s="148"/>
      <c r="B4" s="148"/>
      <c r="C4" s="194"/>
      <c r="D4" s="195"/>
      <c r="E4" s="7" t="s">
        <v>272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7" t="s">
        <v>272</v>
      </c>
      <c r="O4" s="6" t="s">
        <v>3</v>
      </c>
      <c r="P4" s="6" t="s">
        <v>4</v>
      </c>
      <c r="Q4" s="6" t="s">
        <v>5</v>
      </c>
      <c r="R4" s="6" t="s">
        <v>6</v>
      </c>
      <c r="S4" s="6" t="s">
        <v>7</v>
      </c>
      <c r="T4" s="6" t="s">
        <v>8</v>
      </c>
      <c r="U4" s="6" t="s">
        <v>9</v>
      </c>
      <c r="V4" s="6" t="s">
        <v>10</v>
      </c>
      <c r="W4" s="7" t="s">
        <v>284</v>
      </c>
      <c r="X4" s="7" t="s">
        <v>298</v>
      </c>
      <c r="Y4" s="7" t="s">
        <v>299</v>
      </c>
      <c r="Z4" s="7" t="s">
        <v>300</v>
      </c>
      <c r="AA4" s="7" t="s">
        <v>11</v>
      </c>
      <c r="AB4" s="7"/>
      <c r="AC4" s="7" t="s">
        <v>286</v>
      </c>
      <c r="AD4" s="7" t="s">
        <v>11</v>
      </c>
      <c r="AE4" s="7" t="s">
        <v>12</v>
      </c>
      <c r="AF4" s="7" t="s">
        <v>11</v>
      </c>
      <c r="AG4" s="7" t="s">
        <v>12</v>
      </c>
      <c r="AH4" s="7"/>
      <c r="AI4" s="7" t="s">
        <v>12</v>
      </c>
      <c r="AJ4" s="7" t="s">
        <v>288</v>
      </c>
      <c r="AK4" s="7" t="s">
        <v>289</v>
      </c>
      <c r="AL4" s="7" t="s">
        <v>264</v>
      </c>
      <c r="AM4" s="7" t="s">
        <v>292</v>
      </c>
      <c r="AN4" s="7" t="s">
        <v>293</v>
      </c>
      <c r="AO4" s="7" t="s">
        <v>292</v>
      </c>
      <c r="AP4" s="7" t="s">
        <v>293</v>
      </c>
      <c r="AQ4" s="7" t="s">
        <v>292</v>
      </c>
      <c r="AR4" s="7" t="s">
        <v>293</v>
      </c>
      <c r="AS4" s="7" t="s">
        <v>292</v>
      </c>
      <c r="AT4" s="7" t="s">
        <v>293</v>
      </c>
      <c r="AU4" s="7" t="s">
        <v>292</v>
      </c>
      <c r="AV4" s="7" t="s">
        <v>293</v>
      </c>
      <c r="AW4" s="7" t="s">
        <v>292</v>
      </c>
      <c r="AX4" s="7" t="s">
        <v>293</v>
      </c>
      <c r="AY4" s="7" t="s">
        <v>292</v>
      </c>
      <c r="AZ4" s="7" t="s">
        <v>293</v>
      </c>
      <c r="BA4" s="7" t="s">
        <v>292</v>
      </c>
      <c r="BB4" s="7" t="s">
        <v>293</v>
      </c>
      <c r="BC4" s="7" t="s">
        <v>292</v>
      </c>
      <c r="BD4" s="7" t="s">
        <v>293</v>
      </c>
      <c r="BE4" s="7" t="s">
        <v>292</v>
      </c>
      <c r="BF4" s="57" t="s">
        <v>293</v>
      </c>
      <c r="BG4" s="7" t="s">
        <v>292</v>
      </c>
      <c r="BH4" s="7" t="s">
        <v>293</v>
      </c>
      <c r="BI4" s="7" t="s">
        <v>292</v>
      </c>
      <c r="BJ4" s="7" t="s">
        <v>293</v>
      </c>
      <c r="BK4" s="7" t="s">
        <v>292</v>
      </c>
      <c r="BL4" s="7" t="s">
        <v>293</v>
      </c>
      <c r="BM4" s="7" t="s">
        <v>292</v>
      </c>
      <c r="BN4" s="7" t="s">
        <v>293</v>
      </c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38" ht="16.5" customHeight="1">
      <c r="A5" s="132">
        <v>1</v>
      </c>
      <c r="B5" s="133" t="str">
        <f>+'[3]Stats 2014'!B106</f>
        <v>Hikurangi Christian Fellowship</v>
      </c>
      <c r="C5" s="133">
        <f>+'[3]Stats 2014'!C106</f>
      </c>
      <c r="D5" s="134">
        <f aca="true" t="shared" si="0" ref="D5:D36">SUM(F5:M5)</f>
        <v>7</v>
      </c>
      <c r="E5"/>
      <c r="F5" s="131">
        <v>0</v>
      </c>
      <c r="G5" s="131">
        <v>0</v>
      </c>
      <c r="H5" s="131">
        <v>1</v>
      </c>
      <c r="I5" s="131">
        <v>5</v>
      </c>
      <c r="J5" s="131">
        <v>0</v>
      </c>
      <c r="K5" s="131">
        <v>0</v>
      </c>
      <c r="L5" s="131">
        <v>0</v>
      </c>
      <c r="M5" s="131">
        <v>1</v>
      </c>
      <c r="N5" s="83">
        <v>1</v>
      </c>
      <c r="O5" s="83">
        <v>0</v>
      </c>
      <c r="P5" s="83">
        <v>0</v>
      </c>
      <c r="Q5" s="83">
        <v>1</v>
      </c>
      <c r="R5" s="83">
        <v>6</v>
      </c>
      <c r="S5" s="83">
        <v>7</v>
      </c>
      <c r="T5" s="83">
        <v>0</v>
      </c>
      <c r="U5" s="83">
        <v>0</v>
      </c>
      <c r="V5" s="83">
        <v>0</v>
      </c>
      <c r="W5" s="83">
        <v>0</v>
      </c>
      <c r="X5" s="83">
        <v>30</v>
      </c>
      <c r="Y5" s="83">
        <v>0</v>
      </c>
      <c r="Z5" s="83">
        <v>4</v>
      </c>
      <c r="AA5" s="131">
        <v>4</v>
      </c>
      <c r="AB5" s="10"/>
      <c r="AC5" s="131">
        <v>10</v>
      </c>
      <c r="AD5" s="131">
        <v>0</v>
      </c>
      <c r="AE5" s="131">
        <v>0</v>
      </c>
      <c r="AF5" s="131">
        <v>0</v>
      </c>
      <c r="AG5" s="83"/>
      <c r="AH5" s="131">
        <v>0</v>
      </c>
      <c r="AI5" s="83"/>
      <c r="AJ5" s="131">
        <v>0</v>
      </c>
      <c r="AK5" s="131">
        <v>0</v>
      </c>
      <c r="AL5" s="131">
        <v>0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</row>
    <row r="6" spans="1:138" ht="16.5" customHeight="1">
      <c r="A6" s="132">
        <f>+A5+1</f>
        <v>2</v>
      </c>
      <c r="B6" s="133" t="str">
        <f>+'[3]Stats 2014'!B107</f>
        <v>Kaeo Kerikeri Union Parish</v>
      </c>
      <c r="C6" s="133" t="str">
        <f>+'[3]Stats 2014'!C107</f>
        <v>Presbyterian</v>
      </c>
      <c r="D6" s="134">
        <f t="shared" si="0"/>
        <v>78</v>
      </c>
      <c r="E6"/>
      <c r="F6" s="131">
        <v>0</v>
      </c>
      <c r="G6" s="131">
        <v>1</v>
      </c>
      <c r="H6" s="131">
        <v>8</v>
      </c>
      <c r="I6" s="131">
        <v>38</v>
      </c>
      <c r="J6" s="131">
        <v>0</v>
      </c>
      <c r="K6" s="131">
        <v>2</v>
      </c>
      <c r="L6" s="131">
        <v>7</v>
      </c>
      <c r="M6" s="131">
        <v>22</v>
      </c>
      <c r="N6">
        <v>31</v>
      </c>
      <c r="O6">
        <v>0</v>
      </c>
      <c r="P6">
        <v>3</v>
      </c>
      <c r="Q6">
        <v>15</v>
      </c>
      <c r="R6">
        <v>60</v>
      </c>
      <c r="S6">
        <v>78</v>
      </c>
      <c r="T6">
        <v>2</v>
      </c>
      <c r="U6">
        <v>0</v>
      </c>
      <c r="V6">
        <v>0</v>
      </c>
      <c r="W6">
        <v>0</v>
      </c>
      <c r="X6">
        <v>174</v>
      </c>
      <c r="Y6">
        <v>0</v>
      </c>
      <c r="Z6">
        <v>8</v>
      </c>
      <c r="AA6" s="131">
        <v>8</v>
      </c>
      <c r="AB6" s="10"/>
      <c r="AC6" s="131">
        <v>50</v>
      </c>
      <c r="AD6" s="131">
        <v>2</v>
      </c>
      <c r="AE6" s="131">
        <v>0</v>
      </c>
      <c r="AF6" s="131">
        <v>0</v>
      </c>
      <c r="AG6"/>
      <c r="AH6" s="131">
        <v>0</v>
      </c>
      <c r="AI6"/>
      <c r="AJ6" s="131">
        <v>8</v>
      </c>
      <c r="AK6" s="131">
        <v>2</v>
      </c>
      <c r="AL6" s="131">
        <v>12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</row>
    <row r="7" spans="1:138" ht="16.5" customHeight="1">
      <c r="A7" s="132">
        <f aca="true" t="shared" si="1" ref="A7:A70">+A6+1</f>
        <v>3</v>
      </c>
      <c r="B7" s="133" t="str">
        <f>+'[3]Stats 2014'!B108</f>
        <v>Kaikohe Union</v>
      </c>
      <c r="C7" s="133">
        <f>+'[3]Stats 2014'!C108</f>
      </c>
      <c r="D7" s="134">
        <f t="shared" si="0"/>
        <v>0</v>
      </c>
      <c r="E7"/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 s="131">
        <v>0</v>
      </c>
      <c r="AB7" s="10"/>
      <c r="AC7" s="131">
        <v>0</v>
      </c>
      <c r="AD7" s="131">
        <v>0</v>
      </c>
      <c r="AE7" s="131">
        <v>0</v>
      </c>
      <c r="AF7" s="131">
        <v>0</v>
      </c>
      <c r="AG7"/>
      <c r="AH7" s="131">
        <v>0</v>
      </c>
      <c r="AI7"/>
      <c r="AJ7" s="131">
        <v>0</v>
      </c>
      <c r="AK7" s="131">
        <v>0</v>
      </c>
      <c r="AL7" s="131">
        <v>0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</row>
    <row r="8" spans="1:138" ht="16.5" customHeight="1">
      <c r="A8" s="132">
        <f t="shared" si="1"/>
        <v>4</v>
      </c>
      <c r="B8" s="133" t="str">
        <f>+'[3]Stats 2014'!B109</f>
        <v>Kaitaia Union Parish</v>
      </c>
      <c r="C8" s="133" t="str">
        <f>+'[3]Stats 2014'!C109</f>
        <v>Presbyterian</v>
      </c>
      <c r="D8" s="134">
        <f t="shared" si="0"/>
        <v>67</v>
      </c>
      <c r="E8"/>
      <c r="F8" s="131">
        <v>9</v>
      </c>
      <c r="G8" s="131">
        <v>2</v>
      </c>
      <c r="H8" s="131">
        <v>11</v>
      </c>
      <c r="I8" s="131">
        <v>23</v>
      </c>
      <c r="J8" s="131">
        <v>10</v>
      </c>
      <c r="K8" s="131">
        <v>2</v>
      </c>
      <c r="L8" s="131">
        <v>4</v>
      </c>
      <c r="M8" s="131">
        <v>6</v>
      </c>
      <c r="N8">
        <v>22</v>
      </c>
      <c r="O8">
        <v>19</v>
      </c>
      <c r="P8">
        <v>4</v>
      </c>
      <c r="Q8">
        <v>15</v>
      </c>
      <c r="R8">
        <v>29</v>
      </c>
      <c r="S8">
        <v>67</v>
      </c>
      <c r="T8">
        <v>0</v>
      </c>
      <c r="U8">
        <v>0</v>
      </c>
      <c r="V8">
        <v>2</v>
      </c>
      <c r="W8">
        <v>0</v>
      </c>
      <c r="X8">
        <v>44</v>
      </c>
      <c r="Y8">
        <v>0</v>
      </c>
      <c r="Z8">
        <v>16</v>
      </c>
      <c r="AA8" s="131">
        <v>16</v>
      </c>
      <c r="AB8" s="10"/>
      <c r="AC8" s="131">
        <v>42</v>
      </c>
      <c r="AD8" s="131">
        <v>0</v>
      </c>
      <c r="AE8" s="131">
        <v>2</v>
      </c>
      <c r="AF8" s="131">
        <v>0</v>
      </c>
      <c r="AG8"/>
      <c r="AH8" s="131">
        <v>0</v>
      </c>
      <c r="AI8"/>
      <c r="AJ8" s="131">
        <v>8</v>
      </c>
      <c r="AK8" s="131">
        <v>24</v>
      </c>
      <c r="AL8" s="131">
        <v>8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</row>
    <row r="9" spans="1:138" ht="16.5" customHeight="1">
      <c r="A9" s="132">
        <f t="shared" si="1"/>
        <v>5</v>
      </c>
      <c r="B9" s="133" t="str">
        <f>+'[3]Stats 2014'!B110</f>
        <v>Bay of Islands Uniting Parish</v>
      </c>
      <c r="C9" s="133">
        <f>+'[3]Stats 2014'!C110</f>
      </c>
      <c r="D9" s="134">
        <f t="shared" si="0"/>
        <v>0</v>
      </c>
      <c r="E9"/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131">
        <v>0</v>
      </c>
      <c r="AB9" s="10"/>
      <c r="AC9" s="131">
        <v>0</v>
      </c>
      <c r="AD9" s="131">
        <v>0</v>
      </c>
      <c r="AE9" s="131">
        <v>0</v>
      </c>
      <c r="AF9" s="131">
        <v>0</v>
      </c>
      <c r="AG9"/>
      <c r="AH9" s="131">
        <v>0</v>
      </c>
      <c r="AI9"/>
      <c r="AJ9" s="131">
        <v>0</v>
      </c>
      <c r="AK9" s="131">
        <v>0</v>
      </c>
      <c r="AL9" s="131">
        <v>0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</row>
    <row r="10" spans="1:138" ht="16.5" customHeight="1">
      <c r="A10" s="132">
        <f t="shared" si="1"/>
        <v>6</v>
      </c>
      <c r="B10" s="133" t="str">
        <f>+'[3]Stats 2014'!B111</f>
        <v>Wellsford Cooperating Parish</v>
      </c>
      <c r="C10" s="133">
        <f>+'[3]Stats 2014'!C111</f>
      </c>
      <c r="D10" s="134">
        <f t="shared" si="0"/>
        <v>0</v>
      </c>
      <c r="E10"/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s="131">
        <v>0</v>
      </c>
      <c r="AB10" s="10"/>
      <c r="AC10" s="131">
        <v>0</v>
      </c>
      <c r="AD10" s="131">
        <v>0</v>
      </c>
      <c r="AE10" s="131">
        <v>0</v>
      </c>
      <c r="AF10" s="131">
        <v>0</v>
      </c>
      <c r="AG10"/>
      <c r="AH10" s="131">
        <v>0</v>
      </c>
      <c r="AI10"/>
      <c r="AJ10" s="131">
        <v>0</v>
      </c>
      <c r="AK10" s="131">
        <v>0</v>
      </c>
      <c r="AL10" s="131">
        <v>0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</row>
    <row r="11" spans="1:138" ht="16.5" customHeight="1">
      <c r="A11" s="132">
        <f t="shared" si="1"/>
        <v>7</v>
      </c>
      <c r="B11" s="133" t="str">
        <f>+'[3]Stats 2014'!B112</f>
        <v>Kaurihohore/Kamo Co-operating Parish</v>
      </c>
      <c r="C11" s="133" t="str">
        <f>+'[3]Stats 2014'!C112</f>
        <v>Presbyterian</v>
      </c>
      <c r="D11" s="134">
        <f t="shared" si="0"/>
        <v>43</v>
      </c>
      <c r="E11"/>
      <c r="F11" s="131">
        <v>0</v>
      </c>
      <c r="G11" s="131">
        <v>0</v>
      </c>
      <c r="H11" s="131">
        <v>2</v>
      </c>
      <c r="I11" s="131">
        <v>30</v>
      </c>
      <c r="J11" s="131">
        <v>1</v>
      </c>
      <c r="K11" s="131">
        <v>0</v>
      </c>
      <c r="L11" s="131">
        <v>0</v>
      </c>
      <c r="M11" s="131">
        <v>10</v>
      </c>
      <c r="N11">
        <v>11</v>
      </c>
      <c r="O11">
        <v>1</v>
      </c>
      <c r="P11">
        <v>0</v>
      </c>
      <c r="Q11">
        <v>2</v>
      </c>
      <c r="R11">
        <v>40</v>
      </c>
      <c r="S11">
        <v>43</v>
      </c>
      <c r="T11">
        <v>0</v>
      </c>
      <c r="U11">
        <v>0</v>
      </c>
      <c r="V11">
        <v>0</v>
      </c>
      <c r="W11">
        <v>2</v>
      </c>
      <c r="X11">
        <v>10</v>
      </c>
      <c r="Y11">
        <v>0</v>
      </c>
      <c r="Z11">
        <v>1</v>
      </c>
      <c r="AA11" s="131">
        <v>1</v>
      </c>
      <c r="AB11" s="10"/>
      <c r="AC11" s="131">
        <v>39</v>
      </c>
      <c r="AD11" s="131">
        <v>0</v>
      </c>
      <c r="AE11" s="131">
        <v>0</v>
      </c>
      <c r="AF11" s="131">
        <v>0</v>
      </c>
      <c r="AG11"/>
      <c r="AH11" s="131">
        <v>2</v>
      </c>
      <c r="AI11"/>
      <c r="AJ11" s="131">
        <v>47</v>
      </c>
      <c r="AK11" s="131">
        <v>5</v>
      </c>
      <c r="AL11" s="131">
        <v>0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</row>
    <row r="12" spans="1:66" ht="16.5" customHeight="1">
      <c r="A12" s="132">
        <f t="shared" si="1"/>
        <v>8</v>
      </c>
      <c r="B12" s="133" t="str">
        <f>+'[3]Stats 2014'!B113</f>
        <v>St John's Golden Church</v>
      </c>
      <c r="C12" s="133" t="str">
        <f>+'[3]Stats 2014'!C113</f>
        <v>methodist</v>
      </c>
      <c r="D12" s="134">
        <f t="shared" si="0"/>
        <v>84</v>
      </c>
      <c r="E12"/>
      <c r="F12" s="131">
        <v>8</v>
      </c>
      <c r="G12" s="131">
        <v>2</v>
      </c>
      <c r="H12" s="131">
        <v>10</v>
      </c>
      <c r="I12" s="131">
        <v>34</v>
      </c>
      <c r="J12" s="131">
        <v>3</v>
      </c>
      <c r="K12" s="131">
        <v>1</v>
      </c>
      <c r="L12" s="131">
        <v>6</v>
      </c>
      <c r="M12" s="131">
        <v>20</v>
      </c>
      <c r="N12">
        <v>30</v>
      </c>
      <c r="O12">
        <v>11</v>
      </c>
      <c r="P12">
        <v>3</v>
      </c>
      <c r="Q12">
        <v>16</v>
      </c>
      <c r="R12">
        <v>54</v>
      </c>
      <c r="S12">
        <v>84</v>
      </c>
      <c r="T12">
        <v>5</v>
      </c>
      <c r="U12">
        <v>0</v>
      </c>
      <c r="V12">
        <v>3</v>
      </c>
      <c r="W12">
        <v>0</v>
      </c>
      <c r="X12">
        <v>0</v>
      </c>
      <c r="Y12">
        <v>113</v>
      </c>
      <c r="Z12">
        <v>4</v>
      </c>
      <c r="AA12" s="131">
        <v>4</v>
      </c>
      <c r="AB12" s="10"/>
      <c r="AC12" s="131">
        <v>58</v>
      </c>
      <c r="AD12" s="131">
        <v>5</v>
      </c>
      <c r="AE12" s="131">
        <v>3</v>
      </c>
      <c r="AF12" s="131">
        <v>0</v>
      </c>
      <c r="AG12"/>
      <c r="AH12" s="131">
        <v>0</v>
      </c>
      <c r="AI12"/>
      <c r="AJ12" s="131">
        <v>22</v>
      </c>
      <c r="AK12" s="131">
        <v>8</v>
      </c>
      <c r="AL12" s="131">
        <v>7</v>
      </c>
      <c r="BE12" s="15"/>
      <c r="BF12" s="2"/>
      <c r="BN12" s="10"/>
    </row>
    <row r="13" spans="1:66" ht="16.5" customHeight="1">
      <c r="A13" s="132">
        <f t="shared" si="1"/>
        <v>9</v>
      </c>
      <c r="B13" s="133" t="str">
        <f>+'[3]Stats 2014'!B114</f>
        <v>Tutukaka Coast</v>
      </c>
      <c r="C13" s="133" t="str">
        <f>+'[3]Stats 2014'!C114</f>
        <v>Methodist</v>
      </c>
      <c r="D13" s="134">
        <f t="shared" si="0"/>
        <v>33</v>
      </c>
      <c r="E13"/>
      <c r="F13" s="131">
        <v>2</v>
      </c>
      <c r="G13" s="131">
        <v>3</v>
      </c>
      <c r="H13" s="131">
        <v>4</v>
      </c>
      <c r="I13" s="131">
        <v>14</v>
      </c>
      <c r="J13" s="131">
        <v>2</v>
      </c>
      <c r="K13" s="131">
        <v>4</v>
      </c>
      <c r="L13" s="131">
        <v>0</v>
      </c>
      <c r="M13" s="131">
        <v>4</v>
      </c>
      <c r="N13">
        <v>10</v>
      </c>
      <c r="O13">
        <v>4</v>
      </c>
      <c r="P13">
        <v>7</v>
      </c>
      <c r="Q13">
        <v>4</v>
      </c>
      <c r="R13">
        <v>18</v>
      </c>
      <c r="S13">
        <v>33</v>
      </c>
      <c r="T13">
        <v>3</v>
      </c>
      <c r="U13">
        <v>0</v>
      </c>
      <c r="V13">
        <v>0</v>
      </c>
      <c r="W13">
        <v>0</v>
      </c>
      <c r="X13">
        <v>4</v>
      </c>
      <c r="Y13">
        <v>0</v>
      </c>
      <c r="Z13">
        <v>4</v>
      </c>
      <c r="AA13" s="131">
        <v>4</v>
      </c>
      <c r="AB13" s="10"/>
      <c r="AC13" s="131">
        <v>22</v>
      </c>
      <c r="AD13" s="131">
        <v>3</v>
      </c>
      <c r="AE13" s="131">
        <v>0</v>
      </c>
      <c r="AF13" s="131">
        <v>0</v>
      </c>
      <c r="AG13"/>
      <c r="AH13" s="131">
        <v>0</v>
      </c>
      <c r="AI13"/>
      <c r="AJ13" s="131">
        <v>0</v>
      </c>
      <c r="AK13" s="131">
        <v>0</v>
      </c>
      <c r="AL13" s="131">
        <v>7</v>
      </c>
      <c r="BE13" s="15"/>
      <c r="BF13" s="2"/>
      <c r="BN13" s="10"/>
    </row>
    <row r="14" spans="1:66" ht="16.5" customHeight="1">
      <c r="A14" s="132">
        <f t="shared" si="1"/>
        <v>10</v>
      </c>
      <c r="B14" s="133" t="str">
        <f>+'[3]Stats 2014'!B115</f>
        <v>Avondale Union Parish</v>
      </c>
      <c r="C14" s="133" t="str">
        <f>+'[3]Stats 2014'!C115</f>
        <v>Presbyterian</v>
      </c>
      <c r="D14" s="134">
        <f t="shared" si="0"/>
        <v>16</v>
      </c>
      <c r="E14"/>
      <c r="F14" s="131">
        <v>0</v>
      </c>
      <c r="G14" s="131">
        <v>3</v>
      </c>
      <c r="H14" s="131">
        <v>5</v>
      </c>
      <c r="I14" s="131">
        <v>6</v>
      </c>
      <c r="J14" s="131">
        <v>0</v>
      </c>
      <c r="K14" s="131">
        <v>1</v>
      </c>
      <c r="L14" s="131">
        <v>1</v>
      </c>
      <c r="M14" s="131">
        <v>0</v>
      </c>
      <c r="N14">
        <v>2</v>
      </c>
      <c r="O14">
        <v>0</v>
      </c>
      <c r="P14">
        <v>4</v>
      </c>
      <c r="Q14">
        <v>6</v>
      </c>
      <c r="R14">
        <v>6</v>
      </c>
      <c r="S14">
        <v>16</v>
      </c>
      <c r="T14">
        <v>2</v>
      </c>
      <c r="U14">
        <v>0</v>
      </c>
      <c r="V14">
        <v>0</v>
      </c>
      <c r="W14">
        <v>0</v>
      </c>
      <c r="X14">
        <v>15</v>
      </c>
      <c r="Y14">
        <v>0</v>
      </c>
      <c r="Z14">
        <v>10</v>
      </c>
      <c r="AA14" s="131">
        <v>10</v>
      </c>
      <c r="AB14" s="10"/>
      <c r="AC14" s="131">
        <v>10</v>
      </c>
      <c r="AD14" s="131">
        <v>2</v>
      </c>
      <c r="AE14" s="131">
        <v>0</v>
      </c>
      <c r="AF14" s="131">
        <v>0</v>
      </c>
      <c r="AG14"/>
      <c r="AH14" s="131">
        <v>0</v>
      </c>
      <c r="AI14"/>
      <c r="AJ14" s="131">
        <v>8</v>
      </c>
      <c r="AK14" s="131">
        <v>6</v>
      </c>
      <c r="AL14" s="131">
        <v>0</v>
      </c>
      <c r="BE14" s="15"/>
      <c r="BF14" s="2"/>
      <c r="BN14" s="10"/>
    </row>
    <row r="15" spans="1:66" ht="16.5" customHeight="1">
      <c r="A15" s="132">
        <f t="shared" si="1"/>
        <v>11</v>
      </c>
      <c r="B15" s="133" t="str">
        <f>+'[3]Stats 2014'!B116</f>
        <v>Te Atatu Union Church</v>
      </c>
      <c r="C15" s="133">
        <f>+'[3]Stats 2014'!C116</f>
      </c>
      <c r="D15" s="134">
        <f t="shared" si="0"/>
        <v>59</v>
      </c>
      <c r="E15"/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59</v>
      </c>
      <c r="N15">
        <v>59</v>
      </c>
      <c r="O15">
        <v>0</v>
      </c>
      <c r="P15">
        <v>0</v>
      </c>
      <c r="Q15">
        <v>0</v>
      </c>
      <c r="R15">
        <v>59</v>
      </c>
      <c r="S15">
        <v>59</v>
      </c>
      <c r="T15">
        <v>0</v>
      </c>
      <c r="U15">
        <v>0</v>
      </c>
      <c r="V15">
        <v>0</v>
      </c>
      <c r="W15">
        <v>0</v>
      </c>
      <c r="X15">
        <v>100</v>
      </c>
      <c r="Y15">
        <v>0</v>
      </c>
      <c r="Z15">
        <v>13</v>
      </c>
      <c r="AA15" s="131">
        <v>13</v>
      </c>
      <c r="AB15" s="10"/>
      <c r="AC15" s="131">
        <v>70</v>
      </c>
      <c r="AD15" s="131">
        <v>0</v>
      </c>
      <c r="AE15" s="131">
        <v>0</v>
      </c>
      <c r="AF15" s="131">
        <v>0</v>
      </c>
      <c r="AG15"/>
      <c r="AH15" s="131">
        <v>0</v>
      </c>
      <c r="AI15"/>
      <c r="AJ15" s="131">
        <v>12</v>
      </c>
      <c r="AK15" s="131">
        <v>2</v>
      </c>
      <c r="AL15" s="131">
        <v>12</v>
      </c>
      <c r="BE15" s="15"/>
      <c r="BF15" s="2"/>
      <c r="BN15" s="10"/>
    </row>
    <row r="16" spans="1:66" ht="16.5" customHeight="1">
      <c r="A16" s="132">
        <f t="shared" si="1"/>
        <v>12</v>
      </c>
      <c r="B16" s="133" t="str">
        <f>+'[3]Stats 2014'!B117</f>
        <v>St Austell's Uniting Congregation New Lynn</v>
      </c>
      <c r="C16" s="133">
        <f>+'[3]Stats 2014'!C117</f>
      </c>
      <c r="D16" s="134">
        <f t="shared" si="0"/>
        <v>63</v>
      </c>
      <c r="E16"/>
      <c r="F16" s="131">
        <v>5</v>
      </c>
      <c r="G16" s="131">
        <v>10</v>
      </c>
      <c r="H16" s="131">
        <v>9</v>
      </c>
      <c r="I16" s="131">
        <v>13</v>
      </c>
      <c r="J16" s="131">
        <v>12</v>
      </c>
      <c r="K16" s="131">
        <v>9</v>
      </c>
      <c r="L16" s="131">
        <v>3</v>
      </c>
      <c r="M16" s="131">
        <v>2</v>
      </c>
      <c r="N16">
        <v>26</v>
      </c>
      <c r="O16">
        <v>17</v>
      </c>
      <c r="P16">
        <v>19</v>
      </c>
      <c r="Q16">
        <v>12</v>
      </c>
      <c r="R16">
        <v>15</v>
      </c>
      <c r="S16">
        <v>63</v>
      </c>
      <c r="T16">
        <v>0</v>
      </c>
      <c r="U16">
        <v>0</v>
      </c>
      <c r="V16">
        <v>0</v>
      </c>
      <c r="W16">
        <v>4</v>
      </c>
      <c r="X16">
        <v>20</v>
      </c>
      <c r="Y16">
        <v>0</v>
      </c>
      <c r="Z16">
        <v>9</v>
      </c>
      <c r="AA16" s="131">
        <v>9</v>
      </c>
      <c r="AB16" s="10"/>
      <c r="AC16" s="131">
        <v>50</v>
      </c>
      <c r="AD16" s="131">
        <v>0</v>
      </c>
      <c r="AE16" s="131">
        <v>0</v>
      </c>
      <c r="AF16" s="131">
        <v>0</v>
      </c>
      <c r="AG16"/>
      <c r="AH16" s="131">
        <v>4</v>
      </c>
      <c r="AI16"/>
      <c r="AJ16" s="131">
        <v>8</v>
      </c>
      <c r="AK16" s="131">
        <v>20</v>
      </c>
      <c r="AL16" s="131">
        <v>10</v>
      </c>
      <c r="BE16" s="15"/>
      <c r="BF16" s="2"/>
      <c r="BN16" s="10"/>
    </row>
    <row r="17" spans="1:66" ht="16.5" customHeight="1">
      <c r="A17" s="132">
        <f t="shared" si="1"/>
        <v>13</v>
      </c>
      <c r="B17" s="133" t="str">
        <f>+'[3]Stats 2014'!B118</f>
        <v>Onehunga Co-operating Parish</v>
      </c>
      <c r="C17" s="133" t="str">
        <f>+'[3]Stats 2014'!C118</f>
        <v>Presbyterian</v>
      </c>
      <c r="D17" s="134">
        <f t="shared" si="0"/>
        <v>269</v>
      </c>
      <c r="E17"/>
      <c r="F17" s="131">
        <v>60</v>
      </c>
      <c r="G17" s="131">
        <v>18</v>
      </c>
      <c r="H17" s="131">
        <v>31</v>
      </c>
      <c r="I17" s="131">
        <v>27</v>
      </c>
      <c r="J17" s="131">
        <v>50</v>
      </c>
      <c r="K17" s="131">
        <v>20</v>
      </c>
      <c r="L17" s="131">
        <v>32</v>
      </c>
      <c r="M17" s="131">
        <v>31</v>
      </c>
      <c r="N17">
        <v>133</v>
      </c>
      <c r="O17">
        <v>110</v>
      </c>
      <c r="P17">
        <v>38</v>
      </c>
      <c r="Q17">
        <v>63</v>
      </c>
      <c r="R17">
        <v>58</v>
      </c>
      <c r="S17">
        <v>269</v>
      </c>
      <c r="T17">
        <v>9</v>
      </c>
      <c r="U17">
        <v>0</v>
      </c>
      <c r="V17">
        <v>1</v>
      </c>
      <c r="W17">
        <v>4</v>
      </c>
      <c r="X17">
        <v>738</v>
      </c>
      <c r="Y17">
        <v>0</v>
      </c>
      <c r="Z17">
        <v>66</v>
      </c>
      <c r="AA17" s="131">
        <v>66</v>
      </c>
      <c r="AB17" s="10"/>
      <c r="AC17" s="131">
        <v>198</v>
      </c>
      <c r="AD17" s="131">
        <v>9</v>
      </c>
      <c r="AE17" s="131">
        <v>1</v>
      </c>
      <c r="AF17" s="131">
        <v>0</v>
      </c>
      <c r="AG17"/>
      <c r="AH17" s="131">
        <v>4</v>
      </c>
      <c r="AI17"/>
      <c r="AJ17" s="131">
        <v>130</v>
      </c>
      <c r="AK17" s="131">
        <v>67</v>
      </c>
      <c r="AL17" s="131">
        <v>166</v>
      </c>
      <c r="BE17" s="15"/>
      <c r="BF17" s="2"/>
      <c r="BN17" s="10"/>
    </row>
    <row r="18" spans="1:66" ht="16.5" customHeight="1">
      <c r="A18" s="132">
        <f t="shared" si="1"/>
        <v>14</v>
      </c>
      <c r="B18" s="133" t="str">
        <f>+'[3]Stats 2014'!B119</f>
        <v>Point Chevalier Co-operating Parish (Homestead Community Church)</v>
      </c>
      <c r="C18" s="133">
        <f>+'[3]Stats 2014'!C119</f>
      </c>
      <c r="D18" s="134">
        <f t="shared" si="0"/>
        <v>72</v>
      </c>
      <c r="E18"/>
      <c r="F18" s="131">
        <v>9</v>
      </c>
      <c r="G18" s="131">
        <v>13</v>
      </c>
      <c r="H18" s="131">
        <v>12</v>
      </c>
      <c r="I18" s="131">
        <v>14</v>
      </c>
      <c r="J18" s="131">
        <v>4</v>
      </c>
      <c r="K18" s="131">
        <v>7</v>
      </c>
      <c r="L18" s="131">
        <v>5</v>
      </c>
      <c r="M18" s="131">
        <v>8</v>
      </c>
      <c r="N18">
        <v>24</v>
      </c>
      <c r="O18">
        <v>13</v>
      </c>
      <c r="P18">
        <v>20</v>
      </c>
      <c r="Q18">
        <v>17</v>
      </c>
      <c r="R18">
        <v>22</v>
      </c>
      <c r="S18">
        <v>72</v>
      </c>
      <c r="T18">
        <v>0</v>
      </c>
      <c r="U18">
        <v>0</v>
      </c>
      <c r="V18">
        <v>0</v>
      </c>
      <c r="W18">
        <v>8</v>
      </c>
      <c r="X18">
        <v>3</v>
      </c>
      <c r="Y18">
        <v>0</v>
      </c>
      <c r="Z18">
        <v>11</v>
      </c>
      <c r="AA18" s="131">
        <v>11</v>
      </c>
      <c r="AB18" s="10"/>
      <c r="AC18" s="131">
        <v>44</v>
      </c>
      <c r="AD18" s="131">
        <v>0</v>
      </c>
      <c r="AE18" s="131">
        <v>0</v>
      </c>
      <c r="AF18" s="131">
        <v>0</v>
      </c>
      <c r="AG18"/>
      <c r="AH18" s="131">
        <v>8</v>
      </c>
      <c r="AI18"/>
      <c r="AJ18" s="131">
        <v>11</v>
      </c>
      <c r="AK18" s="131">
        <v>2</v>
      </c>
      <c r="AL18" s="131">
        <v>1</v>
      </c>
      <c r="BE18" s="15"/>
      <c r="BF18" s="2"/>
      <c r="BN18" s="10"/>
    </row>
    <row r="19" spans="1:66" ht="16.5" customHeight="1">
      <c r="A19" s="132">
        <f t="shared" si="1"/>
        <v>15</v>
      </c>
      <c r="B19" s="133" t="str">
        <f>+'[3]Stats 2014'!B120</f>
        <v>Tuakau Methodist Presbyterian Parish</v>
      </c>
      <c r="C19" s="133" t="str">
        <f>+'[3]Stats 2014'!C120</f>
        <v>Presbyterian</v>
      </c>
      <c r="D19" s="134">
        <f t="shared" si="0"/>
        <v>44</v>
      </c>
      <c r="E19"/>
      <c r="F19" s="131">
        <v>0</v>
      </c>
      <c r="G19" s="131">
        <v>6</v>
      </c>
      <c r="H19" s="131">
        <v>4</v>
      </c>
      <c r="I19" s="131">
        <v>18</v>
      </c>
      <c r="J19" s="131">
        <v>0</v>
      </c>
      <c r="K19" s="131">
        <v>6</v>
      </c>
      <c r="L19" s="131">
        <v>2</v>
      </c>
      <c r="M19" s="131">
        <v>8</v>
      </c>
      <c r="N19">
        <v>16</v>
      </c>
      <c r="O19">
        <v>0</v>
      </c>
      <c r="P19">
        <v>12</v>
      </c>
      <c r="Q19">
        <v>6</v>
      </c>
      <c r="R19">
        <v>26</v>
      </c>
      <c r="S19">
        <v>44</v>
      </c>
      <c r="T19">
        <v>0</v>
      </c>
      <c r="U19">
        <v>2</v>
      </c>
      <c r="V19">
        <v>0</v>
      </c>
      <c r="W19">
        <v>0</v>
      </c>
      <c r="X19">
        <v>13</v>
      </c>
      <c r="Y19">
        <v>0</v>
      </c>
      <c r="Z19">
        <v>11</v>
      </c>
      <c r="AA19" s="131">
        <v>11</v>
      </c>
      <c r="AB19" s="10"/>
      <c r="AC19" s="131">
        <v>41</v>
      </c>
      <c r="AD19" s="131">
        <v>0</v>
      </c>
      <c r="AE19" s="131">
        <v>0</v>
      </c>
      <c r="AF19" s="131">
        <v>2</v>
      </c>
      <c r="AG19"/>
      <c r="AH19" s="131">
        <v>0</v>
      </c>
      <c r="AI19"/>
      <c r="AJ19" s="131">
        <v>9</v>
      </c>
      <c r="AK19" s="131">
        <v>0</v>
      </c>
      <c r="AL19" s="131">
        <v>10</v>
      </c>
      <c r="BE19" s="15"/>
      <c r="BF19" s="2"/>
      <c r="BN19" s="10"/>
    </row>
    <row r="20" spans="1:66" ht="16.5" customHeight="1">
      <c r="A20" s="132">
        <f t="shared" si="1"/>
        <v>16</v>
      </c>
      <c r="B20" s="133" t="str">
        <f>+'[3]Stats 2014'!B121</f>
        <v>Bucklands Beach Co-operating Parish</v>
      </c>
      <c r="C20" s="133">
        <f>+'[3]Stats 2014'!C121</f>
      </c>
      <c r="D20" s="134">
        <f t="shared" si="0"/>
        <v>146</v>
      </c>
      <c r="E20"/>
      <c r="F20" s="131">
        <v>19</v>
      </c>
      <c r="G20" s="131">
        <v>14</v>
      </c>
      <c r="H20" s="131">
        <v>14</v>
      </c>
      <c r="I20" s="131">
        <v>31</v>
      </c>
      <c r="J20" s="131">
        <v>18</v>
      </c>
      <c r="K20" s="131">
        <v>12</v>
      </c>
      <c r="L20" s="131">
        <v>15</v>
      </c>
      <c r="M20" s="131">
        <v>23</v>
      </c>
      <c r="N20">
        <v>68</v>
      </c>
      <c r="O20">
        <v>37</v>
      </c>
      <c r="P20">
        <v>26</v>
      </c>
      <c r="Q20">
        <v>29</v>
      </c>
      <c r="R20">
        <v>54</v>
      </c>
      <c r="S20">
        <v>146</v>
      </c>
      <c r="T20">
        <v>1</v>
      </c>
      <c r="U20">
        <v>0</v>
      </c>
      <c r="V20">
        <v>4</v>
      </c>
      <c r="W20">
        <v>0</v>
      </c>
      <c r="X20">
        <v>0</v>
      </c>
      <c r="Y20">
        <v>0</v>
      </c>
      <c r="Z20">
        <v>14</v>
      </c>
      <c r="AA20" s="131">
        <v>14</v>
      </c>
      <c r="AB20" s="10"/>
      <c r="AC20" s="131">
        <v>77</v>
      </c>
      <c r="AD20" s="131">
        <v>1</v>
      </c>
      <c r="AE20" s="131">
        <v>4</v>
      </c>
      <c r="AF20" s="131">
        <v>0</v>
      </c>
      <c r="AG20"/>
      <c r="AH20" s="131">
        <v>0</v>
      </c>
      <c r="AI20"/>
      <c r="AJ20" s="131">
        <v>145</v>
      </c>
      <c r="AK20" s="131">
        <v>1</v>
      </c>
      <c r="AL20" s="131">
        <v>5</v>
      </c>
      <c r="BE20" s="15"/>
      <c r="BF20" s="2"/>
      <c r="BN20" s="10"/>
    </row>
    <row r="21" spans="1:66" ht="16.5" customHeight="1">
      <c r="A21" s="132">
        <f t="shared" si="1"/>
        <v>17</v>
      </c>
      <c r="B21" s="133" t="str">
        <f>+'[3]Stats 2014'!B122</f>
        <v>Waiuku and Districts Combined Churches</v>
      </c>
      <c r="C21" s="133" t="str">
        <f>+'[3]Stats 2014'!C122</f>
        <v>Methodist</v>
      </c>
      <c r="D21" s="134">
        <f t="shared" si="0"/>
        <v>204</v>
      </c>
      <c r="E21"/>
      <c r="F21" s="131">
        <v>11</v>
      </c>
      <c r="G21" s="131">
        <v>10</v>
      </c>
      <c r="H21" s="131">
        <v>27</v>
      </c>
      <c r="I21" s="131">
        <v>70</v>
      </c>
      <c r="J21" s="131">
        <v>15</v>
      </c>
      <c r="K21" s="131">
        <v>10</v>
      </c>
      <c r="L21" s="131">
        <v>11</v>
      </c>
      <c r="M21" s="131">
        <v>50</v>
      </c>
      <c r="N21">
        <v>86</v>
      </c>
      <c r="O21">
        <v>26</v>
      </c>
      <c r="P21">
        <v>20</v>
      </c>
      <c r="Q21">
        <v>38</v>
      </c>
      <c r="R21">
        <v>120</v>
      </c>
      <c r="S21">
        <v>204</v>
      </c>
      <c r="T21">
        <v>0</v>
      </c>
      <c r="U21">
        <v>0</v>
      </c>
      <c r="V21">
        <v>0</v>
      </c>
      <c r="W21">
        <v>0</v>
      </c>
      <c r="X21">
        <v>80</v>
      </c>
      <c r="Y21">
        <v>0</v>
      </c>
      <c r="Z21">
        <v>12</v>
      </c>
      <c r="AA21" s="131">
        <v>12</v>
      </c>
      <c r="AB21" s="10"/>
      <c r="AC21" s="131">
        <v>91</v>
      </c>
      <c r="AD21" s="131">
        <v>0</v>
      </c>
      <c r="AE21" s="131">
        <v>0</v>
      </c>
      <c r="AF21" s="131">
        <v>0</v>
      </c>
      <c r="AG21"/>
      <c r="AH21" s="131">
        <v>0</v>
      </c>
      <c r="AI21"/>
      <c r="AJ21" s="131">
        <v>14</v>
      </c>
      <c r="AK21" s="131">
        <v>18</v>
      </c>
      <c r="AL21" s="131">
        <v>12</v>
      </c>
      <c r="BE21" s="15"/>
      <c r="BF21" s="2"/>
      <c r="BN21" s="10"/>
    </row>
    <row r="22" spans="1:66" ht="16.5" customHeight="1">
      <c r="A22" s="132">
        <f t="shared" si="1"/>
        <v>18</v>
      </c>
      <c r="B22" s="133" t="str">
        <f>+'[3]Stats 2014'!B123</f>
        <v>Union Parish of Cambridge</v>
      </c>
      <c r="C22" s="133">
        <f>+'[3]Stats 2014'!C123</f>
      </c>
      <c r="D22" s="134">
        <f t="shared" si="0"/>
        <v>142</v>
      </c>
      <c r="E22"/>
      <c r="F22" s="131">
        <v>0</v>
      </c>
      <c r="G22" s="131">
        <v>3</v>
      </c>
      <c r="H22" s="131">
        <v>13</v>
      </c>
      <c r="I22" s="131">
        <v>80</v>
      </c>
      <c r="J22" s="131">
        <v>0</v>
      </c>
      <c r="K22" s="131">
        <v>1</v>
      </c>
      <c r="L22" s="131">
        <v>7</v>
      </c>
      <c r="M22" s="131">
        <v>38</v>
      </c>
      <c r="N22">
        <v>46</v>
      </c>
      <c r="O22">
        <v>0</v>
      </c>
      <c r="P22">
        <v>4</v>
      </c>
      <c r="Q22">
        <v>20</v>
      </c>
      <c r="R22">
        <v>118</v>
      </c>
      <c r="S22">
        <v>142</v>
      </c>
      <c r="T22">
        <v>1</v>
      </c>
      <c r="U22">
        <v>0</v>
      </c>
      <c r="V22">
        <v>0</v>
      </c>
      <c r="W22">
        <v>0</v>
      </c>
      <c r="X22">
        <v>90</v>
      </c>
      <c r="Y22">
        <v>0</v>
      </c>
      <c r="Z22">
        <v>2</v>
      </c>
      <c r="AA22" s="131">
        <v>2</v>
      </c>
      <c r="AB22" s="10"/>
      <c r="AC22" s="131">
        <v>79</v>
      </c>
      <c r="AD22" s="131">
        <v>1</v>
      </c>
      <c r="AE22" s="131">
        <v>0</v>
      </c>
      <c r="AF22" s="131">
        <v>0</v>
      </c>
      <c r="AG22"/>
      <c r="AH22" s="131">
        <v>0</v>
      </c>
      <c r="AI22"/>
      <c r="AJ22" s="131">
        <v>0</v>
      </c>
      <c r="AK22" s="131">
        <v>0</v>
      </c>
      <c r="AL22" s="131">
        <v>10</v>
      </c>
      <c r="BE22" s="15"/>
      <c r="BF22" s="2"/>
      <c r="BN22" s="10"/>
    </row>
    <row r="23" spans="1:66" ht="16.5" customHeight="1">
      <c r="A23" s="132">
        <f t="shared" si="1"/>
        <v>19</v>
      </c>
      <c r="B23" s="133" t="str">
        <f>+'[3]Stats 2014'!B124</f>
        <v>Ngaruawahia Union Parish</v>
      </c>
      <c r="C23" s="133" t="str">
        <f>+'[3]Stats 2014'!C124</f>
        <v>Presbyterian</v>
      </c>
      <c r="D23" s="134">
        <f t="shared" si="0"/>
        <v>75</v>
      </c>
      <c r="E23"/>
      <c r="F23" s="131">
        <v>15</v>
      </c>
      <c r="G23" s="131">
        <v>4</v>
      </c>
      <c r="H23" s="131">
        <v>11</v>
      </c>
      <c r="I23" s="131">
        <v>14</v>
      </c>
      <c r="J23" s="131">
        <v>15</v>
      </c>
      <c r="K23" s="131">
        <v>3</v>
      </c>
      <c r="L23" s="131">
        <v>7</v>
      </c>
      <c r="M23" s="131">
        <v>6</v>
      </c>
      <c r="N23">
        <v>31</v>
      </c>
      <c r="O23">
        <v>30</v>
      </c>
      <c r="P23">
        <v>7</v>
      </c>
      <c r="Q23">
        <v>18</v>
      </c>
      <c r="R23">
        <v>20</v>
      </c>
      <c r="S23">
        <v>75</v>
      </c>
      <c r="T23">
        <v>0</v>
      </c>
      <c r="U23">
        <v>1</v>
      </c>
      <c r="V23">
        <v>0</v>
      </c>
      <c r="W23">
        <v>0</v>
      </c>
      <c r="X23">
        <v>160</v>
      </c>
      <c r="Y23">
        <v>0</v>
      </c>
      <c r="Z23">
        <v>30</v>
      </c>
      <c r="AA23" s="131">
        <v>30</v>
      </c>
      <c r="AB23" s="10"/>
      <c r="AC23" s="131">
        <v>30</v>
      </c>
      <c r="AD23" s="131">
        <v>0</v>
      </c>
      <c r="AE23" s="131">
        <v>0</v>
      </c>
      <c r="AF23" s="131">
        <v>1</v>
      </c>
      <c r="AG23"/>
      <c r="AH23" s="131">
        <v>0</v>
      </c>
      <c r="AI23"/>
      <c r="AJ23" s="131">
        <v>0</v>
      </c>
      <c r="AK23" s="131">
        <v>0</v>
      </c>
      <c r="AL23" s="131">
        <v>150</v>
      </c>
      <c r="BE23" s="15"/>
      <c r="BF23" s="2"/>
      <c r="BN23" s="10"/>
    </row>
    <row r="24" spans="1:66" ht="16.5" customHeight="1">
      <c r="A24" s="132">
        <f t="shared" si="1"/>
        <v>20</v>
      </c>
      <c r="B24" s="133" t="str">
        <f>+'[3]Stats 2014'!B125</f>
        <v>Raglan Union Church</v>
      </c>
      <c r="C24" s="133" t="str">
        <f>+'[3]Stats 2014'!C125</f>
        <v>Congregational Union</v>
      </c>
      <c r="D24" s="134">
        <f t="shared" si="0"/>
        <v>28</v>
      </c>
      <c r="E24"/>
      <c r="F24" s="131">
        <v>0</v>
      </c>
      <c r="G24" s="131">
        <v>2</v>
      </c>
      <c r="H24" s="131">
        <v>5</v>
      </c>
      <c r="I24" s="131">
        <v>11</v>
      </c>
      <c r="J24" s="131">
        <v>0</v>
      </c>
      <c r="K24" s="131">
        <v>2</v>
      </c>
      <c r="L24" s="131">
        <v>3</v>
      </c>
      <c r="M24" s="131">
        <v>5</v>
      </c>
      <c r="N24">
        <v>10</v>
      </c>
      <c r="O24">
        <v>0</v>
      </c>
      <c r="P24">
        <v>4</v>
      </c>
      <c r="Q24">
        <v>8</v>
      </c>
      <c r="R24">
        <v>16</v>
      </c>
      <c r="S24">
        <v>28</v>
      </c>
      <c r="T24">
        <v>0</v>
      </c>
      <c r="U24">
        <v>3</v>
      </c>
      <c r="V24">
        <v>0</v>
      </c>
      <c r="W24">
        <v>0</v>
      </c>
      <c r="X24">
        <v>55</v>
      </c>
      <c r="Y24">
        <v>0</v>
      </c>
      <c r="Z24">
        <v>6</v>
      </c>
      <c r="AA24" s="131">
        <v>6</v>
      </c>
      <c r="AB24" s="10"/>
      <c r="AC24" s="131">
        <v>26</v>
      </c>
      <c r="AD24" s="131">
        <v>0</v>
      </c>
      <c r="AE24" s="131">
        <v>0</v>
      </c>
      <c r="AF24" s="131">
        <v>3</v>
      </c>
      <c r="AG24"/>
      <c r="AH24" s="131">
        <v>0</v>
      </c>
      <c r="AI24"/>
      <c r="AJ24" s="131">
        <v>0</v>
      </c>
      <c r="AK24" s="131">
        <v>0</v>
      </c>
      <c r="AL24" s="131">
        <v>6</v>
      </c>
      <c r="BE24" s="15"/>
      <c r="BF24" s="2"/>
      <c r="BN24" s="10"/>
    </row>
    <row r="25" spans="1:66" ht="16.5" customHeight="1">
      <c r="A25" s="132">
        <f t="shared" si="1"/>
        <v>21</v>
      </c>
      <c r="B25" s="133" t="str">
        <f>+'[3]Stats 2014'!B126</f>
        <v>Thames Union Parish</v>
      </c>
      <c r="C25" s="133" t="str">
        <f>+'[3]Stats 2014'!C126</f>
        <v>Presbyterian</v>
      </c>
      <c r="D25" s="134">
        <f t="shared" si="0"/>
        <v>90</v>
      </c>
      <c r="E25"/>
      <c r="F25" s="131">
        <v>1</v>
      </c>
      <c r="G25" s="131">
        <v>1</v>
      </c>
      <c r="H25" s="131">
        <v>9</v>
      </c>
      <c r="I25" s="131">
        <v>53</v>
      </c>
      <c r="J25" s="131">
        <v>0</v>
      </c>
      <c r="K25" s="131">
        <v>2</v>
      </c>
      <c r="L25" s="131">
        <v>4</v>
      </c>
      <c r="M25" s="131">
        <v>20</v>
      </c>
      <c r="N25">
        <v>26</v>
      </c>
      <c r="O25">
        <v>1</v>
      </c>
      <c r="P25">
        <v>3</v>
      </c>
      <c r="Q25">
        <v>13</v>
      </c>
      <c r="R25">
        <v>73</v>
      </c>
      <c r="S25">
        <v>90</v>
      </c>
      <c r="T25">
        <v>2</v>
      </c>
      <c r="U25">
        <v>0</v>
      </c>
      <c r="V25">
        <v>0</v>
      </c>
      <c r="W25">
        <v>0</v>
      </c>
      <c r="X25">
        <v>75</v>
      </c>
      <c r="Y25">
        <v>0</v>
      </c>
      <c r="Z25">
        <v>1</v>
      </c>
      <c r="AA25" s="131">
        <v>1</v>
      </c>
      <c r="AB25" s="10"/>
      <c r="AC25" s="131">
        <v>64</v>
      </c>
      <c r="AD25" s="131">
        <v>2</v>
      </c>
      <c r="AE25" s="131">
        <v>0</v>
      </c>
      <c r="AF25" s="131">
        <v>0</v>
      </c>
      <c r="AG25"/>
      <c r="AH25" s="131">
        <v>0</v>
      </c>
      <c r="AI25"/>
      <c r="AJ25" s="131">
        <v>1</v>
      </c>
      <c r="AK25" s="131">
        <v>0</v>
      </c>
      <c r="AL25" s="131">
        <v>11</v>
      </c>
      <c r="BE25" s="15"/>
      <c r="BF25" s="2"/>
      <c r="BN25" s="10"/>
    </row>
    <row r="26" spans="1:66" ht="16.5" customHeight="1">
      <c r="A26" s="132">
        <f t="shared" si="1"/>
        <v>22</v>
      </c>
      <c r="B26" s="133" t="str">
        <f>+'[3]Stats 2014'!B127</f>
        <v>Huntly Co-operating Parish</v>
      </c>
      <c r="C26" s="133">
        <f>+'[3]Stats 2014'!C127</f>
      </c>
      <c r="D26" s="134">
        <f t="shared" si="0"/>
        <v>78</v>
      </c>
      <c r="E26"/>
      <c r="F26" s="131">
        <v>1</v>
      </c>
      <c r="G26" s="131">
        <v>9</v>
      </c>
      <c r="H26" s="131">
        <v>13</v>
      </c>
      <c r="I26" s="131">
        <v>23</v>
      </c>
      <c r="J26" s="131">
        <v>0</v>
      </c>
      <c r="K26" s="131">
        <v>7</v>
      </c>
      <c r="L26" s="131">
        <v>15</v>
      </c>
      <c r="M26" s="131">
        <v>10</v>
      </c>
      <c r="N26">
        <v>32</v>
      </c>
      <c r="O26">
        <v>1</v>
      </c>
      <c r="P26">
        <v>16</v>
      </c>
      <c r="Q26">
        <v>28</v>
      </c>
      <c r="R26">
        <v>33</v>
      </c>
      <c r="S26">
        <v>78</v>
      </c>
      <c r="T26">
        <v>0</v>
      </c>
      <c r="U26">
        <v>1</v>
      </c>
      <c r="V26">
        <v>5</v>
      </c>
      <c r="W26">
        <v>5</v>
      </c>
      <c r="X26">
        <v>190</v>
      </c>
      <c r="Y26">
        <v>0</v>
      </c>
      <c r="Z26">
        <v>30</v>
      </c>
      <c r="AA26" s="131">
        <v>30</v>
      </c>
      <c r="AB26" s="10"/>
      <c r="AC26" s="131">
        <v>136</v>
      </c>
      <c r="AD26" s="131">
        <v>0</v>
      </c>
      <c r="AE26" s="131">
        <v>5</v>
      </c>
      <c r="AF26" s="131">
        <v>1</v>
      </c>
      <c r="AG26"/>
      <c r="AH26" s="131">
        <v>5</v>
      </c>
      <c r="AI26"/>
      <c r="AJ26" s="131">
        <v>30</v>
      </c>
      <c r="AK26" s="131">
        <v>70</v>
      </c>
      <c r="AL26" s="131">
        <v>40</v>
      </c>
      <c r="BE26" s="15"/>
      <c r="BF26" s="2"/>
      <c r="BN26" s="10"/>
    </row>
    <row r="27" spans="1:66" ht="16.5" customHeight="1">
      <c r="A27" s="132">
        <f t="shared" si="1"/>
        <v>23</v>
      </c>
      <c r="B27" s="133" t="str">
        <f>+'[3]Stats 2014'!B128</f>
        <v>Chartwell Co-operating Parish</v>
      </c>
      <c r="C27" s="133">
        <f>+'[3]Stats 2014'!C128</f>
      </c>
      <c r="D27" s="134">
        <f t="shared" si="0"/>
        <v>480</v>
      </c>
      <c r="E27"/>
      <c r="F27" s="131">
        <v>55</v>
      </c>
      <c r="G27" s="131">
        <v>20</v>
      </c>
      <c r="H27" s="131">
        <v>40</v>
      </c>
      <c r="I27" s="131">
        <v>195</v>
      </c>
      <c r="J27" s="131">
        <v>30</v>
      </c>
      <c r="K27" s="131">
        <v>15</v>
      </c>
      <c r="L27" s="131">
        <v>30</v>
      </c>
      <c r="M27" s="131">
        <v>95</v>
      </c>
      <c r="N27">
        <v>170</v>
      </c>
      <c r="O27">
        <v>85</v>
      </c>
      <c r="P27">
        <v>35</v>
      </c>
      <c r="Q27">
        <v>70</v>
      </c>
      <c r="R27">
        <v>290</v>
      </c>
      <c r="S27">
        <v>480</v>
      </c>
      <c r="T27">
        <v>5</v>
      </c>
      <c r="U27">
        <v>0</v>
      </c>
      <c r="V27">
        <v>1</v>
      </c>
      <c r="W27">
        <v>4</v>
      </c>
      <c r="X27">
        <v>700</v>
      </c>
      <c r="Y27">
        <v>0</v>
      </c>
      <c r="Z27">
        <v>17</v>
      </c>
      <c r="AA27" s="131">
        <v>17</v>
      </c>
      <c r="AB27" s="10"/>
      <c r="AC27" s="131">
        <v>207</v>
      </c>
      <c r="AD27" s="131">
        <v>5</v>
      </c>
      <c r="AE27" s="131">
        <v>1</v>
      </c>
      <c r="AF27" s="131">
        <v>0</v>
      </c>
      <c r="AG27"/>
      <c r="AH27" s="131">
        <v>4</v>
      </c>
      <c r="AI27"/>
      <c r="AJ27" s="131">
        <v>25</v>
      </c>
      <c r="AK27" s="131">
        <v>22</v>
      </c>
      <c r="AL27" s="131">
        <v>50</v>
      </c>
      <c r="BE27" s="15"/>
      <c r="BF27" s="2"/>
      <c r="BN27" s="10"/>
    </row>
    <row r="28" spans="1:66" ht="16.5" customHeight="1">
      <c r="A28" s="132">
        <f t="shared" si="1"/>
        <v>24</v>
      </c>
      <c r="B28" s="133" t="str">
        <f>+'[3]Stats 2014'!B129</f>
        <v>St Francis Church - Hillcrest</v>
      </c>
      <c r="C28" s="133">
        <f>+'[3]Stats 2014'!C129</f>
      </c>
      <c r="D28" s="134">
        <f t="shared" si="0"/>
        <v>321</v>
      </c>
      <c r="E28"/>
      <c r="F28" s="131">
        <v>34</v>
      </c>
      <c r="G28" s="131">
        <v>16</v>
      </c>
      <c r="H28" s="131">
        <v>46</v>
      </c>
      <c r="I28" s="131">
        <v>97</v>
      </c>
      <c r="J28" s="131">
        <v>28</v>
      </c>
      <c r="K28" s="131">
        <v>23</v>
      </c>
      <c r="L28" s="131">
        <v>30</v>
      </c>
      <c r="M28" s="131">
        <v>47</v>
      </c>
      <c r="N28">
        <v>128</v>
      </c>
      <c r="O28">
        <v>62</v>
      </c>
      <c r="P28">
        <v>39</v>
      </c>
      <c r="Q28">
        <v>76</v>
      </c>
      <c r="R28">
        <v>144</v>
      </c>
      <c r="S28">
        <v>321</v>
      </c>
      <c r="T28">
        <v>1</v>
      </c>
      <c r="U28">
        <v>0</v>
      </c>
      <c r="V28">
        <v>1</v>
      </c>
      <c r="W28">
        <v>0</v>
      </c>
      <c r="X28">
        <v>336</v>
      </c>
      <c r="Y28">
        <v>0</v>
      </c>
      <c r="Z28">
        <v>12</v>
      </c>
      <c r="AA28" s="131">
        <v>12</v>
      </c>
      <c r="AB28" s="10"/>
      <c r="AC28" s="131">
        <v>93</v>
      </c>
      <c r="AD28" s="131">
        <v>1</v>
      </c>
      <c r="AE28" s="131">
        <v>1</v>
      </c>
      <c r="AF28" s="131">
        <v>0</v>
      </c>
      <c r="AG28"/>
      <c r="AH28" s="131">
        <v>0</v>
      </c>
      <c r="AI28"/>
      <c r="AJ28" s="131">
        <v>38</v>
      </c>
      <c r="AK28" s="131">
        <v>0</v>
      </c>
      <c r="AL28" s="131">
        <v>23</v>
      </c>
      <c r="BE28" s="15"/>
      <c r="BF28" s="2"/>
      <c r="BN28" s="10"/>
    </row>
    <row r="29" spans="1:66" ht="16.5" customHeight="1">
      <c r="A29" s="132">
        <f t="shared" si="1"/>
        <v>25</v>
      </c>
      <c r="B29" s="133" t="str">
        <f>+'[3]Stats 2014'!B130</f>
        <v>Hauraki Plains Co-operating Parish</v>
      </c>
      <c r="C29" s="133">
        <f>+'[3]Stats 2014'!C130</f>
      </c>
      <c r="D29" s="134">
        <f t="shared" si="0"/>
        <v>0</v>
      </c>
      <c r="E29"/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95</v>
      </c>
      <c r="Y29">
        <v>0</v>
      </c>
      <c r="Z29">
        <v>16</v>
      </c>
      <c r="AA29" s="131">
        <v>16</v>
      </c>
      <c r="AB29" s="10"/>
      <c r="AC29" s="131">
        <v>52</v>
      </c>
      <c r="AD29" s="131">
        <v>1</v>
      </c>
      <c r="AE29" s="131">
        <v>0</v>
      </c>
      <c r="AF29" s="131">
        <v>0</v>
      </c>
      <c r="AG29"/>
      <c r="AH29" s="131">
        <v>0</v>
      </c>
      <c r="AI29"/>
      <c r="AJ29" s="131">
        <v>20</v>
      </c>
      <c r="AK29" s="131">
        <v>0</v>
      </c>
      <c r="AL29" s="131">
        <v>48</v>
      </c>
      <c r="BE29" s="15"/>
      <c r="BF29" s="2"/>
      <c r="BN29" s="10"/>
    </row>
    <row r="30" spans="1:66" ht="16.5" customHeight="1">
      <c r="A30" s="132">
        <f t="shared" si="1"/>
        <v>26</v>
      </c>
      <c r="B30" s="133" t="str">
        <f>+'[3]Stats 2014'!B131</f>
        <v>Piopio Aria Mokau Co-operating Parish</v>
      </c>
      <c r="C30" s="133">
        <f>+'[3]Stats 2014'!C131</f>
      </c>
      <c r="D30" s="134">
        <f t="shared" si="0"/>
        <v>15</v>
      </c>
      <c r="E30"/>
      <c r="F30" s="131">
        <v>0</v>
      </c>
      <c r="G30" s="131">
        <v>0</v>
      </c>
      <c r="H30" s="131">
        <v>2</v>
      </c>
      <c r="I30" s="131">
        <v>8</v>
      </c>
      <c r="J30" s="131">
        <v>0</v>
      </c>
      <c r="K30" s="131">
        <v>0</v>
      </c>
      <c r="L30" s="131">
        <v>1</v>
      </c>
      <c r="M30" s="131">
        <v>4</v>
      </c>
      <c r="N30">
        <v>5</v>
      </c>
      <c r="O30">
        <v>0</v>
      </c>
      <c r="P30">
        <v>0</v>
      </c>
      <c r="Q30">
        <v>3</v>
      </c>
      <c r="R30">
        <v>12</v>
      </c>
      <c r="S30">
        <v>15</v>
      </c>
      <c r="T30">
        <v>0</v>
      </c>
      <c r="U30">
        <v>0</v>
      </c>
      <c r="V30">
        <v>0</v>
      </c>
      <c r="W30">
        <v>0</v>
      </c>
      <c r="X30">
        <v>6</v>
      </c>
      <c r="Y30">
        <v>0</v>
      </c>
      <c r="Z30">
        <v>0</v>
      </c>
      <c r="AA30" s="131">
        <v>0</v>
      </c>
      <c r="AB30" s="10"/>
      <c r="AC30" s="131">
        <v>8</v>
      </c>
      <c r="AD30" s="131">
        <v>0</v>
      </c>
      <c r="AE30" s="131">
        <v>0</v>
      </c>
      <c r="AF30" s="131">
        <v>0</v>
      </c>
      <c r="AG30"/>
      <c r="AH30" s="131">
        <v>0</v>
      </c>
      <c r="AI30"/>
      <c r="AJ30" s="131">
        <v>0</v>
      </c>
      <c r="AK30" s="131">
        <v>0</v>
      </c>
      <c r="AL30" s="131">
        <v>6</v>
      </c>
      <c r="BE30" s="15"/>
      <c r="BF30" s="2"/>
      <c r="BN30" s="10"/>
    </row>
    <row r="31" spans="1:66" ht="16.5" customHeight="1">
      <c r="A31" s="132">
        <f t="shared" si="1"/>
        <v>27</v>
      </c>
      <c r="B31" s="133" t="str">
        <f>+'[3]Stats 2014'!B132</f>
        <v>Te Aroha Co-operating Parish</v>
      </c>
      <c r="C31" s="133" t="str">
        <f>+'[3]Stats 2014'!C132</f>
        <v>Presbyterian</v>
      </c>
      <c r="D31" s="134">
        <f t="shared" si="0"/>
        <v>65</v>
      </c>
      <c r="E31"/>
      <c r="F31" s="131">
        <v>0</v>
      </c>
      <c r="G31" s="131">
        <v>0</v>
      </c>
      <c r="H31" s="131">
        <v>1</v>
      </c>
      <c r="I31" s="131">
        <v>40</v>
      </c>
      <c r="J31" s="131">
        <v>0</v>
      </c>
      <c r="K31" s="131">
        <v>0</v>
      </c>
      <c r="L31" s="131">
        <v>1</v>
      </c>
      <c r="M31" s="131">
        <v>23</v>
      </c>
      <c r="N31">
        <v>24</v>
      </c>
      <c r="O31">
        <v>0</v>
      </c>
      <c r="P31">
        <v>0</v>
      </c>
      <c r="Q31">
        <v>2</v>
      </c>
      <c r="R31">
        <v>63</v>
      </c>
      <c r="S31">
        <v>65</v>
      </c>
      <c r="T31">
        <v>0</v>
      </c>
      <c r="U31">
        <v>0</v>
      </c>
      <c r="V31">
        <v>0</v>
      </c>
      <c r="W31">
        <v>0</v>
      </c>
      <c r="X31">
        <v>190</v>
      </c>
      <c r="Y31">
        <v>0</v>
      </c>
      <c r="Z31">
        <v>2</v>
      </c>
      <c r="AA31" s="131">
        <v>2</v>
      </c>
      <c r="AB31" s="10"/>
      <c r="AC31" s="131">
        <v>41</v>
      </c>
      <c r="AD31" s="131">
        <v>0</v>
      </c>
      <c r="AE31" s="131">
        <v>0</v>
      </c>
      <c r="AF31" s="131">
        <v>0</v>
      </c>
      <c r="AG31"/>
      <c r="AH31" s="131">
        <v>0</v>
      </c>
      <c r="AI31"/>
      <c r="AJ31" s="131">
        <v>0</v>
      </c>
      <c r="AK31" s="131">
        <v>5</v>
      </c>
      <c r="AL31" s="131">
        <v>10</v>
      </c>
      <c r="BE31" s="15"/>
      <c r="BF31" s="2"/>
      <c r="BN31" s="10"/>
    </row>
    <row r="32" spans="1:66" ht="16.5" customHeight="1">
      <c r="A32" s="132">
        <f t="shared" si="1"/>
        <v>28</v>
      </c>
      <c r="B32" s="133" t="str">
        <f>+'[3]Stats 2014'!B133</f>
        <v>Tirau Co-operating Parish</v>
      </c>
      <c r="C32" s="133" t="str">
        <f>+'[3]Stats 2014'!C133</f>
        <v>Presbyterian</v>
      </c>
      <c r="D32" s="134">
        <f t="shared" si="0"/>
        <v>83</v>
      </c>
      <c r="E32"/>
      <c r="F32" s="131">
        <v>5</v>
      </c>
      <c r="G32" s="131">
        <v>8</v>
      </c>
      <c r="H32" s="131">
        <v>22</v>
      </c>
      <c r="I32" s="131">
        <v>10</v>
      </c>
      <c r="J32" s="131">
        <v>2</v>
      </c>
      <c r="K32" s="131">
        <v>11</v>
      </c>
      <c r="L32" s="131">
        <v>15</v>
      </c>
      <c r="M32" s="131">
        <v>10</v>
      </c>
      <c r="N32">
        <v>38</v>
      </c>
      <c r="O32">
        <v>7</v>
      </c>
      <c r="P32">
        <v>19</v>
      </c>
      <c r="Q32">
        <v>37</v>
      </c>
      <c r="R32">
        <v>20</v>
      </c>
      <c r="S32">
        <v>83</v>
      </c>
      <c r="T32">
        <v>0</v>
      </c>
      <c r="U32">
        <v>1</v>
      </c>
      <c r="V32">
        <v>0</v>
      </c>
      <c r="W32">
        <v>0</v>
      </c>
      <c r="X32">
        <v>391</v>
      </c>
      <c r="Y32">
        <v>0</v>
      </c>
      <c r="Z32">
        <v>18</v>
      </c>
      <c r="AA32" s="131">
        <v>18</v>
      </c>
      <c r="AB32" s="10"/>
      <c r="AC32" s="131">
        <v>59</v>
      </c>
      <c r="AD32" s="131">
        <v>0</v>
      </c>
      <c r="AE32" s="131">
        <v>0</v>
      </c>
      <c r="AF32" s="131">
        <v>1</v>
      </c>
      <c r="AG32"/>
      <c r="AH32" s="131">
        <v>0</v>
      </c>
      <c r="AI32"/>
      <c r="AJ32" s="131">
        <v>29</v>
      </c>
      <c r="AK32" s="131">
        <v>20</v>
      </c>
      <c r="AL32" s="131">
        <v>26</v>
      </c>
      <c r="BE32" s="15"/>
      <c r="BF32" s="2"/>
      <c r="BN32" s="10"/>
    </row>
    <row r="33" spans="1:66" ht="16.5" customHeight="1">
      <c r="A33" s="132">
        <f t="shared" si="1"/>
        <v>29</v>
      </c>
      <c r="B33" s="133" t="str">
        <f>+'[3]Stats 2014'!B134</f>
        <v>The Co-operating Parish of St Clare</v>
      </c>
      <c r="C33" s="133">
        <f>+'[3]Stats 2014'!C134</f>
      </c>
      <c r="D33" s="134">
        <f t="shared" si="0"/>
        <v>69</v>
      </c>
      <c r="E33"/>
      <c r="F33" s="131">
        <v>0</v>
      </c>
      <c r="G33" s="131">
        <v>1</v>
      </c>
      <c r="H33" s="131">
        <v>25</v>
      </c>
      <c r="I33" s="131">
        <v>27</v>
      </c>
      <c r="J33" s="131">
        <v>0</v>
      </c>
      <c r="K33" s="131">
        <v>2</v>
      </c>
      <c r="L33" s="131">
        <v>3</v>
      </c>
      <c r="M33" s="131">
        <v>11</v>
      </c>
      <c r="N33">
        <v>16</v>
      </c>
      <c r="O33">
        <v>0</v>
      </c>
      <c r="P33">
        <v>3</v>
      </c>
      <c r="Q33">
        <v>28</v>
      </c>
      <c r="R33">
        <v>38</v>
      </c>
      <c r="S33">
        <v>69</v>
      </c>
      <c r="T33">
        <v>0</v>
      </c>
      <c r="U33">
        <v>0</v>
      </c>
      <c r="V33">
        <v>0</v>
      </c>
      <c r="W33">
        <v>0</v>
      </c>
      <c r="X33">
        <v>69</v>
      </c>
      <c r="Y33">
        <v>0</v>
      </c>
      <c r="Z33">
        <v>2</v>
      </c>
      <c r="AA33" s="131">
        <v>2</v>
      </c>
      <c r="AB33" s="10"/>
      <c r="AC33" s="131">
        <v>29</v>
      </c>
      <c r="AD33" s="131">
        <v>0</v>
      </c>
      <c r="AE33" s="131">
        <v>0</v>
      </c>
      <c r="AF33" s="131">
        <v>0</v>
      </c>
      <c r="AG33"/>
      <c r="AH33" s="131">
        <v>0</v>
      </c>
      <c r="AI33"/>
      <c r="AJ33" s="131">
        <v>2</v>
      </c>
      <c r="AK33" s="131">
        <v>0</v>
      </c>
      <c r="AL33" s="131">
        <v>5</v>
      </c>
      <c r="BE33" s="15"/>
      <c r="BF33" s="2"/>
      <c r="BN33" s="10"/>
    </row>
    <row r="34" spans="1:66" ht="16.5" customHeight="1">
      <c r="A34" s="132">
        <f t="shared" si="1"/>
        <v>30</v>
      </c>
      <c r="B34" s="133" t="str">
        <f>+'[3]Stats 2014'!B135</f>
        <v>St Paul's Co-operating Parish Taumarunui</v>
      </c>
      <c r="C34" s="133" t="str">
        <f>+'[3]Stats 2014'!C135</f>
        <v>Methodist</v>
      </c>
      <c r="D34" s="134">
        <f t="shared" si="0"/>
        <v>41</v>
      </c>
      <c r="E34"/>
      <c r="F34" s="131">
        <v>0</v>
      </c>
      <c r="G34" s="131">
        <v>0</v>
      </c>
      <c r="H34" s="131">
        <v>2</v>
      </c>
      <c r="I34" s="131">
        <v>25</v>
      </c>
      <c r="J34" s="131">
        <v>0</v>
      </c>
      <c r="K34" s="131">
        <v>0</v>
      </c>
      <c r="L34" s="131">
        <v>3</v>
      </c>
      <c r="M34" s="131">
        <v>11</v>
      </c>
      <c r="N34">
        <v>14</v>
      </c>
      <c r="O34">
        <v>0</v>
      </c>
      <c r="P34">
        <v>0</v>
      </c>
      <c r="Q34">
        <v>5</v>
      </c>
      <c r="R34">
        <v>36</v>
      </c>
      <c r="S34">
        <v>41</v>
      </c>
      <c r="T34">
        <v>0</v>
      </c>
      <c r="U34">
        <v>0</v>
      </c>
      <c r="V34">
        <v>0</v>
      </c>
      <c r="W34">
        <v>0</v>
      </c>
      <c r="X34">
        <v>40</v>
      </c>
      <c r="Y34">
        <v>0</v>
      </c>
      <c r="Z34">
        <v>0</v>
      </c>
      <c r="AA34" s="131">
        <v>0</v>
      </c>
      <c r="AB34" s="10"/>
      <c r="AC34" s="131">
        <v>10</v>
      </c>
      <c r="AD34" s="131">
        <v>0</v>
      </c>
      <c r="AE34" s="131">
        <v>0</v>
      </c>
      <c r="AF34" s="131">
        <v>0</v>
      </c>
      <c r="AG34"/>
      <c r="AH34" s="131">
        <v>0</v>
      </c>
      <c r="AI34"/>
      <c r="AJ34" s="131">
        <v>0</v>
      </c>
      <c r="AK34" s="131">
        <v>0</v>
      </c>
      <c r="AL34" s="131">
        <v>0</v>
      </c>
      <c r="BE34" s="15"/>
      <c r="BF34" s="2"/>
      <c r="BN34" s="10"/>
    </row>
    <row r="35" spans="1:66" ht="16.5" customHeight="1">
      <c r="A35" s="132">
        <f t="shared" si="1"/>
        <v>31</v>
      </c>
      <c r="B35" s="133" t="str">
        <f>+'[3]Stats 2014'!B136</f>
        <v>Paeroa Co-operating Parish</v>
      </c>
      <c r="C35" s="133" t="str">
        <f>+'[3]Stats 2014'!C136</f>
        <v>Presbyterian</v>
      </c>
      <c r="D35" s="134">
        <f t="shared" si="0"/>
        <v>69</v>
      </c>
      <c r="E35"/>
      <c r="F35" s="131">
        <v>0</v>
      </c>
      <c r="G35" s="131">
        <v>3</v>
      </c>
      <c r="H35" s="131">
        <v>12</v>
      </c>
      <c r="I35" s="131">
        <v>30</v>
      </c>
      <c r="J35" s="131">
        <v>0</v>
      </c>
      <c r="K35" s="131">
        <v>0</v>
      </c>
      <c r="L35" s="131">
        <v>10</v>
      </c>
      <c r="M35" s="131">
        <v>14</v>
      </c>
      <c r="N35">
        <v>24</v>
      </c>
      <c r="O35">
        <v>0</v>
      </c>
      <c r="P35">
        <v>3</v>
      </c>
      <c r="Q35">
        <v>22</v>
      </c>
      <c r="R35">
        <v>44</v>
      </c>
      <c r="S35">
        <v>69</v>
      </c>
      <c r="T35">
        <v>0</v>
      </c>
      <c r="U35">
        <v>0</v>
      </c>
      <c r="V35">
        <v>1</v>
      </c>
      <c r="W35">
        <v>1</v>
      </c>
      <c r="X35">
        <v>101</v>
      </c>
      <c r="Y35">
        <v>0</v>
      </c>
      <c r="Z35">
        <v>10</v>
      </c>
      <c r="AA35" s="131">
        <v>10</v>
      </c>
      <c r="AB35" s="10"/>
      <c r="AC35" s="131">
        <v>56</v>
      </c>
      <c r="AD35" s="131">
        <v>0</v>
      </c>
      <c r="AE35" s="131">
        <v>1</v>
      </c>
      <c r="AF35" s="131">
        <v>0</v>
      </c>
      <c r="AG35"/>
      <c r="AH35" s="131">
        <v>1</v>
      </c>
      <c r="AI35"/>
      <c r="AJ35" s="131">
        <v>4</v>
      </c>
      <c r="AK35" s="131">
        <v>0</v>
      </c>
      <c r="AL35" s="131">
        <v>9</v>
      </c>
      <c r="BE35" s="15"/>
      <c r="BF35" s="2"/>
      <c r="BN35" s="10"/>
    </row>
    <row r="36" spans="1:66" ht="16.5" customHeight="1">
      <c r="A36" s="132">
        <f t="shared" si="1"/>
        <v>32</v>
      </c>
      <c r="B36" s="133" t="str">
        <f>+'[3]Stats 2014'!B137</f>
        <v>Trinity United Parish Of Whangamata, Tairua and  Pauanui</v>
      </c>
      <c r="C36" s="133" t="str">
        <f>+'[3]Stats 2014'!C137</f>
        <v>Presbyterian</v>
      </c>
      <c r="D36" s="134">
        <f t="shared" si="0"/>
        <v>0</v>
      </c>
      <c r="E36"/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31">
        <v>0</v>
      </c>
      <c r="AB36" s="10"/>
      <c r="AC36" s="131">
        <v>0</v>
      </c>
      <c r="AD36" s="131">
        <v>0</v>
      </c>
      <c r="AE36" s="131">
        <v>0</v>
      </c>
      <c r="AF36" s="131">
        <v>0</v>
      </c>
      <c r="AG36"/>
      <c r="AH36" s="131">
        <v>0</v>
      </c>
      <c r="AI36"/>
      <c r="AJ36" s="131">
        <v>0</v>
      </c>
      <c r="AK36" s="131">
        <v>0</v>
      </c>
      <c r="AL36" s="131">
        <v>0</v>
      </c>
      <c r="BE36" s="15"/>
      <c r="BF36" s="2"/>
      <c r="BN36" s="10"/>
    </row>
    <row r="37" spans="1:66" ht="16.5" customHeight="1">
      <c r="A37" s="132">
        <f t="shared" si="1"/>
        <v>33</v>
      </c>
      <c r="B37" s="133" t="str">
        <f>+'[3]Stats 2014'!B138</f>
        <v>St James Union Parish Church Greerton</v>
      </c>
      <c r="C37" s="133" t="str">
        <f>+'[3]Stats 2014'!C138</f>
        <v>Presbyterian</v>
      </c>
      <c r="D37" s="134">
        <f aca="true" t="shared" si="2" ref="D37:D68">SUM(F37:M37)</f>
        <v>91</v>
      </c>
      <c r="E37"/>
      <c r="F37" s="131">
        <v>1</v>
      </c>
      <c r="G37" s="131">
        <v>4</v>
      </c>
      <c r="H37" s="131">
        <v>7</v>
      </c>
      <c r="I37" s="131">
        <v>55</v>
      </c>
      <c r="J37" s="131">
        <v>2</v>
      </c>
      <c r="K37" s="131">
        <v>1</v>
      </c>
      <c r="L37" s="131">
        <v>4</v>
      </c>
      <c r="M37" s="131">
        <v>17</v>
      </c>
      <c r="N37">
        <v>24</v>
      </c>
      <c r="O37">
        <v>3</v>
      </c>
      <c r="P37">
        <v>5</v>
      </c>
      <c r="Q37">
        <v>11</v>
      </c>
      <c r="R37">
        <v>72</v>
      </c>
      <c r="S37">
        <v>91</v>
      </c>
      <c r="T37">
        <v>0</v>
      </c>
      <c r="U37">
        <v>0</v>
      </c>
      <c r="V37">
        <v>2</v>
      </c>
      <c r="W37">
        <v>0</v>
      </c>
      <c r="X37">
        <v>129</v>
      </c>
      <c r="Y37">
        <v>0</v>
      </c>
      <c r="Z37">
        <v>1</v>
      </c>
      <c r="AA37" s="131">
        <v>1</v>
      </c>
      <c r="AB37" s="10"/>
      <c r="AC37" s="131">
        <v>44</v>
      </c>
      <c r="AD37" s="131">
        <v>0</v>
      </c>
      <c r="AE37" s="131">
        <v>2</v>
      </c>
      <c r="AF37" s="131">
        <v>0</v>
      </c>
      <c r="AG37"/>
      <c r="AH37" s="131">
        <v>0</v>
      </c>
      <c r="AI37"/>
      <c r="AJ37" s="131">
        <v>1</v>
      </c>
      <c r="AK37" s="131">
        <v>0</v>
      </c>
      <c r="AL37" s="131">
        <v>13</v>
      </c>
      <c r="BE37" s="15"/>
      <c r="BF37" s="2"/>
      <c r="BN37" s="10"/>
    </row>
    <row r="38" spans="1:66" ht="16.5" customHeight="1">
      <c r="A38" s="132">
        <f t="shared" si="1"/>
        <v>34</v>
      </c>
      <c r="B38" s="133" t="str">
        <f>+'[3]Stats 2014'!B139</f>
        <v>St John's Union Parish Opotiki</v>
      </c>
      <c r="C38" s="133" t="str">
        <f>+'[3]Stats 2014'!C139</f>
        <v>Presbyterian</v>
      </c>
      <c r="D38" s="134">
        <f t="shared" si="2"/>
        <v>47</v>
      </c>
      <c r="E38"/>
      <c r="F38" s="131">
        <v>0</v>
      </c>
      <c r="G38" s="131">
        <v>1</v>
      </c>
      <c r="H38" s="131">
        <v>3</v>
      </c>
      <c r="I38" s="131">
        <v>25</v>
      </c>
      <c r="J38" s="131">
        <v>0</v>
      </c>
      <c r="K38" s="131">
        <v>0</v>
      </c>
      <c r="L38" s="131">
        <v>0</v>
      </c>
      <c r="M38" s="131">
        <v>18</v>
      </c>
      <c r="N38">
        <v>18</v>
      </c>
      <c r="O38">
        <v>0</v>
      </c>
      <c r="P38">
        <v>1</v>
      </c>
      <c r="Q38">
        <v>3</v>
      </c>
      <c r="R38">
        <v>43</v>
      </c>
      <c r="S38">
        <v>47</v>
      </c>
      <c r="T38">
        <v>0</v>
      </c>
      <c r="U38">
        <v>0</v>
      </c>
      <c r="V38">
        <v>0</v>
      </c>
      <c r="W38">
        <v>0</v>
      </c>
      <c r="X38">
        <v>27</v>
      </c>
      <c r="Y38">
        <v>0</v>
      </c>
      <c r="Z38">
        <v>1</v>
      </c>
      <c r="AA38" s="131">
        <v>1</v>
      </c>
      <c r="AB38" s="10"/>
      <c r="AC38" s="131">
        <v>33</v>
      </c>
      <c r="AD38" s="131">
        <v>0</v>
      </c>
      <c r="AE38" s="131">
        <v>0</v>
      </c>
      <c r="AF38" s="131">
        <v>0</v>
      </c>
      <c r="AG38"/>
      <c r="AH38" s="131">
        <v>0</v>
      </c>
      <c r="AI38"/>
      <c r="AJ38" s="131">
        <v>0</v>
      </c>
      <c r="AK38" s="131">
        <v>0</v>
      </c>
      <c r="AL38" s="131">
        <v>0</v>
      </c>
      <c r="BE38" s="15"/>
      <c r="BF38" s="2"/>
      <c r="BN38" s="10"/>
    </row>
    <row r="39" spans="1:66" ht="16.5" customHeight="1">
      <c r="A39" s="132">
        <f t="shared" si="1"/>
        <v>35</v>
      </c>
      <c r="B39" s="133" t="str">
        <f>+'[3]Stats 2014'!B140</f>
        <v>St Paul's Co-operating Church Papamoa</v>
      </c>
      <c r="C39" s="133" t="str">
        <f>+'[3]Stats 2014'!C140</f>
        <v>Presbyterian</v>
      </c>
      <c r="D39" s="134">
        <f t="shared" si="2"/>
        <v>89</v>
      </c>
      <c r="E39"/>
      <c r="F39" s="131">
        <v>15</v>
      </c>
      <c r="G39" s="131">
        <v>6</v>
      </c>
      <c r="H39" s="131">
        <v>10</v>
      </c>
      <c r="I39" s="131">
        <v>25</v>
      </c>
      <c r="J39" s="131">
        <v>11</v>
      </c>
      <c r="K39" s="131">
        <v>5</v>
      </c>
      <c r="L39" s="131">
        <v>6</v>
      </c>
      <c r="M39" s="131">
        <v>11</v>
      </c>
      <c r="N39">
        <v>33</v>
      </c>
      <c r="O39">
        <v>26</v>
      </c>
      <c r="P39">
        <v>11</v>
      </c>
      <c r="Q39">
        <v>16</v>
      </c>
      <c r="R39">
        <v>36</v>
      </c>
      <c r="S39">
        <v>89</v>
      </c>
      <c r="T39">
        <v>3</v>
      </c>
      <c r="U39">
        <v>0</v>
      </c>
      <c r="V39">
        <v>1</v>
      </c>
      <c r="W39">
        <v>0</v>
      </c>
      <c r="X39">
        <v>45</v>
      </c>
      <c r="Y39">
        <v>0</v>
      </c>
      <c r="Z39">
        <v>6</v>
      </c>
      <c r="AA39" s="131">
        <v>6</v>
      </c>
      <c r="AB39" s="10"/>
      <c r="AC39" s="131">
        <v>42</v>
      </c>
      <c r="AD39" s="131">
        <v>3</v>
      </c>
      <c r="AE39" s="131">
        <v>1</v>
      </c>
      <c r="AF39" s="131">
        <v>0</v>
      </c>
      <c r="AG39"/>
      <c r="AH39" s="131">
        <v>0</v>
      </c>
      <c r="AI39"/>
      <c r="AJ39" s="131">
        <v>15</v>
      </c>
      <c r="AK39" s="131">
        <v>7</v>
      </c>
      <c r="AL39" s="131">
        <v>0</v>
      </c>
      <c r="BE39" s="15"/>
      <c r="BF39" s="2"/>
      <c r="BN39" s="10"/>
    </row>
    <row r="40" spans="1:66" ht="16.5" customHeight="1">
      <c r="A40" s="132">
        <f t="shared" si="1"/>
        <v>36</v>
      </c>
      <c r="B40" s="133" t="str">
        <f>+'[3]Stats 2014'!B141</f>
        <v>Inglewood United Church</v>
      </c>
      <c r="C40" s="133">
        <f>+'[3]Stats 2014'!C141</f>
      </c>
      <c r="D40" s="134">
        <f t="shared" si="2"/>
        <v>0</v>
      </c>
      <c r="E40"/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31">
        <v>0</v>
      </c>
      <c r="AB40" s="10"/>
      <c r="AC40" s="131">
        <v>0</v>
      </c>
      <c r="AD40" s="131">
        <v>0</v>
      </c>
      <c r="AE40" s="131">
        <v>0</v>
      </c>
      <c r="AF40" s="131">
        <v>0</v>
      </c>
      <c r="AG40"/>
      <c r="AH40" s="131">
        <v>0</v>
      </c>
      <c r="AI40"/>
      <c r="AJ40" s="131">
        <v>0</v>
      </c>
      <c r="AK40" s="131">
        <v>0</v>
      </c>
      <c r="AL40" s="131">
        <v>0</v>
      </c>
      <c r="BE40" s="15"/>
      <c r="BF40" s="2"/>
      <c r="BN40" s="10"/>
    </row>
    <row r="41" spans="1:66" ht="16.5" customHeight="1">
      <c r="A41" s="132">
        <f t="shared" si="1"/>
        <v>37</v>
      </c>
      <c r="B41" s="133" t="str">
        <f>+'[3]Stats 2014'!B142</f>
        <v>Manaia Union Parish</v>
      </c>
      <c r="C41" s="133">
        <f>+'[3]Stats 2014'!C142</f>
      </c>
      <c r="D41" s="134">
        <f t="shared" si="2"/>
        <v>10</v>
      </c>
      <c r="E41"/>
      <c r="F41" s="131">
        <v>0</v>
      </c>
      <c r="G41" s="131">
        <v>0</v>
      </c>
      <c r="H41" s="131">
        <v>1</v>
      </c>
      <c r="I41" s="131">
        <v>6</v>
      </c>
      <c r="J41" s="131">
        <v>0</v>
      </c>
      <c r="K41" s="131">
        <v>0</v>
      </c>
      <c r="L41" s="131">
        <v>0</v>
      </c>
      <c r="M41" s="131">
        <v>3</v>
      </c>
      <c r="N41">
        <v>3</v>
      </c>
      <c r="O41">
        <v>0</v>
      </c>
      <c r="P41">
        <v>0</v>
      </c>
      <c r="Q41">
        <v>1</v>
      </c>
      <c r="R41">
        <v>9</v>
      </c>
      <c r="S41">
        <v>10</v>
      </c>
      <c r="T41">
        <v>0</v>
      </c>
      <c r="U41">
        <v>0</v>
      </c>
      <c r="V41">
        <v>0</v>
      </c>
      <c r="W41">
        <v>0</v>
      </c>
      <c r="X41">
        <v>18</v>
      </c>
      <c r="Y41">
        <v>0</v>
      </c>
      <c r="Z41">
        <v>0</v>
      </c>
      <c r="AA41" s="131">
        <v>0</v>
      </c>
      <c r="AB41" s="10"/>
      <c r="AC41" s="131">
        <v>6</v>
      </c>
      <c r="AD41" s="131">
        <v>0</v>
      </c>
      <c r="AE41" s="131">
        <v>0</v>
      </c>
      <c r="AF41" s="131">
        <v>0</v>
      </c>
      <c r="AG41"/>
      <c r="AH41" s="131">
        <v>0</v>
      </c>
      <c r="AI41"/>
      <c r="AJ41" s="131">
        <v>0</v>
      </c>
      <c r="AK41" s="131">
        <v>0</v>
      </c>
      <c r="AL41" s="131">
        <v>0</v>
      </c>
      <c r="BE41" s="15"/>
      <c r="BF41" s="2"/>
      <c r="BN41" s="10"/>
    </row>
    <row r="42" spans="1:66" ht="16.5" customHeight="1">
      <c r="A42" s="132">
        <f t="shared" si="1"/>
        <v>38</v>
      </c>
      <c r="B42" s="133" t="str">
        <f>+'[3]Stats 2014'!B143</f>
        <v>Waverley-Waitotara Co-operating Parish</v>
      </c>
      <c r="C42" s="133" t="str">
        <f>+'[3]Stats 2014'!C143</f>
        <v>Presbyterian</v>
      </c>
      <c r="D42" s="134">
        <f t="shared" si="2"/>
        <v>80</v>
      </c>
      <c r="E42"/>
      <c r="F42" s="131">
        <v>0</v>
      </c>
      <c r="G42" s="131">
        <v>0</v>
      </c>
      <c r="H42" s="131">
        <v>3</v>
      </c>
      <c r="I42" s="131">
        <v>60</v>
      </c>
      <c r="J42" s="131">
        <v>0</v>
      </c>
      <c r="K42" s="131">
        <v>0</v>
      </c>
      <c r="L42" s="131">
        <v>1</v>
      </c>
      <c r="M42" s="131">
        <v>16</v>
      </c>
      <c r="N42">
        <v>17</v>
      </c>
      <c r="O42">
        <v>0</v>
      </c>
      <c r="P42">
        <v>0</v>
      </c>
      <c r="Q42">
        <v>4</v>
      </c>
      <c r="R42">
        <v>76</v>
      </c>
      <c r="S42">
        <v>80</v>
      </c>
      <c r="T42">
        <v>2</v>
      </c>
      <c r="U42">
        <v>0</v>
      </c>
      <c r="V42">
        <v>0</v>
      </c>
      <c r="W42">
        <v>0</v>
      </c>
      <c r="X42">
        <v>104</v>
      </c>
      <c r="Y42">
        <v>0</v>
      </c>
      <c r="Z42">
        <v>0</v>
      </c>
      <c r="AA42" s="131">
        <v>0</v>
      </c>
      <c r="AB42" s="10"/>
      <c r="AC42" s="131">
        <v>47</v>
      </c>
      <c r="AD42" s="131">
        <v>2</v>
      </c>
      <c r="AE42" s="131">
        <v>0</v>
      </c>
      <c r="AF42" s="131">
        <v>0</v>
      </c>
      <c r="AG42"/>
      <c r="AH42" s="131">
        <v>0</v>
      </c>
      <c r="AI42"/>
      <c r="AJ42" s="131">
        <v>0</v>
      </c>
      <c r="AK42" s="131">
        <v>0</v>
      </c>
      <c r="AL42" s="131">
        <v>0</v>
      </c>
      <c r="BE42" s="15"/>
      <c r="BF42" s="2"/>
      <c r="BN42" s="10"/>
    </row>
    <row r="43" spans="1:66" ht="16.5" customHeight="1">
      <c r="A43" s="132">
        <f t="shared" si="1"/>
        <v>39</v>
      </c>
      <c r="B43" s="133" t="str">
        <f>+'[3]Stats 2014'!B144</f>
        <v>Eltham Kaponga Co-operating Parish</v>
      </c>
      <c r="C43" s="133">
        <f>+'[3]Stats 2014'!C144</f>
      </c>
      <c r="D43" s="134">
        <f t="shared" si="2"/>
        <v>0</v>
      </c>
      <c r="E43"/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s="131">
        <v>0</v>
      </c>
      <c r="AB43" s="10"/>
      <c r="AC43" s="131">
        <v>0</v>
      </c>
      <c r="AD43" s="131">
        <v>0</v>
      </c>
      <c r="AE43" s="131">
        <v>0</v>
      </c>
      <c r="AF43" s="131">
        <v>0</v>
      </c>
      <c r="AG43"/>
      <c r="AH43" s="131">
        <v>0</v>
      </c>
      <c r="AI43"/>
      <c r="AJ43" s="131">
        <v>0</v>
      </c>
      <c r="AK43" s="131">
        <v>0</v>
      </c>
      <c r="AL43" s="131">
        <v>0</v>
      </c>
      <c r="BE43" s="15"/>
      <c r="BF43" s="2"/>
      <c r="BN43" s="10"/>
    </row>
    <row r="44" spans="1:66" ht="16.5" customHeight="1">
      <c r="A44" s="132">
        <f t="shared" si="1"/>
        <v>40</v>
      </c>
      <c r="B44" s="133" t="str">
        <f>+'[3]Stats 2014'!B145</f>
        <v>Brooklands Co-operating Parish</v>
      </c>
      <c r="C44" s="133" t="str">
        <f>+'[3]Stats 2014'!C145</f>
        <v>Anglican</v>
      </c>
      <c r="D44" s="134">
        <f t="shared" si="2"/>
        <v>0</v>
      </c>
      <c r="E44"/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s="131">
        <v>0</v>
      </c>
      <c r="AB44" s="10"/>
      <c r="AC44" s="131">
        <v>0</v>
      </c>
      <c r="AD44" s="131">
        <v>0</v>
      </c>
      <c r="AE44" s="131">
        <v>0</v>
      </c>
      <c r="AF44" s="131">
        <v>0</v>
      </c>
      <c r="AG44"/>
      <c r="AH44" s="131">
        <v>0</v>
      </c>
      <c r="AI44"/>
      <c r="AJ44" s="131">
        <v>0</v>
      </c>
      <c r="AK44" s="131">
        <v>0</v>
      </c>
      <c r="AL44" s="131">
        <v>0</v>
      </c>
      <c r="BE44" s="15"/>
      <c r="BF44" s="2"/>
      <c r="BN44" s="10"/>
    </row>
    <row r="45" spans="1:66" ht="16.5" customHeight="1">
      <c r="A45" s="132">
        <f t="shared" si="1"/>
        <v>41</v>
      </c>
      <c r="B45" s="133" t="str">
        <f>+'[3]Stats 2014'!B146</f>
        <v>Opunake Co-operating Parish</v>
      </c>
      <c r="C45" s="133" t="str">
        <f>+'[3]Stats 2014'!C146</f>
        <v>Presbyterian</v>
      </c>
      <c r="D45" s="134">
        <f t="shared" si="2"/>
        <v>58</v>
      </c>
      <c r="E45"/>
      <c r="F45" s="131">
        <v>2</v>
      </c>
      <c r="G45" s="131">
        <v>3</v>
      </c>
      <c r="H45" s="131">
        <v>16</v>
      </c>
      <c r="I45" s="131">
        <v>17</v>
      </c>
      <c r="J45" s="131">
        <v>2</v>
      </c>
      <c r="K45" s="131">
        <v>2</v>
      </c>
      <c r="L45" s="131">
        <v>8</v>
      </c>
      <c r="M45" s="131">
        <v>8</v>
      </c>
      <c r="N45">
        <v>20</v>
      </c>
      <c r="O45">
        <v>4</v>
      </c>
      <c r="P45">
        <v>5</v>
      </c>
      <c r="Q45">
        <v>24</v>
      </c>
      <c r="R45">
        <v>25</v>
      </c>
      <c r="S45">
        <v>58</v>
      </c>
      <c r="T45">
        <v>0</v>
      </c>
      <c r="U45">
        <v>0</v>
      </c>
      <c r="V45">
        <v>0</v>
      </c>
      <c r="W45">
        <v>0</v>
      </c>
      <c r="X45">
        <v>145</v>
      </c>
      <c r="Y45">
        <v>0</v>
      </c>
      <c r="Z45">
        <v>3</v>
      </c>
      <c r="AA45" s="131">
        <v>3</v>
      </c>
      <c r="AB45" s="10"/>
      <c r="AC45" s="131">
        <v>23</v>
      </c>
      <c r="AD45" s="131">
        <v>0</v>
      </c>
      <c r="AE45" s="131">
        <v>0</v>
      </c>
      <c r="AF45" s="131">
        <v>0</v>
      </c>
      <c r="AG45"/>
      <c r="AH45" s="131">
        <v>0</v>
      </c>
      <c r="AI45"/>
      <c r="AJ45" s="131">
        <v>12</v>
      </c>
      <c r="AK45" s="131">
        <v>3</v>
      </c>
      <c r="AL45" s="131">
        <v>10</v>
      </c>
      <c r="BE45" s="15"/>
      <c r="BF45" s="2"/>
      <c r="BN45" s="10"/>
    </row>
    <row r="46" spans="1:66" ht="16.5" customHeight="1">
      <c r="A46" s="132">
        <f t="shared" si="1"/>
        <v>42</v>
      </c>
      <c r="B46" s="133" t="str">
        <f>+'[3]Stats 2014'!B147</f>
        <v>Bell Block and Lepperton Co-operating parish</v>
      </c>
      <c r="C46" s="133" t="str">
        <f>+'[3]Stats 2014'!C147</f>
        <v>Anglican</v>
      </c>
      <c r="D46" s="134">
        <f t="shared" si="2"/>
        <v>46</v>
      </c>
      <c r="E46"/>
      <c r="F46" s="131">
        <v>0</v>
      </c>
      <c r="G46" s="131">
        <v>0</v>
      </c>
      <c r="H46" s="131">
        <v>0</v>
      </c>
      <c r="I46" s="131">
        <v>39</v>
      </c>
      <c r="J46" s="131">
        <v>0</v>
      </c>
      <c r="K46" s="131">
        <v>0</v>
      </c>
      <c r="L46" s="131">
        <v>0</v>
      </c>
      <c r="M46" s="131">
        <v>7</v>
      </c>
      <c r="N46">
        <v>7</v>
      </c>
      <c r="O46">
        <v>0</v>
      </c>
      <c r="P46">
        <v>0</v>
      </c>
      <c r="Q46">
        <v>0</v>
      </c>
      <c r="R46">
        <v>46</v>
      </c>
      <c r="S46">
        <v>46</v>
      </c>
      <c r="T46">
        <v>1</v>
      </c>
      <c r="U46">
        <v>0</v>
      </c>
      <c r="V46">
        <v>0</v>
      </c>
      <c r="W46">
        <v>0</v>
      </c>
      <c r="X46">
        <v>10</v>
      </c>
      <c r="Y46">
        <v>0</v>
      </c>
      <c r="Z46">
        <v>0</v>
      </c>
      <c r="AA46" s="131">
        <v>0</v>
      </c>
      <c r="AB46" s="10"/>
      <c r="AC46" s="131">
        <v>25</v>
      </c>
      <c r="AD46" s="131">
        <v>1</v>
      </c>
      <c r="AE46" s="131">
        <v>0</v>
      </c>
      <c r="AF46" s="131">
        <v>0</v>
      </c>
      <c r="AG46"/>
      <c r="AH46" s="131">
        <v>0</v>
      </c>
      <c r="AI46"/>
      <c r="AJ46" s="131">
        <v>0</v>
      </c>
      <c r="AK46" s="131">
        <v>0</v>
      </c>
      <c r="AL46" s="131">
        <v>0</v>
      </c>
      <c r="BE46" s="15"/>
      <c r="BF46" s="2"/>
      <c r="BN46" s="10"/>
    </row>
    <row r="47" spans="1:66" ht="16.5" customHeight="1">
      <c r="A47" s="132">
        <f t="shared" si="1"/>
        <v>43</v>
      </c>
      <c r="B47" s="133" t="str">
        <f>+'[3]Stats 2014'!B148</f>
        <v>Patea Co-operating Parish</v>
      </c>
      <c r="C47" s="133">
        <f>+'[3]Stats 2014'!C148</f>
      </c>
      <c r="D47" s="134">
        <f t="shared" si="2"/>
        <v>16</v>
      </c>
      <c r="E47"/>
      <c r="F47" s="131">
        <v>0</v>
      </c>
      <c r="G47" s="131">
        <v>0</v>
      </c>
      <c r="H47" s="131">
        <v>3</v>
      </c>
      <c r="I47" s="131">
        <v>5</v>
      </c>
      <c r="J47" s="131">
        <v>0</v>
      </c>
      <c r="K47" s="131">
        <v>0</v>
      </c>
      <c r="L47" s="131">
        <v>2</v>
      </c>
      <c r="M47" s="131">
        <v>6</v>
      </c>
      <c r="N47">
        <v>8</v>
      </c>
      <c r="O47">
        <v>0</v>
      </c>
      <c r="P47">
        <v>0</v>
      </c>
      <c r="Q47">
        <v>5</v>
      </c>
      <c r="R47">
        <v>11</v>
      </c>
      <c r="S47">
        <v>16</v>
      </c>
      <c r="T47">
        <v>0</v>
      </c>
      <c r="U47">
        <v>0</v>
      </c>
      <c r="V47">
        <v>0</v>
      </c>
      <c r="W47">
        <v>0</v>
      </c>
      <c r="X47">
        <v>20</v>
      </c>
      <c r="Y47">
        <v>0</v>
      </c>
      <c r="Z47">
        <v>1</v>
      </c>
      <c r="AA47" s="131">
        <v>1</v>
      </c>
      <c r="AB47" s="10"/>
      <c r="AC47" s="131">
        <v>7</v>
      </c>
      <c r="AD47" s="131">
        <v>0</v>
      </c>
      <c r="AE47" s="131">
        <v>0</v>
      </c>
      <c r="AF47" s="131">
        <v>0</v>
      </c>
      <c r="AG47"/>
      <c r="AH47" s="131">
        <v>0</v>
      </c>
      <c r="AI47"/>
      <c r="AJ47" s="131">
        <v>0</v>
      </c>
      <c r="AK47" s="131">
        <v>0</v>
      </c>
      <c r="AL47" s="131">
        <v>0</v>
      </c>
      <c r="BE47" s="15"/>
      <c r="BF47" s="2"/>
      <c r="BN47" s="10"/>
    </row>
    <row r="48" spans="1:66" ht="16.5" customHeight="1">
      <c r="A48" s="132">
        <f t="shared" si="1"/>
        <v>44</v>
      </c>
      <c r="B48" s="133" t="str">
        <f>+'[3]Stats 2014'!B149</f>
        <v>Foxton Shannon Co-operating Parish</v>
      </c>
      <c r="C48" s="133">
        <f>+'[3]Stats 2014'!C149</f>
      </c>
      <c r="D48" s="134">
        <f t="shared" si="2"/>
        <v>37</v>
      </c>
      <c r="E48"/>
      <c r="F48" s="131">
        <v>0</v>
      </c>
      <c r="G48" s="131">
        <v>1</v>
      </c>
      <c r="H48" s="131">
        <v>5</v>
      </c>
      <c r="I48" s="131">
        <v>16</v>
      </c>
      <c r="J48" s="131">
        <v>0</v>
      </c>
      <c r="K48" s="131">
        <v>1</v>
      </c>
      <c r="L48" s="131">
        <v>1</v>
      </c>
      <c r="M48" s="131">
        <v>13</v>
      </c>
      <c r="N48">
        <v>15</v>
      </c>
      <c r="O48">
        <v>0</v>
      </c>
      <c r="P48">
        <v>2</v>
      </c>
      <c r="Q48">
        <v>6</v>
      </c>
      <c r="R48">
        <v>29</v>
      </c>
      <c r="S48">
        <v>37</v>
      </c>
      <c r="T48">
        <v>0</v>
      </c>
      <c r="U48">
        <v>0</v>
      </c>
      <c r="V48">
        <v>0</v>
      </c>
      <c r="W48">
        <v>0</v>
      </c>
      <c r="X48">
        <v>36</v>
      </c>
      <c r="Y48">
        <v>0</v>
      </c>
      <c r="Z48">
        <v>2</v>
      </c>
      <c r="AA48" s="131">
        <v>2</v>
      </c>
      <c r="AB48" s="10"/>
      <c r="AC48" s="131">
        <v>43</v>
      </c>
      <c r="AD48" s="131">
        <v>0</v>
      </c>
      <c r="AE48" s="131">
        <v>0</v>
      </c>
      <c r="AF48" s="131">
        <v>0</v>
      </c>
      <c r="AG48"/>
      <c r="AH48" s="131">
        <v>0</v>
      </c>
      <c r="AI48"/>
      <c r="AJ48" s="131">
        <v>2</v>
      </c>
      <c r="AK48" s="131">
        <v>14</v>
      </c>
      <c r="AL48" s="131">
        <v>31</v>
      </c>
      <c r="BE48" s="15"/>
      <c r="BF48" s="2"/>
      <c r="BN48" s="10"/>
    </row>
    <row r="49" spans="1:66" ht="16.5" customHeight="1">
      <c r="A49" s="132">
        <f t="shared" si="1"/>
        <v>45</v>
      </c>
      <c r="B49" s="133" t="str">
        <f>+'[3]Stats 2014'!B150</f>
        <v>St Paul's Union Church Pahiatua</v>
      </c>
      <c r="C49" s="133">
        <f>+'[3]Stats 2014'!C150</f>
      </c>
      <c r="D49" s="134">
        <f t="shared" si="2"/>
        <v>80</v>
      </c>
      <c r="E49"/>
      <c r="F49" s="131">
        <v>0</v>
      </c>
      <c r="G49" s="131">
        <v>0</v>
      </c>
      <c r="H49" s="131">
        <v>0</v>
      </c>
      <c r="I49" s="131">
        <v>40</v>
      </c>
      <c r="J49" s="131">
        <v>0</v>
      </c>
      <c r="K49" s="131">
        <v>0</v>
      </c>
      <c r="L49" s="131">
        <v>0</v>
      </c>
      <c r="M49" s="131">
        <v>40</v>
      </c>
      <c r="N49">
        <v>40</v>
      </c>
      <c r="O49">
        <v>0</v>
      </c>
      <c r="P49">
        <v>0</v>
      </c>
      <c r="Q49">
        <v>0</v>
      </c>
      <c r="R49">
        <v>80</v>
      </c>
      <c r="S49">
        <v>80</v>
      </c>
      <c r="T49">
        <v>0</v>
      </c>
      <c r="U49">
        <v>0</v>
      </c>
      <c r="V49">
        <v>0</v>
      </c>
      <c r="W49">
        <v>0</v>
      </c>
      <c r="X49">
        <v>80</v>
      </c>
      <c r="Y49">
        <v>0</v>
      </c>
      <c r="Z49">
        <v>0</v>
      </c>
      <c r="AA49" s="131">
        <v>0</v>
      </c>
      <c r="AB49" s="10"/>
      <c r="AC49" s="131">
        <v>25</v>
      </c>
      <c r="AD49" s="131">
        <v>0</v>
      </c>
      <c r="AE49" s="131">
        <v>0</v>
      </c>
      <c r="AF49" s="131">
        <v>0</v>
      </c>
      <c r="AG49"/>
      <c r="AH49" s="131">
        <v>0</v>
      </c>
      <c r="AI49"/>
      <c r="AJ49" s="131">
        <v>0</v>
      </c>
      <c r="AK49" s="131">
        <v>0</v>
      </c>
      <c r="AL49" s="131">
        <v>0</v>
      </c>
      <c r="BE49" s="15"/>
      <c r="BF49" s="2"/>
      <c r="BN49" s="10"/>
    </row>
    <row r="50" spans="1:66" ht="16.5" customHeight="1">
      <c r="A50" s="132">
        <f t="shared" si="1"/>
        <v>46</v>
      </c>
      <c r="B50" s="133" t="str">
        <f>+'[3]Stats 2014'!B151</f>
        <v>St James Union Parish - Woodville</v>
      </c>
      <c r="C50" s="133" t="str">
        <f>+'[3]Stats 2014'!C151</f>
        <v>Presbyterian</v>
      </c>
      <c r="D50" s="134">
        <f t="shared" si="2"/>
        <v>76</v>
      </c>
      <c r="E50"/>
      <c r="F50" s="131">
        <v>0</v>
      </c>
      <c r="G50" s="131">
        <v>0</v>
      </c>
      <c r="H50" s="131">
        <v>21</v>
      </c>
      <c r="I50" s="131">
        <v>25</v>
      </c>
      <c r="J50" s="131">
        <v>0</v>
      </c>
      <c r="K50" s="131">
        <v>0</v>
      </c>
      <c r="L50" s="131">
        <v>20</v>
      </c>
      <c r="M50" s="131">
        <v>10</v>
      </c>
      <c r="N50">
        <v>30</v>
      </c>
      <c r="O50">
        <v>0</v>
      </c>
      <c r="P50">
        <v>0</v>
      </c>
      <c r="Q50">
        <v>41</v>
      </c>
      <c r="R50">
        <v>35</v>
      </c>
      <c r="S50">
        <v>76</v>
      </c>
      <c r="T50">
        <v>0</v>
      </c>
      <c r="U50">
        <v>0</v>
      </c>
      <c r="V50">
        <v>0</v>
      </c>
      <c r="W50">
        <v>0</v>
      </c>
      <c r="X50">
        <v>65</v>
      </c>
      <c r="Y50">
        <v>0</v>
      </c>
      <c r="Z50">
        <v>0</v>
      </c>
      <c r="AA50" s="131">
        <v>0</v>
      </c>
      <c r="AB50" s="10"/>
      <c r="AC50" s="131">
        <v>9</v>
      </c>
      <c r="AD50" s="131">
        <v>0</v>
      </c>
      <c r="AE50" s="131">
        <v>0</v>
      </c>
      <c r="AF50" s="131">
        <v>0</v>
      </c>
      <c r="AG50"/>
      <c r="AH50" s="131">
        <v>0</v>
      </c>
      <c r="AI50"/>
      <c r="AJ50" s="131">
        <v>0</v>
      </c>
      <c r="AK50" s="131">
        <v>0</v>
      </c>
      <c r="AL50" s="131">
        <v>0</v>
      </c>
      <c r="BE50" s="15"/>
      <c r="BF50" s="2"/>
      <c r="BN50" s="10"/>
    </row>
    <row r="51" spans="1:66" ht="16.5" customHeight="1">
      <c r="A51" s="132">
        <f t="shared" si="1"/>
        <v>47</v>
      </c>
      <c r="B51" s="133" t="str">
        <f>+'[3]Stats 2014'!B152</f>
        <v>Rongotea Uniting Parish</v>
      </c>
      <c r="C51" s="133" t="str">
        <f>+'[3]Stats 2014'!C152</f>
        <v>Presbyterian</v>
      </c>
      <c r="D51" s="134">
        <f t="shared" si="2"/>
        <v>51</v>
      </c>
      <c r="E51"/>
      <c r="F51" s="131">
        <v>0</v>
      </c>
      <c r="G51" s="131">
        <v>1</v>
      </c>
      <c r="H51" s="131">
        <v>13</v>
      </c>
      <c r="I51" s="131">
        <v>20</v>
      </c>
      <c r="J51" s="131">
        <v>1</v>
      </c>
      <c r="K51" s="131">
        <v>1</v>
      </c>
      <c r="L51" s="131">
        <v>5</v>
      </c>
      <c r="M51" s="131">
        <v>10</v>
      </c>
      <c r="N51">
        <v>17</v>
      </c>
      <c r="O51">
        <v>1</v>
      </c>
      <c r="P51">
        <v>2</v>
      </c>
      <c r="Q51">
        <v>18</v>
      </c>
      <c r="R51">
        <v>30</v>
      </c>
      <c r="S51">
        <v>51</v>
      </c>
      <c r="T51">
        <v>2</v>
      </c>
      <c r="U51">
        <v>0</v>
      </c>
      <c r="V51">
        <v>0</v>
      </c>
      <c r="W51">
        <v>0</v>
      </c>
      <c r="X51">
        <v>134</v>
      </c>
      <c r="Y51">
        <v>0</v>
      </c>
      <c r="Z51">
        <v>2</v>
      </c>
      <c r="AA51" s="131">
        <v>2</v>
      </c>
      <c r="AB51" s="10"/>
      <c r="AC51" s="131">
        <v>34</v>
      </c>
      <c r="AD51" s="131">
        <v>2</v>
      </c>
      <c r="AE51" s="131">
        <v>0</v>
      </c>
      <c r="AF51" s="131">
        <v>0</v>
      </c>
      <c r="AG51"/>
      <c r="AH51" s="131">
        <v>0</v>
      </c>
      <c r="AI51"/>
      <c r="AJ51" s="131">
        <v>2</v>
      </c>
      <c r="AK51" s="131">
        <v>0</v>
      </c>
      <c r="AL51" s="131">
        <v>35</v>
      </c>
      <c r="BE51" s="15"/>
      <c r="BF51" s="2"/>
      <c r="BN51" s="10"/>
    </row>
    <row r="52" spans="1:66" ht="16.5" customHeight="1">
      <c r="A52" s="132">
        <f t="shared" si="1"/>
        <v>48</v>
      </c>
      <c r="B52" s="133" t="str">
        <f>+'[3]Stats 2014'!B153</f>
        <v>Milson Combined Church</v>
      </c>
      <c r="C52" s="133" t="str">
        <f>+'[3]Stats 2014'!C153</f>
        <v>Presbyterian</v>
      </c>
      <c r="D52" s="134">
        <f t="shared" si="2"/>
        <v>59</v>
      </c>
      <c r="E52"/>
      <c r="F52" s="131">
        <v>2</v>
      </c>
      <c r="G52" s="131">
        <v>3</v>
      </c>
      <c r="H52" s="131">
        <v>9</v>
      </c>
      <c r="I52" s="131">
        <v>28</v>
      </c>
      <c r="J52" s="131">
        <v>3</v>
      </c>
      <c r="K52" s="131">
        <v>3</v>
      </c>
      <c r="L52" s="131">
        <v>4</v>
      </c>
      <c r="M52" s="131">
        <v>7</v>
      </c>
      <c r="N52">
        <v>17</v>
      </c>
      <c r="O52">
        <v>5</v>
      </c>
      <c r="P52">
        <v>6</v>
      </c>
      <c r="Q52">
        <v>13</v>
      </c>
      <c r="R52">
        <v>35</v>
      </c>
      <c r="S52">
        <v>59</v>
      </c>
      <c r="T52">
        <v>0</v>
      </c>
      <c r="U52">
        <v>0</v>
      </c>
      <c r="V52">
        <v>0</v>
      </c>
      <c r="W52">
        <v>6</v>
      </c>
      <c r="X52">
        <v>92</v>
      </c>
      <c r="Y52">
        <v>0</v>
      </c>
      <c r="Z52">
        <v>4</v>
      </c>
      <c r="AA52" s="131">
        <v>4</v>
      </c>
      <c r="AB52" s="10"/>
      <c r="AC52" s="131">
        <v>40</v>
      </c>
      <c r="AD52" s="131">
        <v>0</v>
      </c>
      <c r="AE52" s="131">
        <v>0</v>
      </c>
      <c r="AF52" s="131">
        <v>0</v>
      </c>
      <c r="AG52"/>
      <c r="AH52" s="131">
        <v>6</v>
      </c>
      <c r="AI52"/>
      <c r="AJ52" s="131">
        <v>15</v>
      </c>
      <c r="AK52" s="131">
        <v>0</v>
      </c>
      <c r="AL52" s="131">
        <v>33</v>
      </c>
      <c r="BE52" s="15"/>
      <c r="BF52" s="2"/>
      <c r="BN52" s="10"/>
    </row>
    <row r="53" spans="1:66" ht="16.5" customHeight="1">
      <c r="A53" s="132">
        <f t="shared" si="1"/>
        <v>49</v>
      </c>
      <c r="B53" s="133" t="str">
        <f>+'[3]Stats 2014'!B154</f>
        <v>Mangapapa Union Parish</v>
      </c>
      <c r="C53" s="133" t="str">
        <f>+'[3]Stats 2014'!C154</f>
        <v>Methodist</v>
      </c>
      <c r="D53" s="134">
        <f t="shared" si="2"/>
        <v>187</v>
      </c>
      <c r="E53"/>
      <c r="F53" s="131">
        <v>6</v>
      </c>
      <c r="G53" s="131">
        <v>23</v>
      </c>
      <c r="H53" s="131">
        <v>36</v>
      </c>
      <c r="I53" s="131">
        <v>40</v>
      </c>
      <c r="J53" s="131">
        <v>6</v>
      </c>
      <c r="K53" s="131">
        <v>18</v>
      </c>
      <c r="L53" s="131">
        <v>34</v>
      </c>
      <c r="M53" s="131">
        <v>24</v>
      </c>
      <c r="N53">
        <v>82</v>
      </c>
      <c r="O53">
        <v>12</v>
      </c>
      <c r="P53">
        <v>41</v>
      </c>
      <c r="Q53">
        <v>70</v>
      </c>
      <c r="R53">
        <v>64</v>
      </c>
      <c r="S53">
        <v>187</v>
      </c>
      <c r="T53">
        <v>0</v>
      </c>
      <c r="U53">
        <v>2</v>
      </c>
      <c r="V53">
        <v>0</v>
      </c>
      <c r="W53">
        <v>2</v>
      </c>
      <c r="X53">
        <v>2</v>
      </c>
      <c r="Y53">
        <v>0</v>
      </c>
      <c r="Z53">
        <v>31</v>
      </c>
      <c r="AA53" s="131">
        <v>31</v>
      </c>
      <c r="AB53" s="10"/>
      <c r="AC53" s="131">
        <v>159</v>
      </c>
      <c r="AD53" s="131">
        <v>0</v>
      </c>
      <c r="AE53" s="131">
        <v>0</v>
      </c>
      <c r="AF53" s="131">
        <v>2</v>
      </c>
      <c r="AG53"/>
      <c r="AH53" s="131">
        <v>2</v>
      </c>
      <c r="AI53"/>
      <c r="AJ53" s="131">
        <v>31</v>
      </c>
      <c r="AK53" s="131">
        <v>40</v>
      </c>
      <c r="AL53" s="131">
        <v>4</v>
      </c>
      <c r="BE53" s="15"/>
      <c r="BF53" s="2"/>
      <c r="BN53" s="10"/>
    </row>
    <row r="54" spans="1:66" ht="16.5" customHeight="1">
      <c r="A54" s="132">
        <f t="shared" si="1"/>
        <v>50</v>
      </c>
      <c r="B54" s="133" t="str">
        <f>+'[3]Stats 2014'!B155</f>
        <v>Presbyterian Methodist Parish of Wairoa</v>
      </c>
      <c r="C54" s="133">
        <f>+'[3]Stats 2014'!C155</f>
      </c>
      <c r="D54" s="134">
        <f t="shared" si="2"/>
        <v>51</v>
      </c>
      <c r="E54"/>
      <c r="F54" s="131">
        <v>0</v>
      </c>
      <c r="G54" s="131">
        <v>4</v>
      </c>
      <c r="H54" s="131">
        <v>7</v>
      </c>
      <c r="I54" s="131">
        <v>24</v>
      </c>
      <c r="J54" s="131">
        <v>0</v>
      </c>
      <c r="K54" s="131">
        <v>2</v>
      </c>
      <c r="L54" s="131">
        <v>2</v>
      </c>
      <c r="M54" s="131">
        <v>12</v>
      </c>
      <c r="N54">
        <v>16</v>
      </c>
      <c r="O54">
        <v>0</v>
      </c>
      <c r="P54">
        <v>6</v>
      </c>
      <c r="Q54">
        <v>9</v>
      </c>
      <c r="R54">
        <v>36</v>
      </c>
      <c r="S54">
        <v>51</v>
      </c>
      <c r="T54">
        <v>0</v>
      </c>
      <c r="U54">
        <v>0</v>
      </c>
      <c r="V54">
        <v>0</v>
      </c>
      <c r="W54">
        <v>3</v>
      </c>
      <c r="X54">
        <v>70</v>
      </c>
      <c r="Y54">
        <v>0</v>
      </c>
      <c r="Z54">
        <v>0</v>
      </c>
      <c r="AA54" s="131">
        <v>0</v>
      </c>
      <c r="AB54" s="10"/>
      <c r="AC54" s="131">
        <v>18</v>
      </c>
      <c r="AD54" s="131">
        <v>0</v>
      </c>
      <c r="AE54" s="131">
        <v>0</v>
      </c>
      <c r="AF54" s="131">
        <v>0</v>
      </c>
      <c r="AG54"/>
      <c r="AH54" s="131">
        <v>3</v>
      </c>
      <c r="AI54"/>
      <c r="AJ54" s="131">
        <v>0</v>
      </c>
      <c r="AK54" s="131">
        <v>0</v>
      </c>
      <c r="AL54" s="131">
        <v>4</v>
      </c>
      <c r="BE54" s="15"/>
      <c r="BF54" s="2"/>
      <c r="BN54" s="10"/>
    </row>
    <row r="55" spans="1:66" ht="16.5" customHeight="1">
      <c r="A55" s="132">
        <f t="shared" si="1"/>
        <v>51</v>
      </c>
      <c r="B55" s="133" t="str">
        <f>+'[3]Stats 2014'!B156</f>
        <v>Waikohu Co-operating Parish</v>
      </c>
      <c r="C55" s="133">
        <f>+'[3]Stats 2014'!C156</f>
      </c>
      <c r="D55" s="134">
        <f t="shared" si="2"/>
        <v>51</v>
      </c>
      <c r="E55"/>
      <c r="F55" s="131">
        <v>9</v>
      </c>
      <c r="G55" s="131">
        <v>7</v>
      </c>
      <c r="H55" s="131">
        <v>8</v>
      </c>
      <c r="I55" s="131">
        <v>3</v>
      </c>
      <c r="J55" s="131">
        <v>11</v>
      </c>
      <c r="K55" s="131">
        <v>8</v>
      </c>
      <c r="L55" s="131">
        <v>4</v>
      </c>
      <c r="M55" s="131">
        <v>1</v>
      </c>
      <c r="N55">
        <v>24</v>
      </c>
      <c r="O55">
        <v>20</v>
      </c>
      <c r="P55">
        <v>15</v>
      </c>
      <c r="Q55">
        <v>12</v>
      </c>
      <c r="R55">
        <v>4</v>
      </c>
      <c r="S55">
        <v>51</v>
      </c>
      <c r="T55">
        <v>3</v>
      </c>
      <c r="U55">
        <v>1</v>
      </c>
      <c r="V55">
        <v>1</v>
      </c>
      <c r="W55">
        <v>0</v>
      </c>
      <c r="X55">
        <v>27</v>
      </c>
      <c r="Y55">
        <v>0</v>
      </c>
      <c r="Z55">
        <v>8</v>
      </c>
      <c r="AA55" s="131">
        <v>8</v>
      </c>
      <c r="AB55" s="10"/>
      <c r="AC55" s="131">
        <v>17</v>
      </c>
      <c r="AD55" s="131">
        <v>3</v>
      </c>
      <c r="AE55" s="131">
        <v>1</v>
      </c>
      <c r="AF55" s="131">
        <v>1</v>
      </c>
      <c r="AG55"/>
      <c r="AH55" s="131">
        <v>0</v>
      </c>
      <c r="AI55"/>
      <c r="AJ55" s="131">
        <v>8</v>
      </c>
      <c r="AK55" s="131">
        <v>0</v>
      </c>
      <c r="AL55" s="131">
        <v>5</v>
      </c>
      <c r="BE55" s="15"/>
      <c r="BF55" s="2"/>
      <c r="BN55" s="10"/>
    </row>
    <row r="56" spans="1:66" ht="16.5" customHeight="1">
      <c r="A56" s="132">
        <f t="shared" si="1"/>
        <v>52</v>
      </c>
      <c r="B56" s="133" t="str">
        <f>+'[3]Stats 2014'!B157</f>
        <v>Saint Francis Co-operating Parish of Clive-Haumoana</v>
      </c>
      <c r="C56" s="133">
        <f>+'[3]Stats 2014'!C157</f>
      </c>
      <c r="D56" s="134">
        <f t="shared" si="2"/>
        <v>65</v>
      </c>
      <c r="E56"/>
      <c r="F56" s="131">
        <v>2</v>
      </c>
      <c r="G56" s="131">
        <v>5</v>
      </c>
      <c r="H56" s="131">
        <v>18</v>
      </c>
      <c r="I56" s="131">
        <v>25</v>
      </c>
      <c r="J56" s="131">
        <v>2</v>
      </c>
      <c r="K56" s="131">
        <v>0</v>
      </c>
      <c r="L56" s="131">
        <v>5</v>
      </c>
      <c r="M56" s="131">
        <v>8</v>
      </c>
      <c r="N56">
        <v>15</v>
      </c>
      <c r="O56">
        <v>4</v>
      </c>
      <c r="P56">
        <v>5</v>
      </c>
      <c r="Q56">
        <v>23</v>
      </c>
      <c r="R56">
        <v>33</v>
      </c>
      <c r="S56">
        <v>65</v>
      </c>
      <c r="T56">
        <v>0</v>
      </c>
      <c r="U56">
        <v>0</v>
      </c>
      <c r="V56">
        <v>0</v>
      </c>
      <c r="W56">
        <v>0</v>
      </c>
      <c r="X56">
        <v>55</v>
      </c>
      <c r="Y56">
        <v>0</v>
      </c>
      <c r="Z56">
        <v>2</v>
      </c>
      <c r="AA56" s="131">
        <v>2</v>
      </c>
      <c r="AB56" s="10"/>
      <c r="AC56" s="131">
        <v>25</v>
      </c>
      <c r="AD56" s="131">
        <v>0</v>
      </c>
      <c r="AE56" s="131">
        <v>0</v>
      </c>
      <c r="AF56" s="131">
        <v>0</v>
      </c>
      <c r="AG56"/>
      <c r="AH56" s="131">
        <v>0</v>
      </c>
      <c r="AI56"/>
      <c r="AJ56" s="131">
        <v>0</v>
      </c>
      <c r="AK56" s="131">
        <v>0</v>
      </c>
      <c r="AL56" s="131">
        <v>0</v>
      </c>
      <c r="BE56" s="15"/>
      <c r="BF56" s="2"/>
      <c r="BN56" s="10"/>
    </row>
    <row r="57" spans="1:66" ht="16.5" customHeight="1">
      <c r="A57" s="132">
        <f t="shared" si="1"/>
        <v>53</v>
      </c>
      <c r="B57" s="133" t="str">
        <f>+'[3]Stats 2014'!B158</f>
        <v>Tamatea Community Church</v>
      </c>
      <c r="C57" s="133" t="str">
        <f>+'[3]Stats 2014'!C158</f>
        <v>Presbyterian</v>
      </c>
      <c r="D57" s="134">
        <f t="shared" si="2"/>
        <v>29</v>
      </c>
      <c r="E57"/>
      <c r="F57" s="131">
        <v>0</v>
      </c>
      <c r="G57" s="131">
        <v>0</v>
      </c>
      <c r="H57" s="131">
        <v>5</v>
      </c>
      <c r="I57" s="131">
        <v>15</v>
      </c>
      <c r="J57" s="131">
        <v>0</v>
      </c>
      <c r="K57" s="131">
        <v>0</v>
      </c>
      <c r="L57" s="131">
        <v>0</v>
      </c>
      <c r="M57" s="131">
        <v>9</v>
      </c>
      <c r="N57">
        <v>9</v>
      </c>
      <c r="O57">
        <v>0</v>
      </c>
      <c r="P57">
        <v>0</v>
      </c>
      <c r="Q57">
        <v>5</v>
      </c>
      <c r="R57">
        <v>24</v>
      </c>
      <c r="S57">
        <v>29</v>
      </c>
      <c r="T57">
        <v>1</v>
      </c>
      <c r="U57">
        <v>0</v>
      </c>
      <c r="V57">
        <v>0</v>
      </c>
      <c r="W57">
        <v>0</v>
      </c>
      <c r="X57">
        <v>30</v>
      </c>
      <c r="Y57">
        <v>0</v>
      </c>
      <c r="Z57">
        <v>0</v>
      </c>
      <c r="AA57" s="131">
        <v>0</v>
      </c>
      <c r="AB57" s="10"/>
      <c r="AC57" s="131">
        <v>19</v>
      </c>
      <c r="AD57" s="131">
        <v>1</v>
      </c>
      <c r="AE57" s="131">
        <v>0</v>
      </c>
      <c r="AF57" s="131">
        <v>0</v>
      </c>
      <c r="AG57"/>
      <c r="AH57" s="131">
        <v>0</v>
      </c>
      <c r="AI57"/>
      <c r="AJ57" s="131">
        <v>0</v>
      </c>
      <c r="AK57" s="131">
        <v>0</v>
      </c>
      <c r="AL57" s="131">
        <v>6</v>
      </c>
      <c r="BE57" s="15"/>
      <c r="BF57" s="2"/>
      <c r="BN57" s="10"/>
    </row>
    <row r="58" spans="1:66" ht="16.5" customHeight="1">
      <c r="A58" s="132">
        <f t="shared" si="1"/>
        <v>54</v>
      </c>
      <c r="B58" s="133" t="str">
        <f>+'[3]Stats 2014'!B159</f>
        <v>Waipawa Co-operating Parish</v>
      </c>
      <c r="C58" s="133" t="str">
        <f>+'[3]Stats 2014'!C159</f>
        <v>Methodist</v>
      </c>
      <c r="D58" s="134">
        <f t="shared" si="2"/>
        <v>109</v>
      </c>
      <c r="E58"/>
      <c r="F58" s="131">
        <v>13</v>
      </c>
      <c r="G58" s="131">
        <v>8</v>
      </c>
      <c r="H58" s="131">
        <v>16</v>
      </c>
      <c r="I58" s="131">
        <v>22</v>
      </c>
      <c r="J58" s="131">
        <v>14</v>
      </c>
      <c r="K58" s="131">
        <v>7</v>
      </c>
      <c r="L58" s="131">
        <v>12</v>
      </c>
      <c r="M58" s="131">
        <v>17</v>
      </c>
      <c r="N58">
        <v>50</v>
      </c>
      <c r="O58">
        <v>27</v>
      </c>
      <c r="P58">
        <v>15</v>
      </c>
      <c r="Q58">
        <v>28</v>
      </c>
      <c r="R58">
        <v>39</v>
      </c>
      <c r="S58">
        <v>109</v>
      </c>
      <c r="T58">
        <v>0</v>
      </c>
      <c r="U58">
        <v>0</v>
      </c>
      <c r="V58">
        <v>0</v>
      </c>
      <c r="W58">
        <v>0</v>
      </c>
      <c r="X58">
        <v>109</v>
      </c>
      <c r="Y58">
        <v>0</v>
      </c>
      <c r="Z58">
        <v>12</v>
      </c>
      <c r="AA58" s="131">
        <v>12</v>
      </c>
      <c r="AB58" s="10"/>
      <c r="AC58" s="131">
        <v>56</v>
      </c>
      <c r="AD58" s="131">
        <v>0</v>
      </c>
      <c r="AE58" s="131">
        <v>0</v>
      </c>
      <c r="AF58" s="131">
        <v>0</v>
      </c>
      <c r="AG58"/>
      <c r="AH58" s="131">
        <v>0</v>
      </c>
      <c r="AI58"/>
      <c r="AJ58" s="131">
        <v>10</v>
      </c>
      <c r="AK58" s="131">
        <v>0</v>
      </c>
      <c r="AL58" s="131">
        <v>15</v>
      </c>
      <c r="BE58" s="15"/>
      <c r="BF58" s="2"/>
      <c r="BN58" s="10"/>
    </row>
    <row r="59" spans="1:66" ht="16.5" customHeight="1">
      <c r="A59" s="132">
        <f t="shared" si="1"/>
        <v>55</v>
      </c>
      <c r="B59" s="133" t="str">
        <f>+'[3]Stats 2014'!B160</f>
        <v>St David Union Parish - Carterton</v>
      </c>
      <c r="C59" s="133">
        <f>+'[3]Stats 2014'!C160</f>
      </c>
      <c r="D59" s="134">
        <f t="shared" si="2"/>
        <v>80</v>
      </c>
      <c r="E59"/>
      <c r="F59" s="131">
        <v>5</v>
      </c>
      <c r="G59" s="131">
        <v>5</v>
      </c>
      <c r="H59" s="131">
        <v>18</v>
      </c>
      <c r="I59" s="131">
        <v>27</v>
      </c>
      <c r="J59" s="131">
        <v>5</v>
      </c>
      <c r="K59" s="131">
        <v>4</v>
      </c>
      <c r="L59" s="131">
        <v>3</v>
      </c>
      <c r="M59" s="131">
        <v>13</v>
      </c>
      <c r="N59">
        <v>25</v>
      </c>
      <c r="O59">
        <v>10</v>
      </c>
      <c r="P59">
        <v>9</v>
      </c>
      <c r="Q59">
        <v>21</v>
      </c>
      <c r="R59">
        <v>40</v>
      </c>
      <c r="S59">
        <v>80</v>
      </c>
      <c r="T59">
        <v>0</v>
      </c>
      <c r="U59">
        <v>0</v>
      </c>
      <c r="V59">
        <v>4</v>
      </c>
      <c r="W59">
        <v>0</v>
      </c>
      <c r="X59">
        <v>142</v>
      </c>
      <c r="Y59">
        <v>0</v>
      </c>
      <c r="Z59">
        <v>10</v>
      </c>
      <c r="AA59" s="131">
        <v>10</v>
      </c>
      <c r="AB59" s="10"/>
      <c r="AC59" s="131">
        <v>43</v>
      </c>
      <c r="AD59" s="131">
        <v>0</v>
      </c>
      <c r="AE59" s="131">
        <v>4</v>
      </c>
      <c r="AF59" s="131">
        <v>0</v>
      </c>
      <c r="AG59"/>
      <c r="AH59" s="131">
        <v>0</v>
      </c>
      <c r="AI59"/>
      <c r="AJ59" s="131">
        <v>8</v>
      </c>
      <c r="AK59" s="131">
        <v>0</v>
      </c>
      <c r="AL59" s="131">
        <v>35</v>
      </c>
      <c r="BE59" s="15"/>
      <c r="BF59" s="2"/>
      <c r="BN59" s="10"/>
    </row>
    <row r="60" spans="1:66" ht="16.5" customHeight="1">
      <c r="A60" s="132">
        <f t="shared" si="1"/>
        <v>56</v>
      </c>
      <c r="B60" s="133" t="str">
        <f>+'[3]Stats 2014'!B161</f>
        <v>Greytown, Saint Andrews Union Church</v>
      </c>
      <c r="C60" s="133">
        <f>+'[3]Stats 2014'!C161</f>
      </c>
      <c r="D60" s="134">
        <f t="shared" si="2"/>
        <v>28</v>
      </c>
      <c r="E60"/>
      <c r="F60" s="131">
        <v>0</v>
      </c>
      <c r="G60" s="131">
        <v>0</v>
      </c>
      <c r="H60" s="131">
        <v>2</v>
      </c>
      <c r="I60" s="131">
        <v>20</v>
      </c>
      <c r="J60" s="131">
        <v>0</v>
      </c>
      <c r="K60" s="131">
        <v>0</v>
      </c>
      <c r="L60" s="131">
        <v>0</v>
      </c>
      <c r="M60" s="131">
        <v>6</v>
      </c>
      <c r="N60">
        <v>6</v>
      </c>
      <c r="O60">
        <v>0</v>
      </c>
      <c r="P60">
        <v>0</v>
      </c>
      <c r="Q60">
        <v>2</v>
      </c>
      <c r="R60">
        <v>26</v>
      </c>
      <c r="S60">
        <v>28</v>
      </c>
      <c r="T60">
        <v>0</v>
      </c>
      <c r="U60">
        <v>0</v>
      </c>
      <c r="V60">
        <v>0</v>
      </c>
      <c r="W60">
        <v>0</v>
      </c>
      <c r="X60">
        <v>200</v>
      </c>
      <c r="Y60">
        <v>0</v>
      </c>
      <c r="Z60">
        <v>0</v>
      </c>
      <c r="AA60" s="131">
        <v>0</v>
      </c>
      <c r="AB60" s="10"/>
      <c r="AC60" s="131">
        <v>19</v>
      </c>
      <c r="AD60" s="131">
        <v>0</v>
      </c>
      <c r="AE60" s="131">
        <v>0</v>
      </c>
      <c r="AF60" s="131">
        <v>0</v>
      </c>
      <c r="AG60"/>
      <c r="AH60" s="131">
        <v>0</v>
      </c>
      <c r="AI60"/>
      <c r="AJ60" s="131">
        <v>0</v>
      </c>
      <c r="AK60" s="131">
        <v>0</v>
      </c>
      <c r="AL60" s="131">
        <v>0</v>
      </c>
      <c r="BE60" s="15"/>
      <c r="BF60" s="2"/>
      <c r="BN60" s="10"/>
    </row>
    <row r="61" spans="1:66" ht="16.5" customHeight="1">
      <c r="A61" s="132">
        <f t="shared" si="1"/>
        <v>57</v>
      </c>
      <c r="B61" s="133" t="str">
        <f>+'[3]Stats 2014'!B162</f>
        <v>St Andrews Union Church Featherston</v>
      </c>
      <c r="C61" s="133">
        <f>+'[3]Stats 2014'!C162</f>
      </c>
      <c r="D61" s="134">
        <f t="shared" si="2"/>
        <v>27</v>
      </c>
      <c r="E61"/>
      <c r="F61" s="131">
        <v>2</v>
      </c>
      <c r="G61" s="131">
        <v>3</v>
      </c>
      <c r="H61" s="131">
        <v>4</v>
      </c>
      <c r="I61" s="131">
        <v>11</v>
      </c>
      <c r="J61" s="131">
        <v>1</v>
      </c>
      <c r="K61" s="131">
        <v>1</v>
      </c>
      <c r="L61" s="131">
        <v>1</v>
      </c>
      <c r="M61" s="131">
        <v>4</v>
      </c>
      <c r="N61">
        <v>7</v>
      </c>
      <c r="O61">
        <v>3</v>
      </c>
      <c r="P61">
        <v>4</v>
      </c>
      <c r="Q61">
        <v>5</v>
      </c>
      <c r="R61">
        <v>15</v>
      </c>
      <c r="S61">
        <v>27</v>
      </c>
      <c r="T61">
        <v>0</v>
      </c>
      <c r="U61">
        <v>0</v>
      </c>
      <c r="V61">
        <v>0</v>
      </c>
      <c r="W61">
        <v>0</v>
      </c>
      <c r="X61">
        <v>52</v>
      </c>
      <c r="Y61">
        <v>0</v>
      </c>
      <c r="Z61">
        <v>2</v>
      </c>
      <c r="AA61" s="131">
        <v>2</v>
      </c>
      <c r="AB61" s="10"/>
      <c r="AC61" s="131">
        <v>17</v>
      </c>
      <c r="AD61" s="131">
        <v>0</v>
      </c>
      <c r="AE61" s="131">
        <v>0</v>
      </c>
      <c r="AF61" s="131">
        <v>0</v>
      </c>
      <c r="AG61"/>
      <c r="AH61" s="131">
        <v>0</v>
      </c>
      <c r="AI61"/>
      <c r="AJ61" s="131">
        <v>2</v>
      </c>
      <c r="AK61" s="131">
        <v>0</v>
      </c>
      <c r="AL61" s="131">
        <v>35</v>
      </c>
      <c r="BE61" s="15"/>
      <c r="BF61" s="2"/>
      <c r="BN61" s="10"/>
    </row>
    <row r="62" spans="1:66" ht="16.5" customHeight="1">
      <c r="A62" s="132">
        <f t="shared" si="1"/>
        <v>58</v>
      </c>
      <c r="B62" s="133" t="str">
        <f>+'[3]Stats 2014'!B163</f>
        <v>St James Union Parish Masterton</v>
      </c>
      <c r="C62" s="133">
        <f>+'[3]Stats 2014'!C163</f>
      </c>
      <c r="D62" s="134">
        <f t="shared" si="2"/>
        <v>89</v>
      </c>
      <c r="E62"/>
      <c r="F62" s="131">
        <v>0</v>
      </c>
      <c r="G62" s="131">
        <v>1</v>
      </c>
      <c r="H62" s="131">
        <v>9</v>
      </c>
      <c r="I62" s="131">
        <v>45</v>
      </c>
      <c r="J62" s="131">
        <v>0</v>
      </c>
      <c r="K62" s="131">
        <v>2</v>
      </c>
      <c r="L62" s="131">
        <v>7</v>
      </c>
      <c r="M62" s="131">
        <v>25</v>
      </c>
      <c r="N62">
        <v>34</v>
      </c>
      <c r="O62">
        <v>0</v>
      </c>
      <c r="P62">
        <v>3</v>
      </c>
      <c r="Q62">
        <v>16</v>
      </c>
      <c r="R62">
        <v>70</v>
      </c>
      <c r="S62">
        <v>89</v>
      </c>
      <c r="T62">
        <v>0</v>
      </c>
      <c r="U62">
        <v>0</v>
      </c>
      <c r="V62">
        <v>5</v>
      </c>
      <c r="W62">
        <v>0</v>
      </c>
      <c r="X62">
        <v>14</v>
      </c>
      <c r="Y62">
        <v>0</v>
      </c>
      <c r="Z62">
        <v>60</v>
      </c>
      <c r="AA62" s="131">
        <v>60</v>
      </c>
      <c r="AB62" s="10"/>
      <c r="AC62" s="131">
        <v>0</v>
      </c>
      <c r="AD62" s="131">
        <v>0</v>
      </c>
      <c r="AE62" s="131">
        <v>5</v>
      </c>
      <c r="AF62" s="131">
        <v>0</v>
      </c>
      <c r="AG62"/>
      <c r="AH62" s="131">
        <v>0</v>
      </c>
      <c r="AI62"/>
      <c r="AJ62" s="131">
        <v>0</v>
      </c>
      <c r="AK62" s="131">
        <v>0</v>
      </c>
      <c r="AL62" s="131">
        <v>35</v>
      </c>
      <c r="BE62" s="15"/>
      <c r="BF62" s="2"/>
      <c r="BN62" s="10"/>
    </row>
    <row r="63" spans="1:66" ht="16.5" customHeight="1">
      <c r="A63" s="132">
        <f t="shared" si="1"/>
        <v>59</v>
      </c>
      <c r="B63" s="133" t="str">
        <f>+'[3]Stats 2014'!B164</f>
        <v>St Lukes Union Parish Masterton</v>
      </c>
      <c r="C63" s="133" t="str">
        <f>+'[3]Stats 2014'!C164</f>
        <v>Presbyterian</v>
      </c>
      <c r="D63" s="134">
        <f t="shared" si="2"/>
        <v>68</v>
      </c>
      <c r="E63"/>
      <c r="F63" s="131">
        <v>0</v>
      </c>
      <c r="G63" s="131">
        <v>0</v>
      </c>
      <c r="H63" s="131">
        <v>2</v>
      </c>
      <c r="I63" s="131">
        <v>40</v>
      </c>
      <c r="J63" s="131">
        <v>0</v>
      </c>
      <c r="K63" s="131">
        <v>0</v>
      </c>
      <c r="L63" s="131">
        <v>2</v>
      </c>
      <c r="M63" s="131">
        <v>24</v>
      </c>
      <c r="N63">
        <v>26</v>
      </c>
      <c r="O63">
        <v>0</v>
      </c>
      <c r="P63">
        <v>0</v>
      </c>
      <c r="Q63">
        <v>4</v>
      </c>
      <c r="R63">
        <v>64</v>
      </c>
      <c r="S63">
        <v>68</v>
      </c>
      <c r="T63">
        <v>0</v>
      </c>
      <c r="U63">
        <v>0</v>
      </c>
      <c r="V63">
        <v>0</v>
      </c>
      <c r="W63">
        <v>0</v>
      </c>
      <c r="X63">
        <v>212</v>
      </c>
      <c r="Y63">
        <v>0</v>
      </c>
      <c r="Z63">
        <v>10</v>
      </c>
      <c r="AA63" s="131">
        <v>10</v>
      </c>
      <c r="AB63" s="10"/>
      <c r="AC63" s="131">
        <v>51</v>
      </c>
      <c r="AD63" s="131">
        <v>0</v>
      </c>
      <c r="AE63" s="131">
        <v>0</v>
      </c>
      <c r="AF63" s="131">
        <v>0</v>
      </c>
      <c r="AG63"/>
      <c r="AH63" s="131">
        <v>0</v>
      </c>
      <c r="AI63"/>
      <c r="AJ63" s="131">
        <v>10</v>
      </c>
      <c r="AK63" s="131">
        <v>0</v>
      </c>
      <c r="AL63" s="131">
        <v>6</v>
      </c>
      <c r="BE63" s="15"/>
      <c r="BF63" s="2"/>
      <c r="BN63" s="10"/>
    </row>
    <row r="64" spans="1:66" ht="16.5" customHeight="1">
      <c r="A64" s="132">
        <f t="shared" si="1"/>
        <v>60</v>
      </c>
      <c r="B64" s="133" t="str">
        <f>+'[3]Stats 2014'!B165</f>
        <v>St Anselm's Union Church</v>
      </c>
      <c r="C64" s="133" t="str">
        <f>+'[3]Stats 2014'!C165</f>
        <v>Congrgational Union</v>
      </c>
      <c r="D64" s="134">
        <f t="shared" si="2"/>
        <v>35</v>
      </c>
      <c r="E64"/>
      <c r="F64" s="131">
        <v>0</v>
      </c>
      <c r="G64" s="131">
        <v>1</v>
      </c>
      <c r="H64" s="131">
        <v>7</v>
      </c>
      <c r="I64" s="131">
        <v>13</v>
      </c>
      <c r="J64" s="131">
        <v>0</v>
      </c>
      <c r="K64" s="131">
        <v>1</v>
      </c>
      <c r="L64" s="131">
        <v>3</v>
      </c>
      <c r="M64" s="131">
        <v>10</v>
      </c>
      <c r="N64">
        <v>14</v>
      </c>
      <c r="O64">
        <v>0</v>
      </c>
      <c r="P64">
        <v>2</v>
      </c>
      <c r="Q64">
        <v>10</v>
      </c>
      <c r="R64">
        <v>23</v>
      </c>
      <c r="S64">
        <v>35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4</v>
      </c>
      <c r="AA64" s="131">
        <v>4</v>
      </c>
      <c r="AB64" s="10"/>
      <c r="AC64" s="131">
        <v>35</v>
      </c>
      <c r="AD64" s="131">
        <v>0</v>
      </c>
      <c r="AE64" s="131">
        <v>0</v>
      </c>
      <c r="AF64" s="131">
        <v>0</v>
      </c>
      <c r="AG64"/>
      <c r="AH64" s="131">
        <v>0</v>
      </c>
      <c r="AI64"/>
      <c r="AJ64" s="131">
        <v>4</v>
      </c>
      <c r="AK64" s="131">
        <v>0</v>
      </c>
      <c r="AL64" s="131">
        <v>10</v>
      </c>
      <c r="BE64" s="15"/>
      <c r="BF64" s="2"/>
      <c r="BN64" s="10"/>
    </row>
    <row r="65" spans="1:66" ht="16.5" customHeight="1">
      <c r="A65" s="132">
        <f t="shared" si="1"/>
        <v>61</v>
      </c>
      <c r="B65" s="133" t="str">
        <f>+'[3]Stats 2014'!B166</f>
        <v>Ngaio Union Church</v>
      </c>
      <c r="C65" s="133" t="str">
        <f>+'[3]Stats 2014'!C166</f>
        <v>Presbyterian</v>
      </c>
      <c r="D65" s="134">
        <f t="shared" si="2"/>
        <v>78</v>
      </c>
      <c r="E65"/>
      <c r="F65" s="131">
        <v>7</v>
      </c>
      <c r="G65" s="131">
        <v>4</v>
      </c>
      <c r="H65" s="131">
        <v>10</v>
      </c>
      <c r="I65" s="131">
        <v>21</v>
      </c>
      <c r="J65" s="131">
        <v>9</v>
      </c>
      <c r="K65" s="131">
        <v>4</v>
      </c>
      <c r="L65" s="131">
        <v>9</v>
      </c>
      <c r="M65" s="131">
        <v>14</v>
      </c>
      <c r="N65">
        <v>36</v>
      </c>
      <c r="O65">
        <v>16</v>
      </c>
      <c r="P65">
        <v>8</v>
      </c>
      <c r="Q65">
        <v>19</v>
      </c>
      <c r="R65">
        <v>35</v>
      </c>
      <c r="S65">
        <v>78</v>
      </c>
      <c r="T65">
        <v>0</v>
      </c>
      <c r="U65">
        <v>0</v>
      </c>
      <c r="V65">
        <v>0</v>
      </c>
      <c r="W65">
        <v>0</v>
      </c>
      <c r="X65">
        <v>104</v>
      </c>
      <c r="Y65">
        <v>0</v>
      </c>
      <c r="Z65">
        <v>2</v>
      </c>
      <c r="AA65" s="131">
        <v>2</v>
      </c>
      <c r="AB65" s="10"/>
      <c r="AC65" s="131">
        <v>40</v>
      </c>
      <c r="AD65" s="131">
        <v>0</v>
      </c>
      <c r="AE65" s="131">
        <v>0</v>
      </c>
      <c r="AF65" s="131">
        <v>0</v>
      </c>
      <c r="AG65"/>
      <c r="AH65" s="131">
        <v>0</v>
      </c>
      <c r="AI65"/>
      <c r="AJ65" s="131">
        <v>2</v>
      </c>
      <c r="AK65" s="131">
        <v>0</v>
      </c>
      <c r="AL65" s="131">
        <v>17</v>
      </c>
      <c r="BE65" s="15"/>
      <c r="BF65" s="2"/>
      <c r="BN65" s="10"/>
    </row>
    <row r="66" spans="1:66" ht="16.5" customHeight="1">
      <c r="A66" s="132">
        <f t="shared" si="1"/>
        <v>62</v>
      </c>
      <c r="B66" s="133" t="str">
        <f>+'[3]Stats 2014'!B167</f>
        <v>Tawa Union Parish</v>
      </c>
      <c r="C66" s="133" t="str">
        <f>+'[3]Stats 2014'!C167</f>
        <v>Presbyterian</v>
      </c>
      <c r="D66" s="134">
        <f t="shared" si="2"/>
        <v>129</v>
      </c>
      <c r="E66"/>
      <c r="F66" s="131">
        <v>1</v>
      </c>
      <c r="G66" s="131">
        <v>3</v>
      </c>
      <c r="H66" s="131">
        <v>22</v>
      </c>
      <c r="I66" s="131">
        <v>54</v>
      </c>
      <c r="J66" s="131">
        <v>1</v>
      </c>
      <c r="K66" s="131">
        <v>4</v>
      </c>
      <c r="L66" s="131">
        <v>14</v>
      </c>
      <c r="M66" s="131">
        <v>30</v>
      </c>
      <c r="N66">
        <v>49</v>
      </c>
      <c r="O66">
        <v>2</v>
      </c>
      <c r="P66">
        <v>7</v>
      </c>
      <c r="Q66">
        <v>36</v>
      </c>
      <c r="R66">
        <v>84</v>
      </c>
      <c r="S66">
        <v>129</v>
      </c>
      <c r="T66">
        <v>1</v>
      </c>
      <c r="U66">
        <v>0</v>
      </c>
      <c r="V66">
        <v>0</v>
      </c>
      <c r="W66">
        <v>0</v>
      </c>
      <c r="X66">
        <v>218</v>
      </c>
      <c r="Y66">
        <v>0</v>
      </c>
      <c r="Z66">
        <v>2</v>
      </c>
      <c r="AA66" s="131">
        <v>2</v>
      </c>
      <c r="AB66" s="10"/>
      <c r="AC66" s="131">
        <v>100</v>
      </c>
      <c r="AD66" s="131">
        <v>1</v>
      </c>
      <c r="AE66" s="131">
        <v>0</v>
      </c>
      <c r="AF66" s="131">
        <v>0</v>
      </c>
      <c r="AG66"/>
      <c r="AH66" s="131">
        <v>0</v>
      </c>
      <c r="AI66"/>
      <c r="AJ66" s="131">
        <v>34</v>
      </c>
      <c r="AK66" s="131">
        <v>10</v>
      </c>
      <c r="AL66" s="131">
        <v>29</v>
      </c>
      <c r="BE66" s="15"/>
      <c r="BF66" s="2"/>
      <c r="BN66" s="10"/>
    </row>
    <row r="67" spans="1:66" ht="16.5" customHeight="1">
      <c r="A67" s="132">
        <f t="shared" si="1"/>
        <v>63</v>
      </c>
      <c r="B67" s="133" t="str">
        <f>+'[3]Stats 2014'!B168</f>
        <v>St Ninian's Uniting Parish</v>
      </c>
      <c r="C67" s="133" t="str">
        <f>+'[3]Stats 2014'!C168</f>
        <v>Presbyterian</v>
      </c>
      <c r="D67" s="134">
        <f t="shared" si="2"/>
        <v>132</v>
      </c>
      <c r="E67"/>
      <c r="F67" s="131">
        <v>11</v>
      </c>
      <c r="G67" s="131">
        <v>13</v>
      </c>
      <c r="H67" s="131">
        <v>19</v>
      </c>
      <c r="I67" s="131">
        <v>39</v>
      </c>
      <c r="J67" s="131">
        <v>17</v>
      </c>
      <c r="K67" s="131">
        <v>8</v>
      </c>
      <c r="L67" s="131">
        <v>10</v>
      </c>
      <c r="M67" s="131">
        <v>15</v>
      </c>
      <c r="N67">
        <v>50</v>
      </c>
      <c r="O67">
        <v>28</v>
      </c>
      <c r="P67">
        <v>21</v>
      </c>
      <c r="Q67">
        <v>29</v>
      </c>
      <c r="R67">
        <v>54</v>
      </c>
      <c r="S67">
        <v>132</v>
      </c>
      <c r="T67">
        <v>6</v>
      </c>
      <c r="U67">
        <v>0</v>
      </c>
      <c r="V67">
        <v>0</v>
      </c>
      <c r="W67">
        <v>0</v>
      </c>
      <c r="X67">
        <v>60</v>
      </c>
      <c r="Y67">
        <v>0</v>
      </c>
      <c r="Z67">
        <v>5</v>
      </c>
      <c r="AA67" s="131">
        <v>5</v>
      </c>
      <c r="AB67" s="10"/>
      <c r="AC67" s="131">
        <v>48</v>
      </c>
      <c r="AD67" s="131">
        <v>6</v>
      </c>
      <c r="AE67" s="131">
        <v>0</v>
      </c>
      <c r="AF67" s="131">
        <v>0</v>
      </c>
      <c r="AG67"/>
      <c r="AH67" s="131">
        <v>0</v>
      </c>
      <c r="AI67"/>
      <c r="AJ67" s="131">
        <v>8</v>
      </c>
      <c r="AK67" s="131">
        <v>6</v>
      </c>
      <c r="AL67" s="131">
        <v>0</v>
      </c>
      <c r="BE67" s="15"/>
      <c r="BF67" s="2"/>
      <c r="BN67" s="10"/>
    </row>
    <row r="68" spans="1:66" ht="16.5" customHeight="1">
      <c r="A68" s="132">
        <f t="shared" si="1"/>
        <v>64</v>
      </c>
      <c r="B68" s="133" t="str">
        <f>+'[3]Stats 2014'!B169</f>
        <v>Hutt City Uniting Congregations</v>
      </c>
      <c r="C68" s="133">
        <f>+'[3]Stats 2014'!C169</f>
      </c>
      <c r="D68" s="134">
        <f t="shared" si="2"/>
        <v>310</v>
      </c>
      <c r="E68"/>
      <c r="F68" s="131">
        <v>0</v>
      </c>
      <c r="G68" s="131">
        <v>0</v>
      </c>
      <c r="H68" s="131">
        <v>0</v>
      </c>
      <c r="I68" s="131">
        <v>194</v>
      </c>
      <c r="J68" s="131">
        <v>0</v>
      </c>
      <c r="K68" s="131">
        <v>0</v>
      </c>
      <c r="L68" s="131">
        <v>0</v>
      </c>
      <c r="M68" s="131">
        <v>116</v>
      </c>
      <c r="N68">
        <v>116</v>
      </c>
      <c r="O68">
        <v>0</v>
      </c>
      <c r="P68">
        <v>0</v>
      </c>
      <c r="Q68">
        <v>0</v>
      </c>
      <c r="R68">
        <v>310</v>
      </c>
      <c r="S68">
        <v>310</v>
      </c>
      <c r="T68">
        <v>1</v>
      </c>
      <c r="U68">
        <v>0</v>
      </c>
      <c r="V68">
        <v>0</v>
      </c>
      <c r="W68">
        <v>0</v>
      </c>
      <c r="X68">
        <v>592</v>
      </c>
      <c r="Y68">
        <v>0</v>
      </c>
      <c r="Z68">
        <v>57</v>
      </c>
      <c r="AA68" s="131">
        <v>57</v>
      </c>
      <c r="AB68" s="10"/>
      <c r="AC68" s="131">
        <v>191</v>
      </c>
      <c r="AD68" s="131">
        <v>1</v>
      </c>
      <c r="AE68" s="131">
        <v>0</v>
      </c>
      <c r="AF68" s="131">
        <v>0</v>
      </c>
      <c r="AG68"/>
      <c r="AH68" s="131">
        <v>0</v>
      </c>
      <c r="AI68"/>
      <c r="AJ68" s="131">
        <v>62</v>
      </c>
      <c r="AK68" s="131">
        <v>53</v>
      </c>
      <c r="AL68" s="131">
        <v>77</v>
      </c>
      <c r="BE68" s="15"/>
      <c r="BF68" s="2"/>
      <c r="BN68" s="10"/>
    </row>
    <row r="69" spans="1:66" ht="16.5" customHeight="1">
      <c r="A69" s="132">
        <f t="shared" si="1"/>
        <v>65</v>
      </c>
      <c r="B69" s="133" t="str">
        <f>+'[3]Stats 2014'!B170</f>
        <v>Miramar Uniting Church</v>
      </c>
      <c r="C69" s="133" t="str">
        <f>+'[3]Stats 2014'!C170</f>
        <v>Methodist</v>
      </c>
      <c r="D69" s="134">
        <f aca="true" t="shared" si="3" ref="D69:D98">SUM(F69:M69)</f>
        <v>37</v>
      </c>
      <c r="E69"/>
      <c r="F69" s="131">
        <v>1</v>
      </c>
      <c r="G69" s="131">
        <v>6</v>
      </c>
      <c r="H69" s="131">
        <v>11</v>
      </c>
      <c r="I69" s="131">
        <v>9</v>
      </c>
      <c r="J69" s="131">
        <v>0</v>
      </c>
      <c r="K69" s="131">
        <v>0</v>
      </c>
      <c r="L69" s="131">
        <v>5</v>
      </c>
      <c r="M69" s="131">
        <v>5</v>
      </c>
      <c r="N69">
        <v>10</v>
      </c>
      <c r="O69">
        <v>1</v>
      </c>
      <c r="P69">
        <v>6</v>
      </c>
      <c r="Q69">
        <v>16</v>
      </c>
      <c r="R69">
        <v>14</v>
      </c>
      <c r="S69">
        <v>37</v>
      </c>
      <c r="T69">
        <v>1</v>
      </c>
      <c r="U69">
        <v>0</v>
      </c>
      <c r="V69">
        <v>0</v>
      </c>
      <c r="W69">
        <v>0</v>
      </c>
      <c r="X69">
        <v>24</v>
      </c>
      <c r="Y69">
        <v>0</v>
      </c>
      <c r="Z69">
        <v>4</v>
      </c>
      <c r="AA69" s="131">
        <v>4</v>
      </c>
      <c r="AB69" s="10"/>
      <c r="AC69" s="131">
        <v>29</v>
      </c>
      <c r="AD69" s="131">
        <v>1</v>
      </c>
      <c r="AE69" s="131">
        <v>0</v>
      </c>
      <c r="AF69" s="131">
        <v>0</v>
      </c>
      <c r="AG69"/>
      <c r="AH69" s="131">
        <v>0</v>
      </c>
      <c r="AI69"/>
      <c r="AJ69" s="131">
        <v>4</v>
      </c>
      <c r="AK69" s="131">
        <v>8</v>
      </c>
      <c r="AL69" s="131">
        <v>4</v>
      </c>
      <c r="BE69" s="15"/>
      <c r="BF69" s="2"/>
      <c r="BN69" s="10"/>
    </row>
    <row r="70" spans="1:66" ht="16.5" customHeight="1">
      <c r="A70" s="132">
        <f t="shared" si="1"/>
        <v>66</v>
      </c>
      <c r="B70" s="133" t="str">
        <f>+'[3]Stats 2014'!B171</f>
        <v>Upper Hutt Uniting Parish</v>
      </c>
      <c r="C70" s="133" t="str">
        <f>+'[3]Stats 2014'!C171</f>
        <v>Methodist</v>
      </c>
      <c r="D70" s="134">
        <f t="shared" si="3"/>
        <v>180</v>
      </c>
      <c r="E70"/>
      <c r="F70" s="131">
        <v>0</v>
      </c>
      <c r="G70" s="131">
        <v>0</v>
      </c>
      <c r="H70" s="131">
        <v>0</v>
      </c>
      <c r="I70" s="131">
        <v>133</v>
      </c>
      <c r="J70" s="131">
        <v>0</v>
      </c>
      <c r="K70" s="131">
        <v>0</v>
      </c>
      <c r="L70" s="131">
        <v>0</v>
      </c>
      <c r="M70" s="131">
        <v>47</v>
      </c>
      <c r="N70">
        <v>47</v>
      </c>
      <c r="O70">
        <v>0</v>
      </c>
      <c r="P70">
        <v>0</v>
      </c>
      <c r="Q70">
        <v>0</v>
      </c>
      <c r="R70">
        <v>180</v>
      </c>
      <c r="S70">
        <v>180</v>
      </c>
      <c r="T70">
        <v>2</v>
      </c>
      <c r="U70">
        <v>0</v>
      </c>
      <c r="V70">
        <v>0</v>
      </c>
      <c r="W70">
        <v>0</v>
      </c>
      <c r="X70">
        <v>31</v>
      </c>
      <c r="Y70">
        <v>0</v>
      </c>
      <c r="Z70">
        <v>19</v>
      </c>
      <c r="AA70" s="131">
        <v>19</v>
      </c>
      <c r="AB70" s="10"/>
      <c r="AC70" s="131">
        <v>133</v>
      </c>
      <c r="AD70" s="131">
        <v>2</v>
      </c>
      <c r="AE70" s="131">
        <v>0</v>
      </c>
      <c r="AF70" s="131">
        <v>0</v>
      </c>
      <c r="AG70"/>
      <c r="AH70" s="131">
        <v>0</v>
      </c>
      <c r="AI70"/>
      <c r="AJ70" s="131">
        <v>43</v>
      </c>
      <c r="AK70" s="131">
        <v>18</v>
      </c>
      <c r="AL70" s="131">
        <v>51</v>
      </c>
      <c r="BE70" s="15"/>
      <c r="BF70" s="2"/>
      <c r="BN70" s="10"/>
    </row>
    <row r="71" spans="1:66" ht="16.5" customHeight="1">
      <c r="A71" s="132">
        <f aca="true" t="shared" si="4" ref="A71:A98">+A70+1</f>
        <v>67</v>
      </c>
      <c r="B71" s="133" t="str">
        <f>+'[3]Stats 2014'!B172</f>
        <v>Kapiti Uniting Parish</v>
      </c>
      <c r="C71" s="133">
        <f>+'[3]Stats 2014'!C172</f>
      </c>
      <c r="D71" s="134">
        <f t="shared" si="3"/>
        <v>263</v>
      </c>
      <c r="E71"/>
      <c r="F71" s="131">
        <v>15</v>
      </c>
      <c r="G71" s="131">
        <v>4</v>
      </c>
      <c r="H71" s="131">
        <v>28</v>
      </c>
      <c r="I71" s="131">
        <v>139</v>
      </c>
      <c r="J71" s="131">
        <v>4</v>
      </c>
      <c r="K71" s="131">
        <v>1</v>
      </c>
      <c r="L71" s="131">
        <v>15</v>
      </c>
      <c r="M71" s="131">
        <v>57</v>
      </c>
      <c r="N71">
        <v>77</v>
      </c>
      <c r="O71">
        <v>19</v>
      </c>
      <c r="P71">
        <v>5</v>
      </c>
      <c r="Q71">
        <v>43</v>
      </c>
      <c r="R71">
        <v>196</v>
      </c>
      <c r="S71">
        <v>263</v>
      </c>
      <c r="T71">
        <v>1</v>
      </c>
      <c r="U71">
        <v>1</v>
      </c>
      <c r="V71">
        <v>0</v>
      </c>
      <c r="W71">
        <v>0</v>
      </c>
      <c r="X71">
        <v>105</v>
      </c>
      <c r="Y71">
        <v>0</v>
      </c>
      <c r="Z71">
        <v>6</v>
      </c>
      <c r="AA71" s="131">
        <v>6</v>
      </c>
      <c r="AB71" s="10"/>
      <c r="AC71" s="131">
        <v>141</v>
      </c>
      <c r="AD71" s="131">
        <v>1</v>
      </c>
      <c r="AE71" s="131">
        <v>0</v>
      </c>
      <c r="AF71" s="131">
        <v>1</v>
      </c>
      <c r="AG71"/>
      <c r="AH71" s="131">
        <v>0</v>
      </c>
      <c r="AI71"/>
      <c r="AJ71" s="131">
        <v>14</v>
      </c>
      <c r="AK71" s="131">
        <v>0</v>
      </c>
      <c r="AL71" s="131">
        <v>49</v>
      </c>
      <c r="BE71" s="15"/>
      <c r="BF71" s="2"/>
      <c r="BN71" s="10"/>
    </row>
    <row r="72" spans="1:66" ht="16.5" customHeight="1">
      <c r="A72" s="132">
        <f t="shared" si="4"/>
        <v>68</v>
      </c>
      <c r="B72" s="133" t="str">
        <f>+'[3]Stats 2014'!B173</f>
        <v>St Matthew's Brooklyn Joint Parish Anglican Methodist Presbyterian</v>
      </c>
      <c r="C72" s="133" t="str">
        <f>+'[3]Stats 2014'!C173</f>
        <v>Anglican</v>
      </c>
      <c r="D72" s="134">
        <f t="shared" si="3"/>
        <v>83</v>
      </c>
      <c r="E72"/>
      <c r="F72" s="131">
        <v>4</v>
      </c>
      <c r="G72" s="131">
        <v>11</v>
      </c>
      <c r="H72" s="131">
        <v>8</v>
      </c>
      <c r="I72" s="131">
        <v>35</v>
      </c>
      <c r="J72" s="131">
        <v>5</v>
      </c>
      <c r="K72" s="131">
        <v>5</v>
      </c>
      <c r="L72" s="131">
        <v>7</v>
      </c>
      <c r="M72" s="131">
        <v>8</v>
      </c>
      <c r="N72">
        <v>25</v>
      </c>
      <c r="O72">
        <v>9</v>
      </c>
      <c r="P72">
        <v>16</v>
      </c>
      <c r="Q72">
        <v>15</v>
      </c>
      <c r="R72">
        <v>43</v>
      </c>
      <c r="S72">
        <v>83</v>
      </c>
      <c r="T72">
        <v>0</v>
      </c>
      <c r="U72">
        <v>0</v>
      </c>
      <c r="V72">
        <v>0</v>
      </c>
      <c r="W72">
        <v>0</v>
      </c>
      <c r="X72">
        <v>148</v>
      </c>
      <c r="Y72">
        <v>0</v>
      </c>
      <c r="Z72">
        <v>2</v>
      </c>
      <c r="AA72" s="131">
        <v>2</v>
      </c>
      <c r="AB72" s="10"/>
      <c r="AC72" s="131">
        <v>15</v>
      </c>
      <c r="AD72" s="131">
        <v>0</v>
      </c>
      <c r="AE72" s="131">
        <v>0</v>
      </c>
      <c r="AF72" s="131">
        <v>0</v>
      </c>
      <c r="AG72"/>
      <c r="AH72" s="131">
        <v>0</v>
      </c>
      <c r="AI72"/>
      <c r="AJ72" s="131">
        <v>0</v>
      </c>
      <c r="AK72" s="131">
        <v>0</v>
      </c>
      <c r="AL72" s="131">
        <v>0</v>
      </c>
      <c r="BE72" s="15"/>
      <c r="BF72" s="2"/>
      <c r="BN72" s="10"/>
    </row>
    <row r="73" spans="1:66" ht="16.5" customHeight="1">
      <c r="A73" s="132">
        <f t="shared" si="4"/>
        <v>69</v>
      </c>
      <c r="B73" s="133" t="str">
        <f>+'[3]Stats 2014'!B174</f>
        <v>Motueka Uniting Parish</v>
      </c>
      <c r="C73" s="133" t="str">
        <f>+'[3]Stats 2014'!C174</f>
        <v>Methodist</v>
      </c>
      <c r="D73" s="134">
        <f t="shared" si="3"/>
        <v>79</v>
      </c>
      <c r="E73"/>
      <c r="F73" s="131">
        <v>4</v>
      </c>
      <c r="G73" s="131">
        <v>0</v>
      </c>
      <c r="H73" s="131">
        <v>5</v>
      </c>
      <c r="I73" s="131">
        <v>43</v>
      </c>
      <c r="J73" s="131">
        <v>4</v>
      </c>
      <c r="K73" s="131">
        <v>0</v>
      </c>
      <c r="L73" s="131">
        <v>4</v>
      </c>
      <c r="M73" s="131">
        <v>19</v>
      </c>
      <c r="N73">
        <v>27</v>
      </c>
      <c r="O73">
        <v>8</v>
      </c>
      <c r="P73">
        <v>0</v>
      </c>
      <c r="Q73">
        <v>9</v>
      </c>
      <c r="R73">
        <v>62</v>
      </c>
      <c r="S73">
        <v>79</v>
      </c>
      <c r="T73">
        <v>0</v>
      </c>
      <c r="U73">
        <v>0</v>
      </c>
      <c r="V73">
        <v>0</v>
      </c>
      <c r="W73">
        <v>11</v>
      </c>
      <c r="X73">
        <v>134</v>
      </c>
      <c r="Y73">
        <v>0</v>
      </c>
      <c r="Z73">
        <v>4</v>
      </c>
      <c r="AA73" s="131">
        <v>4</v>
      </c>
      <c r="AB73" s="10"/>
      <c r="AC73" s="131">
        <v>55</v>
      </c>
      <c r="AD73" s="131">
        <v>0</v>
      </c>
      <c r="AE73" s="131">
        <v>0</v>
      </c>
      <c r="AF73" s="131">
        <v>0</v>
      </c>
      <c r="AG73"/>
      <c r="AH73" s="131">
        <v>11</v>
      </c>
      <c r="AI73"/>
      <c r="AJ73" s="131">
        <v>5</v>
      </c>
      <c r="AK73" s="131">
        <v>0</v>
      </c>
      <c r="AL73" s="131">
        <v>55</v>
      </c>
      <c r="BE73" s="15"/>
      <c r="BF73" s="2"/>
      <c r="BN73" s="10"/>
    </row>
    <row r="74" spans="1:66" ht="16.5" customHeight="1">
      <c r="A74" s="132">
        <f t="shared" si="4"/>
        <v>70</v>
      </c>
      <c r="B74" s="133" t="str">
        <f>+'[3]Stats 2014'!B175</f>
        <v>Union Parish of Picton</v>
      </c>
      <c r="C74" s="133" t="str">
        <f>+'[3]Stats 2014'!C175</f>
        <v>Methodist</v>
      </c>
      <c r="D74" s="134">
        <f t="shared" si="3"/>
        <v>35</v>
      </c>
      <c r="E74"/>
      <c r="F74" s="131">
        <v>0</v>
      </c>
      <c r="G74" s="131">
        <v>1</v>
      </c>
      <c r="H74" s="131">
        <v>3</v>
      </c>
      <c r="I74" s="131">
        <v>20</v>
      </c>
      <c r="J74" s="131">
        <v>0</v>
      </c>
      <c r="K74" s="131">
        <v>1</v>
      </c>
      <c r="L74" s="131">
        <v>1</v>
      </c>
      <c r="M74" s="131">
        <v>9</v>
      </c>
      <c r="N74">
        <v>11</v>
      </c>
      <c r="O74">
        <v>0</v>
      </c>
      <c r="P74">
        <v>2</v>
      </c>
      <c r="Q74">
        <v>4</v>
      </c>
      <c r="R74">
        <v>29</v>
      </c>
      <c r="S74">
        <v>35</v>
      </c>
      <c r="T74">
        <v>0</v>
      </c>
      <c r="U74">
        <v>0</v>
      </c>
      <c r="V74">
        <v>0</v>
      </c>
      <c r="W74">
        <v>0</v>
      </c>
      <c r="X74">
        <v>76</v>
      </c>
      <c r="Y74">
        <v>0</v>
      </c>
      <c r="Z74">
        <v>0</v>
      </c>
      <c r="AA74" s="131">
        <v>0</v>
      </c>
      <c r="AB74" s="10"/>
      <c r="AC74" s="131">
        <v>20</v>
      </c>
      <c r="AD74" s="131">
        <v>0</v>
      </c>
      <c r="AE74" s="131">
        <v>0</v>
      </c>
      <c r="AF74" s="131">
        <v>0</v>
      </c>
      <c r="AG74"/>
      <c r="AH74" s="131">
        <v>0</v>
      </c>
      <c r="AI74"/>
      <c r="AJ74" s="131">
        <v>0</v>
      </c>
      <c r="AK74" s="131">
        <v>0</v>
      </c>
      <c r="AL74" s="131">
        <v>0</v>
      </c>
      <c r="BE74" s="15"/>
      <c r="BF74" s="2"/>
      <c r="BN74" s="10"/>
    </row>
    <row r="75" spans="1:66" ht="16.5" customHeight="1">
      <c r="A75" s="132">
        <f t="shared" si="4"/>
        <v>71</v>
      </c>
      <c r="B75" s="133" t="str">
        <f>+'[3]Stats 2014'!B176</f>
        <v>Buller Union Parish</v>
      </c>
      <c r="C75" s="133">
        <f>+'[3]Stats 2014'!C176</f>
      </c>
      <c r="D75" s="134">
        <f t="shared" si="3"/>
        <v>23</v>
      </c>
      <c r="E75"/>
      <c r="F75" s="131">
        <v>0</v>
      </c>
      <c r="G75" s="131">
        <v>0</v>
      </c>
      <c r="H75" s="131">
        <v>1</v>
      </c>
      <c r="I75" s="131">
        <v>22</v>
      </c>
      <c r="J75" s="131">
        <v>0</v>
      </c>
      <c r="K75" s="131">
        <v>0</v>
      </c>
      <c r="L75" s="131">
        <v>0</v>
      </c>
      <c r="M75" s="131">
        <v>0</v>
      </c>
      <c r="N75">
        <v>0</v>
      </c>
      <c r="O75">
        <v>0</v>
      </c>
      <c r="P75">
        <v>0</v>
      </c>
      <c r="Q75">
        <v>1</v>
      </c>
      <c r="R75">
        <v>22</v>
      </c>
      <c r="S75">
        <v>23</v>
      </c>
      <c r="T75">
        <v>0</v>
      </c>
      <c r="U75">
        <v>0</v>
      </c>
      <c r="V75">
        <v>0</v>
      </c>
      <c r="W75">
        <v>0</v>
      </c>
      <c r="X75">
        <v>28</v>
      </c>
      <c r="Y75">
        <v>0</v>
      </c>
      <c r="Z75">
        <v>0</v>
      </c>
      <c r="AA75" s="131">
        <v>0</v>
      </c>
      <c r="AB75" s="10"/>
      <c r="AC75" s="131">
        <v>10</v>
      </c>
      <c r="AD75" s="131">
        <v>0</v>
      </c>
      <c r="AE75" s="131">
        <v>0</v>
      </c>
      <c r="AF75" s="131">
        <v>0</v>
      </c>
      <c r="AG75"/>
      <c r="AH75" s="131">
        <v>0</v>
      </c>
      <c r="AI75"/>
      <c r="AJ75" s="131">
        <v>0</v>
      </c>
      <c r="AK75" s="131">
        <v>0</v>
      </c>
      <c r="AL75" s="131">
        <v>10</v>
      </c>
      <c r="BE75" s="15"/>
      <c r="BF75" s="2"/>
      <c r="BN75" s="10"/>
    </row>
    <row r="76" spans="1:66" ht="16.5" customHeight="1">
      <c r="A76" s="132">
        <f t="shared" si="4"/>
        <v>72</v>
      </c>
      <c r="B76" s="133" t="str">
        <f>+'[3]Stats 2014'!B177</f>
        <v>Greymouth District Uniting</v>
      </c>
      <c r="C76" s="133">
        <f>+'[3]Stats 2014'!C177</f>
      </c>
      <c r="D76" s="134">
        <f t="shared" si="3"/>
        <v>53</v>
      </c>
      <c r="E76"/>
      <c r="F76" s="131">
        <v>0</v>
      </c>
      <c r="G76" s="131">
        <v>1</v>
      </c>
      <c r="H76" s="131">
        <v>10</v>
      </c>
      <c r="I76" s="131">
        <v>26</v>
      </c>
      <c r="J76" s="131">
        <v>0</v>
      </c>
      <c r="K76" s="131">
        <v>1</v>
      </c>
      <c r="L76" s="131">
        <v>3</v>
      </c>
      <c r="M76" s="131">
        <v>12</v>
      </c>
      <c r="N76">
        <v>16</v>
      </c>
      <c r="O76">
        <v>0</v>
      </c>
      <c r="P76">
        <v>2</v>
      </c>
      <c r="Q76">
        <v>13</v>
      </c>
      <c r="R76">
        <v>38</v>
      </c>
      <c r="S76">
        <v>53</v>
      </c>
      <c r="T76">
        <v>0</v>
      </c>
      <c r="U76">
        <v>0</v>
      </c>
      <c r="V76">
        <v>0</v>
      </c>
      <c r="W76">
        <v>0</v>
      </c>
      <c r="X76">
        <v>124</v>
      </c>
      <c r="Y76">
        <v>0</v>
      </c>
      <c r="Z76">
        <v>0</v>
      </c>
      <c r="AA76" s="131">
        <v>0</v>
      </c>
      <c r="AB76" s="10"/>
      <c r="AC76" s="131">
        <v>38</v>
      </c>
      <c r="AD76" s="131">
        <v>0</v>
      </c>
      <c r="AE76" s="131">
        <v>0</v>
      </c>
      <c r="AF76" s="131">
        <v>0</v>
      </c>
      <c r="AG76"/>
      <c r="AH76" s="131">
        <v>0</v>
      </c>
      <c r="AI76"/>
      <c r="AJ76" s="131">
        <v>0</v>
      </c>
      <c r="AK76" s="131">
        <v>0</v>
      </c>
      <c r="AL76" s="131">
        <v>0</v>
      </c>
      <c r="BE76" s="15"/>
      <c r="BF76" s="2"/>
      <c r="BN76" s="10"/>
    </row>
    <row r="77" spans="1:66" ht="16.5" customHeight="1">
      <c r="A77" s="132">
        <f t="shared" si="4"/>
        <v>73</v>
      </c>
      <c r="B77" s="133" t="str">
        <f>+'[3]Stats 2014'!B178</f>
        <v>Reefton District Union Parish</v>
      </c>
      <c r="C77" s="133">
        <f>+'[3]Stats 2014'!C178</f>
      </c>
      <c r="D77" s="134">
        <f t="shared" si="3"/>
        <v>0</v>
      </c>
      <c r="E77"/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s="131">
        <v>0</v>
      </c>
      <c r="AB77" s="10"/>
      <c r="AC77" s="131">
        <v>0</v>
      </c>
      <c r="AD77" s="131">
        <v>0</v>
      </c>
      <c r="AE77" s="131">
        <v>0</v>
      </c>
      <c r="AF77" s="131">
        <v>0</v>
      </c>
      <c r="AG77"/>
      <c r="AH77" s="131">
        <v>0</v>
      </c>
      <c r="AI77"/>
      <c r="AJ77" s="131">
        <v>0</v>
      </c>
      <c r="AK77" s="131">
        <v>0</v>
      </c>
      <c r="AL77" s="131">
        <v>0</v>
      </c>
      <c r="BE77" s="15"/>
      <c r="BF77" s="2"/>
      <c r="BN77" s="10"/>
    </row>
    <row r="78" spans="1:66" ht="16.5" customHeight="1">
      <c r="A78" s="132">
        <f t="shared" si="4"/>
        <v>74</v>
      </c>
      <c r="B78" s="133" t="str">
        <f>+'[3]Stats 2014'!B179</f>
        <v>Halswell Union Parish</v>
      </c>
      <c r="C78" s="133">
        <f>+'[3]Stats 2014'!C179</f>
      </c>
      <c r="D78" s="134">
        <f t="shared" si="3"/>
        <v>38</v>
      </c>
      <c r="E78"/>
      <c r="F78" s="131">
        <v>0</v>
      </c>
      <c r="G78" s="131">
        <v>3</v>
      </c>
      <c r="H78" s="131">
        <v>5</v>
      </c>
      <c r="I78" s="131">
        <v>19</v>
      </c>
      <c r="J78" s="131">
        <v>1</v>
      </c>
      <c r="K78" s="131">
        <v>4</v>
      </c>
      <c r="L78" s="131">
        <v>3</v>
      </c>
      <c r="M78" s="131">
        <v>3</v>
      </c>
      <c r="N78">
        <v>11</v>
      </c>
      <c r="O78">
        <v>1</v>
      </c>
      <c r="P78">
        <v>7</v>
      </c>
      <c r="Q78">
        <v>8</v>
      </c>
      <c r="R78">
        <v>22</v>
      </c>
      <c r="S78">
        <v>38</v>
      </c>
      <c r="T78">
        <v>0</v>
      </c>
      <c r="U78">
        <v>0</v>
      </c>
      <c r="V78">
        <v>0</v>
      </c>
      <c r="W78">
        <v>0</v>
      </c>
      <c r="X78">
        <v>45</v>
      </c>
      <c r="Y78">
        <v>0</v>
      </c>
      <c r="Z78">
        <v>3</v>
      </c>
      <c r="AA78" s="131">
        <v>3</v>
      </c>
      <c r="AB78" s="10"/>
      <c r="AC78" s="131">
        <v>12</v>
      </c>
      <c r="AD78" s="131">
        <v>0</v>
      </c>
      <c r="AE78" s="131">
        <v>0</v>
      </c>
      <c r="AF78" s="131">
        <v>0</v>
      </c>
      <c r="AG78"/>
      <c r="AH78" s="131">
        <v>0</v>
      </c>
      <c r="AI78"/>
      <c r="AJ78" s="131">
        <v>2</v>
      </c>
      <c r="AK78" s="131">
        <v>0</v>
      </c>
      <c r="AL78" s="131">
        <v>1</v>
      </c>
      <c r="BE78" s="15"/>
      <c r="BF78" s="2"/>
      <c r="BN78" s="10"/>
    </row>
    <row r="79" spans="1:66" ht="16.5" customHeight="1">
      <c r="A79" s="132">
        <f t="shared" si="4"/>
        <v>75</v>
      </c>
      <c r="B79" s="133" t="str">
        <f>+'[3]Stats 2014'!B180</f>
        <v>Lincoln Union Parish</v>
      </c>
      <c r="C79" s="133">
        <f>+'[3]Stats 2014'!C180</f>
      </c>
      <c r="D79" s="134">
        <f t="shared" si="3"/>
        <v>93</v>
      </c>
      <c r="E79"/>
      <c r="F79" s="131">
        <v>5</v>
      </c>
      <c r="G79" s="131">
        <v>6</v>
      </c>
      <c r="H79" s="131">
        <v>8</v>
      </c>
      <c r="I79" s="131">
        <v>34</v>
      </c>
      <c r="J79" s="131">
        <v>2</v>
      </c>
      <c r="K79" s="131">
        <v>5</v>
      </c>
      <c r="L79" s="131">
        <v>6</v>
      </c>
      <c r="M79" s="131">
        <v>27</v>
      </c>
      <c r="N79">
        <v>40</v>
      </c>
      <c r="O79">
        <v>7</v>
      </c>
      <c r="P79">
        <v>11</v>
      </c>
      <c r="Q79">
        <v>14</v>
      </c>
      <c r="R79">
        <v>61</v>
      </c>
      <c r="S79">
        <v>93</v>
      </c>
      <c r="T79">
        <v>1</v>
      </c>
      <c r="U79">
        <v>0</v>
      </c>
      <c r="V79">
        <v>0</v>
      </c>
      <c r="W79">
        <v>0</v>
      </c>
      <c r="X79">
        <v>100</v>
      </c>
      <c r="Y79">
        <v>0</v>
      </c>
      <c r="Z79">
        <v>9</v>
      </c>
      <c r="AA79" s="131">
        <v>9</v>
      </c>
      <c r="AB79" s="10"/>
      <c r="AC79" s="131">
        <v>45</v>
      </c>
      <c r="AD79" s="131">
        <v>1</v>
      </c>
      <c r="AE79" s="131">
        <v>0</v>
      </c>
      <c r="AF79" s="131">
        <v>0</v>
      </c>
      <c r="AG79"/>
      <c r="AH79" s="131">
        <v>0</v>
      </c>
      <c r="AI79"/>
      <c r="AJ79" s="131">
        <v>29</v>
      </c>
      <c r="AK79" s="131">
        <v>0</v>
      </c>
      <c r="AL79" s="131">
        <v>60</v>
      </c>
      <c r="BE79" s="15"/>
      <c r="BF79" s="2"/>
      <c r="BN79" s="10"/>
    </row>
    <row r="80" spans="1:66" ht="16.5" customHeight="1">
      <c r="A80" s="132">
        <f t="shared" si="4"/>
        <v>76</v>
      </c>
      <c r="B80" s="133" t="str">
        <f>+'[3]Stats 2014'!B181</f>
        <v>New Brighton Union</v>
      </c>
      <c r="C80" s="133" t="str">
        <f>+'[3]Stats 2014'!C181</f>
        <v>Methodist</v>
      </c>
      <c r="D80" s="134">
        <f t="shared" si="3"/>
        <v>16</v>
      </c>
      <c r="E80"/>
      <c r="F80" s="131">
        <v>0</v>
      </c>
      <c r="G80" s="131">
        <v>0</v>
      </c>
      <c r="H80" s="131">
        <v>3</v>
      </c>
      <c r="I80" s="131">
        <v>9</v>
      </c>
      <c r="J80" s="131">
        <v>0</v>
      </c>
      <c r="K80" s="131">
        <v>1</v>
      </c>
      <c r="L80" s="131">
        <v>0</v>
      </c>
      <c r="M80" s="131">
        <v>3</v>
      </c>
      <c r="N80">
        <v>4</v>
      </c>
      <c r="O80">
        <v>0</v>
      </c>
      <c r="P80">
        <v>1</v>
      </c>
      <c r="Q80">
        <v>3</v>
      </c>
      <c r="R80">
        <v>12</v>
      </c>
      <c r="S80">
        <v>16</v>
      </c>
      <c r="T80">
        <v>0</v>
      </c>
      <c r="U80">
        <v>0</v>
      </c>
      <c r="V80">
        <v>0</v>
      </c>
      <c r="W80">
        <v>0</v>
      </c>
      <c r="X80">
        <v>40</v>
      </c>
      <c r="Y80">
        <v>0</v>
      </c>
      <c r="Z80">
        <v>1</v>
      </c>
      <c r="AA80" s="131">
        <v>1</v>
      </c>
      <c r="AB80" s="10"/>
      <c r="AC80" s="131">
        <v>15</v>
      </c>
      <c r="AD80" s="131">
        <v>0</v>
      </c>
      <c r="AE80" s="131">
        <v>0</v>
      </c>
      <c r="AF80" s="131">
        <v>0</v>
      </c>
      <c r="AG80"/>
      <c r="AH80" s="131">
        <v>0</v>
      </c>
      <c r="AI80"/>
      <c r="AJ80" s="131">
        <v>0</v>
      </c>
      <c r="AK80" s="131">
        <v>0</v>
      </c>
      <c r="AL80" s="131">
        <v>0</v>
      </c>
      <c r="BE80" s="15"/>
      <c r="BF80" s="2"/>
      <c r="BN80" s="10"/>
    </row>
    <row r="81" spans="1:66" ht="16.5" customHeight="1">
      <c r="A81" s="132">
        <f t="shared" si="4"/>
        <v>77</v>
      </c>
      <c r="B81" s="133" t="str">
        <f>+'[3]Stats 2014'!B182</f>
        <v>Oxford District Union Parish</v>
      </c>
      <c r="C81" s="133" t="str">
        <f>+'[3]Stats 2014'!C182</f>
        <v>Methodist</v>
      </c>
      <c r="D81" s="134">
        <f t="shared" si="3"/>
        <v>61</v>
      </c>
      <c r="E81"/>
      <c r="F81" s="131">
        <v>1</v>
      </c>
      <c r="G81" s="131">
        <v>0</v>
      </c>
      <c r="H81" s="131">
        <v>2</v>
      </c>
      <c r="I81" s="131">
        <v>28</v>
      </c>
      <c r="J81" s="131">
        <v>0</v>
      </c>
      <c r="K81" s="131">
        <v>0</v>
      </c>
      <c r="L81" s="131">
        <v>2</v>
      </c>
      <c r="M81" s="131">
        <v>28</v>
      </c>
      <c r="N81">
        <v>30</v>
      </c>
      <c r="O81">
        <v>1</v>
      </c>
      <c r="P81">
        <v>0</v>
      </c>
      <c r="Q81">
        <v>4</v>
      </c>
      <c r="R81">
        <v>56</v>
      </c>
      <c r="S81">
        <v>61</v>
      </c>
      <c r="T81">
        <v>0</v>
      </c>
      <c r="U81">
        <v>0</v>
      </c>
      <c r="V81">
        <v>0</v>
      </c>
      <c r="W81">
        <v>0</v>
      </c>
      <c r="X81">
        <v>50</v>
      </c>
      <c r="Y81">
        <v>0</v>
      </c>
      <c r="Z81">
        <v>3</v>
      </c>
      <c r="AA81" s="131">
        <v>3</v>
      </c>
      <c r="AB81" s="10"/>
      <c r="AC81" s="131">
        <v>23</v>
      </c>
      <c r="AD81" s="131">
        <v>0</v>
      </c>
      <c r="AE81" s="131">
        <v>0</v>
      </c>
      <c r="AF81" s="131">
        <v>0</v>
      </c>
      <c r="AG81"/>
      <c r="AH81" s="131">
        <v>0</v>
      </c>
      <c r="AI81"/>
      <c r="AJ81" s="131">
        <v>0</v>
      </c>
      <c r="AK81" s="131">
        <v>0</v>
      </c>
      <c r="AL81" s="131">
        <v>5</v>
      </c>
      <c r="BE81" s="15"/>
      <c r="BF81" s="2"/>
      <c r="BN81" s="10"/>
    </row>
    <row r="82" spans="1:66" ht="16.5" customHeight="1">
      <c r="A82" s="132">
        <f t="shared" si="4"/>
        <v>78</v>
      </c>
      <c r="B82" s="133" t="str">
        <f>+'[3]Stats 2014'!B183</f>
        <v>Linwood Avenue Union Church</v>
      </c>
      <c r="C82" s="133" t="str">
        <f>+'[3]Stats 2014'!C183</f>
        <v>Christian Churches</v>
      </c>
      <c r="D82" s="134">
        <f t="shared" si="3"/>
        <v>73</v>
      </c>
      <c r="E82"/>
      <c r="F82" s="131">
        <v>8</v>
      </c>
      <c r="G82" s="131">
        <v>4</v>
      </c>
      <c r="H82" s="131">
        <v>9</v>
      </c>
      <c r="I82" s="131">
        <v>25</v>
      </c>
      <c r="J82" s="131">
        <v>8</v>
      </c>
      <c r="K82" s="131">
        <v>1</v>
      </c>
      <c r="L82" s="131">
        <v>6</v>
      </c>
      <c r="M82" s="131">
        <v>12</v>
      </c>
      <c r="N82">
        <v>27</v>
      </c>
      <c r="O82">
        <v>16</v>
      </c>
      <c r="P82">
        <v>5</v>
      </c>
      <c r="Q82">
        <v>15</v>
      </c>
      <c r="R82">
        <v>37</v>
      </c>
      <c r="S82">
        <v>73</v>
      </c>
      <c r="T82">
        <v>0</v>
      </c>
      <c r="U82">
        <v>0</v>
      </c>
      <c r="V82">
        <v>0</v>
      </c>
      <c r="W82">
        <v>0</v>
      </c>
      <c r="X82">
        <v>120</v>
      </c>
      <c r="Y82">
        <v>0</v>
      </c>
      <c r="Z82">
        <v>7</v>
      </c>
      <c r="AA82" s="131">
        <v>7</v>
      </c>
      <c r="AB82" s="10"/>
      <c r="AC82" s="131">
        <v>49</v>
      </c>
      <c r="AD82" s="131">
        <v>0</v>
      </c>
      <c r="AE82" s="131">
        <v>0</v>
      </c>
      <c r="AF82" s="131">
        <v>0</v>
      </c>
      <c r="AG82"/>
      <c r="AH82" s="131">
        <v>0</v>
      </c>
      <c r="AI82"/>
      <c r="AJ82" s="131">
        <v>3</v>
      </c>
      <c r="AK82" s="131">
        <v>5</v>
      </c>
      <c r="AL82" s="131">
        <v>18</v>
      </c>
      <c r="BE82" s="15"/>
      <c r="BF82" s="2"/>
      <c r="BN82" s="10"/>
    </row>
    <row r="83" spans="1:66" ht="16.5" customHeight="1">
      <c r="A83" s="132">
        <f t="shared" si="4"/>
        <v>79</v>
      </c>
      <c r="B83" s="133" t="str">
        <f>+'[3]Stats 2014'!B184</f>
        <v>Port Hills Uniting Parish</v>
      </c>
      <c r="C83" s="133" t="str">
        <f>+'[3]Stats 2014'!C184</f>
        <v>Presbyterian</v>
      </c>
      <c r="D83" s="134">
        <f t="shared" si="3"/>
        <v>73</v>
      </c>
      <c r="E83"/>
      <c r="F83" s="131">
        <v>0</v>
      </c>
      <c r="G83" s="131">
        <v>0</v>
      </c>
      <c r="H83" s="131">
        <v>9</v>
      </c>
      <c r="I83" s="131">
        <v>43</v>
      </c>
      <c r="J83" s="131">
        <v>0</v>
      </c>
      <c r="K83" s="131">
        <v>0</v>
      </c>
      <c r="L83" s="131">
        <v>1</v>
      </c>
      <c r="M83" s="131">
        <v>20</v>
      </c>
      <c r="N83">
        <v>21</v>
      </c>
      <c r="O83">
        <v>0</v>
      </c>
      <c r="P83">
        <v>0</v>
      </c>
      <c r="Q83">
        <v>10</v>
      </c>
      <c r="R83">
        <v>63</v>
      </c>
      <c r="S83">
        <v>73</v>
      </c>
      <c r="T83">
        <v>0</v>
      </c>
      <c r="U83">
        <v>0</v>
      </c>
      <c r="V83">
        <v>0</v>
      </c>
      <c r="W83">
        <v>0</v>
      </c>
      <c r="X83">
        <v>135</v>
      </c>
      <c r="Y83">
        <v>0</v>
      </c>
      <c r="Z83">
        <v>0</v>
      </c>
      <c r="AA83" s="131">
        <v>0</v>
      </c>
      <c r="AB83" s="10"/>
      <c r="AC83" s="131">
        <v>32</v>
      </c>
      <c r="AD83" s="131">
        <v>0</v>
      </c>
      <c r="AE83" s="131">
        <v>0</v>
      </c>
      <c r="AF83" s="131">
        <v>0</v>
      </c>
      <c r="AG83"/>
      <c r="AH83" s="131">
        <v>0</v>
      </c>
      <c r="AI83"/>
      <c r="AJ83" s="131">
        <v>0</v>
      </c>
      <c r="AK83" s="131">
        <v>0</v>
      </c>
      <c r="AL83" s="131">
        <v>6</v>
      </c>
      <c r="BE83" s="15"/>
      <c r="BF83" s="2"/>
      <c r="BN83" s="10"/>
    </row>
    <row r="84" spans="1:66" ht="16.5" customHeight="1">
      <c r="A84" s="132">
        <f t="shared" si="4"/>
        <v>80</v>
      </c>
      <c r="B84" s="133" t="str">
        <f>+'[3]Stats 2014'!B185</f>
        <v>St Albans Uniting Parish</v>
      </c>
      <c r="C84" s="133" t="str">
        <f>+'[3]Stats 2014'!C185</f>
        <v>Presbyterian</v>
      </c>
      <c r="D84" s="134">
        <f t="shared" si="3"/>
        <v>55</v>
      </c>
      <c r="E84"/>
      <c r="F84" s="131">
        <v>0</v>
      </c>
      <c r="G84" s="131">
        <v>2</v>
      </c>
      <c r="H84" s="131">
        <v>3</v>
      </c>
      <c r="I84" s="131">
        <v>33</v>
      </c>
      <c r="J84" s="131">
        <v>0</v>
      </c>
      <c r="K84" s="131">
        <v>1</v>
      </c>
      <c r="L84" s="131">
        <v>2</v>
      </c>
      <c r="M84" s="131">
        <v>14</v>
      </c>
      <c r="N84">
        <v>17</v>
      </c>
      <c r="O84">
        <v>0</v>
      </c>
      <c r="P84">
        <v>3</v>
      </c>
      <c r="Q84">
        <v>5</v>
      </c>
      <c r="R84">
        <v>47</v>
      </c>
      <c r="S84">
        <v>55</v>
      </c>
      <c r="T84">
        <v>0</v>
      </c>
      <c r="U84">
        <v>0</v>
      </c>
      <c r="V84">
        <v>0</v>
      </c>
      <c r="W84">
        <v>0</v>
      </c>
      <c r="X84">
        <v>19</v>
      </c>
      <c r="Y84">
        <v>0</v>
      </c>
      <c r="Z84">
        <v>17</v>
      </c>
      <c r="AA84" s="131">
        <v>17</v>
      </c>
      <c r="AB84" s="10"/>
      <c r="AC84" s="131">
        <v>43</v>
      </c>
      <c r="AD84" s="131">
        <v>0</v>
      </c>
      <c r="AE84" s="131">
        <v>0</v>
      </c>
      <c r="AF84" s="131">
        <v>0</v>
      </c>
      <c r="AG84"/>
      <c r="AH84" s="131">
        <v>0</v>
      </c>
      <c r="AI84"/>
      <c r="AJ84" s="131">
        <v>0</v>
      </c>
      <c r="AK84" s="131">
        <v>0</v>
      </c>
      <c r="AL84" s="131">
        <v>4</v>
      </c>
      <c r="BE84" s="15"/>
      <c r="BF84" s="2"/>
      <c r="BN84" s="10"/>
    </row>
    <row r="85" spans="1:66" ht="16.5" customHeight="1">
      <c r="A85" s="132">
        <f t="shared" si="4"/>
        <v>81</v>
      </c>
      <c r="B85" s="133" t="str">
        <f>+'[3]Stats 2014'!B186</f>
        <v>The Amuri Co-operating Parish</v>
      </c>
      <c r="C85" s="133">
        <f>+'[3]Stats 2014'!C186</f>
      </c>
      <c r="D85" s="134">
        <f t="shared" si="3"/>
        <v>55</v>
      </c>
      <c r="E85"/>
      <c r="F85" s="131">
        <v>0</v>
      </c>
      <c r="G85" s="131">
        <v>9</v>
      </c>
      <c r="H85" s="131">
        <v>14</v>
      </c>
      <c r="I85" s="131">
        <v>11</v>
      </c>
      <c r="J85" s="131">
        <v>0</v>
      </c>
      <c r="K85" s="131">
        <v>5</v>
      </c>
      <c r="L85" s="131">
        <v>11</v>
      </c>
      <c r="M85" s="131">
        <v>5</v>
      </c>
      <c r="N85">
        <v>21</v>
      </c>
      <c r="O85">
        <v>0</v>
      </c>
      <c r="P85">
        <v>14</v>
      </c>
      <c r="Q85">
        <v>25</v>
      </c>
      <c r="R85">
        <v>16</v>
      </c>
      <c r="S85">
        <v>55</v>
      </c>
      <c r="T85">
        <v>0</v>
      </c>
      <c r="U85">
        <v>0</v>
      </c>
      <c r="V85">
        <v>0</v>
      </c>
      <c r="W85">
        <v>0</v>
      </c>
      <c r="X85">
        <v>55</v>
      </c>
      <c r="Y85">
        <v>0</v>
      </c>
      <c r="Z85">
        <v>11</v>
      </c>
      <c r="AA85" s="131">
        <v>11</v>
      </c>
      <c r="AB85" s="10"/>
      <c r="AC85" s="131">
        <v>41</v>
      </c>
      <c r="AD85" s="131">
        <v>0</v>
      </c>
      <c r="AE85" s="131">
        <v>0</v>
      </c>
      <c r="AF85" s="131">
        <v>0</v>
      </c>
      <c r="AG85"/>
      <c r="AH85" s="131">
        <v>0</v>
      </c>
      <c r="AI85"/>
      <c r="AJ85" s="131">
        <v>40</v>
      </c>
      <c r="AK85" s="131">
        <v>0</v>
      </c>
      <c r="AL85" s="131">
        <v>8</v>
      </c>
      <c r="BE85" s="15"/>
      <c r="BF85" s="2"/>
      <c r="BN85" s="10"/>
    </row>
    <row r="86" spans="1:66" ht="16.5" customHeight="1">
      <c r="A86" s="132">
        <f t="shared" si="4"/>
        <v>82</v>
      </c>
      <c r="B86" s="133" t="str">
        <f>+'[3]Stats 2014'!B187</f>
        <v>Kaiapoi Co-op Parish Methodist - Presbyterian</v>
      </c>
      <c r="C86" s="133">
        <f>+'[3]Stats 2014'!C187</f>
      </c>
      <c r="D86" s="134">
        <f t="shared" si="3"/>
        <v>50</v>
      </c>
      <c r="E86"/>
      <c r="F86" s="131">
        <v>1</v>
      </c>
      <c r="G86" s="131">
        <v>1</v>
      </c>
      <c r="H86" s="131">
        <v>5</v>
      </c>
      <c r="I86" s="131">
        <v>27</v>
      </c>
      <c r="J86" s="131">
        <v>2</v>
      </c>
      <c r="K86" s="131">
        <v>1</v>
      </c>
      <c r="L86" s="131">
        <v>4</v>
      </c>
      <c r="M86" s="131">
        <v>9</v>
      </c>
      <c r="N86">
        <v>16</v>
      </c>
      <c r="O86">
        <v>3</v>
      </c>
      <c r="P86">
        <v>2</v>
      </c>
      <c r="Q86">
        <v>9</v>
      </c>
      <c r="R86">
        <v>36</v>
      </c>
      <c r="S86">
        <v>50</v>
      </c>
      <c r="T86">
        <v>1</v>
      </c>
      <c r="U86">
        <v>0</v>
      </c>
      <c r="V86">
        <v>0</v>
      </c>
      <c r="W86">
        <v>0</v>
      </c>
      <c r="X86">
        <v>118</v>
      </c>
      <c r="Y86">
        <v>0</v>
      </c>
      <c r="Z86">
        <v>1</v>
      </c>
      <c r="AA86" s="131">
        <v>1</v>
      </c>
      <c r="AB86" s="10"/>
      <c r="AC86" s="131">
        <v>49</v>
      </c>
      <c r="AD86" s="131">
        <v>1</v>
      </c>
      <c r="AE86" s="131">
        <v>0</v>
      </c>
      <c r="AF86" s="131">
        <v>0</v>
      </c>
      <c r="AG86"/>
      <c r="AH86" s="131">
        <v>0</v>
      </c>
      <c r="AI86"/>
      <c r="AJ86" s="131">
        <v>0</v>
      </c>
      <c r="AK86" s="131">
        <v>0</v>
      </c>
      <c r="AL86" s="131">
        <v>15</v>
      </c>
      <c r="BE86" s="15"/>
      <c r="BF86" s="2"/>
      <c r="BN86" s="10"/>
    </row>
    <row r="87" spans="1:66" ht="16.5" customHeight="1">
      <c r="A87" s="132">
        <f t="shared" si="4"/>
        <v>83</v>
      </c>
      <c r="B87" s="133" t="str">
        <f>+'[3]Stats 2014'!B188</f>
        <v>Ellesmere Cooperating Parish - Methodist/Presbyterian</v>
      </c>
      <c r="C87" s="133">
        <f>+'[3]Stats 2014'!C188</f>
      </c>
      <c r="D87" s="134">
        <f t="shared" si="3"/>
        <v>123</v>
      </c>
      <c r="E87"/>
      <c r="F87" s="131">
        <v>3</v>
      </c>
      <c r="G87" s="131">
        <v>11</v>
      </c>
      <c r="H87" s="131">
        <v>35</v>
      </c>
      <c r="I87" s="131">
        <v>26</v>
      </c>
      <c r="J87" s="131">
        <v>2</v>
      </c>
      <c r="K87" s="131">
        <v>9</v>
      </c>
      <c r="L87" s="131">
        <v>25</v>
      </c>
      <c r="M87" s="131">
        <v>12</v>
      </c>
      <c r="N87">
        <v>48</v>
      </c>
      <c r="O87">
        <v>5</v>
      </c>
      <c r="P87">
        <v>20</v>
      </c>
      <c r="Q87">
        <v>60</v>
      </c>
      <c r="R87">
        <v>38</v>
      </c>
      <c r="S87">
        <v>123</v>
      </c>
      <c r="T87">
        <v>2</v>
      </c>
      <c r="U87">
        <v>2</v>
      </c>
      <c r="V87">
        <v>2</v>
      </c>
      <c r="W87">
        <v>0</v>
      </c>
      <c r="X87">
        <v>8</v>
      </c>
      <c r="Y87">
        <v>0</v>
      </c>
      <c r="Z87">
        <v>9</v>
      </c>
      <c r="AA87" s="131">
        <v>9</v>
      </c>
      <c r="AB87" s="10"/>
      <c r="AC87" s="131">
        <v>92</v>
      </c>
      <c r="AD87" s="131">
        <v>2</v>
      </c>
      <c r="AE87" s="131">
        <v>2</v>
      </c>
      <c r="AF87" s="131">
        <v>2</v>
      </c>
      <c r="AG87"/>
      <c r="AH87" s="131">
        <v>0</v>
      </c>
      <c r="AI87"/>
      <c r="AJ87" s="131">
        <v>9</v>
      </c>
      <c r="AK87" s="131">
        <v>8</v>
      </c>
      <c r="AL87" s="131">
        <v>80</v>
      </c>
      <c r="BE87" s="15"/>
      <c r="BF87" s="2"/>
      <c r="BN87" s="10"/>
    </row>
    <row r="88" spans="1:66" ht="16.5" customHeight="1">
      <c r="A88" s="132">
        <f t="shared" si="4"/>
        <v>84</v>
      </c>
      <c r="B88" s="133" t="str">
        <f>+'[3]Stats 2014'!B189</f>
        <v>St David's Union Parish  Ashburton</v>
      </c>
      <c r="C88" s="133" t="str">
        <f>+'[3]Stats 2014'!C189</f>
        <v>Presbyterian</v>
      </c>
      <c r="D88" s="134">
        <f t="shared" si="3"/>
        <v>183</v>
      </c>
      <c r="E88"/>
      <c r="F88" s="131">
        <v>12</v>
      </c>
      <c r="G88" s="131">
        <v>8</v>
      </c>
      <c r="H88" s="131">
        <v>20</v>
      </c>
      <c r="I88" s="131">
        <v>76</v>
      </c>
      <c r="J88" s="131">
        <v>8</v>
      </c>
      <c r="K88" s="131">
        <v>4</v>
      </c>
      <c r="L88" s="131">
        <v>15</v>
      </c>
      <c r="M88" s="131">
        <v>40</v>
      </c>
      <c r="N88">
        <v>67</v>
      </c>
      <c r="O88">
        <v>20</v>
      </c>
      <c r="P88">
        <v>12</v>
      </c>
      <c r="Q88">
        <v>35</v>
      </c>
      <c r="R88">
        <v>116</v>
      </c>
      <c r="S88">
        <v>183</v>
      </c>
      <c r="T88">
        <v>2</v>
      </c>
      <c r="U88">
        <v>0</v>
      </c>
      <c r="V88">
        <v>0</v>
      </c>
      <c r="W88">
        <v>0</v>
      </c>
      <c r="X88">
        <v>240</v>
      </c>
      <c r="Y88">
        <v>0</v>
      </c>
      <c r="Z88">
        <v>8</v>
      </c>
      <c r="AA88" s="131">
        <v>8</v>
      </c>
      <c r="AB88" s="10"/>
      <c r="AC88" s="131">
        <v>127</v>
      </c>
      <c r="AD88" s="131">
        <v>2</v>
      </c>
      <c r="AE88" s="131">
        <v>0</v>
      </c>
      <c r="AF88" s="131">
        <v>0</v>
      </c>
      <c r="AG88"/>
      <c r="AH88" s="131">
        <v>0</v>
      </c>
      <c r="AI88"/>
      <c r="AJ88" s="131">
        <v>30</v>
      </c>
      <c r="AK88" s="131">
        <v>12</v>
      </c>
      <c r="AL88" s="131">
        <v>42</v>
      </c>
      <c r="BE88" s="15"/>
      <c r="BF88" s="2"/>
      <c r="BN88" s="10"/>
    </row>
    <row r="89" spans="1:66" ht="16.5" customHeight="1">
      <c r="A89" s="132">
        <f t="shared" si="4"/>
        <v>85</v>
      </c>
      <c r="B89" s="133" t="str">
        <f>+'[3]Stats 2014'!B190</f>
        <v>St Davids Union Church Marchwiel</v>
      </c>
      <c r="C89" s="133" t="str">
        <f>+'[3]Stats 2014'!C190</f>
        <v>Methodist</v>
      </c>
      <c r="D89" s="134">
        <f t="shared" si="3"/>
        <v>48</v>
      </c>
      <c r="E89"/>
      <c r="F89" s="131">
        <v>0</v>
      </c>
      <c r="G89" s="131">
        <v>0</v>
      </c>
      <c r="H89" s="131">
        <v>7</v>
      </c>
      <c r="I89" s="131">
        <v>25</v>
      </c>
      <c r="J89" s="131">
        <v>0</v>
      </c>
      <c r="K89" s="131">
        <v>0</v>
      </c>
      <c r="L89" s="131">
        <v>1</v>
      </c>
      <c r="M89" s="131">
        <v>15</v>
      </c>
      <c r="N89">
        <v>16</v>
      </c>
      <c r="O89">
        <v>0</v>
      </c>
      <c r="P89">
        <v>0</v>
      </c>
      <c r="Q89">
        <v>8</v>
      </c>
      <c r="R89">
        <v>40</v>
      </c>
      <c r="S89">
        <v>48</v>
      </c>
      <c r="T89">
        <v>0</v>
      </c>
      <c r="U89">
        <v>0</v>
      </c>
      <c r="V89">
        <v>0</v>
      </c>
      <c r="W89">
        <v>0</v>
      </c>
      <c r="X89">
        <v>14</v>
      </c>
      <c r="Y89">
        <v>0</v>
      </c>
      <c r="Z89">
        <v>1</v>
      </c>
      <c r="AA89" s="131">
        <v>1</v>
      </c>
      <c r="AB89" s="10"/>
      <c r="AC89" s="131">
        <v>31</v>
      </c>
      <c r="AD89" s="131">
        <v>0</v>
      </c>
      <c r="AE89" s="131">
        <v>0</v>
      </c>
      <c r="AF89" s="131">
        <v>0</v>
      </c>
      <c r="AG89"/>
      <c r="AH89" s="131">
        <v>0</v>
      </c>
      <c r="AI89"/>
      <c r="AJ89" s="131">
        <v>0</v>
      </c>
      <c r="AK89" s="131">
        <v>0</v>
      </c>
      <c r="AL89" s="131">
        <v>0</v>
      </c>
      <c r="BE89" s="15"/>
      <c r="BF89" s="2"/>
      <c r="BN89" s="10"/>
    </row>
    <row r="90" spans="1:66" ht="16.5" customHeight="1">
      <c r="A90" s="132">
        <f t="shared" si="4"/>
        <v>86</v>
      </c>
      <c r="B90" s="133" t="str">
        <f>+'[3]Stats 2014'!B191</f>
        <v>Waimate District Cooperative Venture</v>
      </c>
      <c r="C90" s="133" t="str">
        <f>+'[3]Stats 2014'!C191</f>
        <v>Anglican</v>
      </c>
      <c r="D90" s="134">
        <f t="shared" si="3"/>
        <v>221</v>
      </c>
      <c r="E90"/>
      <c r="F90" s="131">
        <v>0</v>
      </c>
      <c r="G90" s="131">
        <v>3</v>
      </c>
      <c r="H90" s="131">
        <v>38</v>
      </c>
      <c r="I90" s="131">
        <v>101</v>
      </c>
      <c r="J90" s="131">
        <v>0</v>
      </c>
      <c r="K90" s="131">
        <v>1</v>
      </c>
      <c r="L90" s="131">
        <v>21</v>
      </c>
      <c r="M90" s="131">
        <v>57</v>
      </c>
      <c r="N90">
        <v>79</v>
      </c>
      <c r="O90">
        <v>0</v>
      </c>
      <c r="P90">
        <v>4</v>
      </c>
      <c r="Q90">
        <v>59</v>
      </c>
      <c r="R90">
        <v>158</v>
      </c>
      <c r="S90">
        <v>221</v>
      </c>
      <c r="T90">
        <v>1</v>
      </c>
      <c r="U90">
        <v>0</v>
      </c>
      <c r="V90">
        <v>1</v>
      </c>
      <c r="W90">
        <v>0</v>
      </c>
      <c r="X90">
        <v>101</v>
      </c>
      <c r="Y90">
        <v>0</v>
      </c>
      <c r="Z90">
        <v>6</v>
      </c>
      <c r="AA90" s="131">
        <v>6</v>
      </c>
      <c r="AB90" s="10"/>
      <c r="AC90" s="131">
        <v>65</v>
      </c>
      <c r="AD90" s="131">
        <v>1</v>
      </c>
      <c r="AE90" s="131">
        <v>1</v>
      </c>
      <c r="AF90" s="131">
        <v>0</v>
      </c>
      <c r="AG90"/>
      <c r="AH90" s="131">
        <v>0</v>
      </c>
      <c r="AI90"/>
      <c r="AJ90" s="131">
        <v>18</v>
      </c>
      <c r="AK90" s="131">
        <v>13</v>
      </c>
      <c r="AL90" s="131">
        <v>14</v>
      </c>
      <c r="BE90" s="15"/>
      <c r="BF90" s="2"/>
      <c r="BN90" s="10"/>
    </row>
    <row r="91" spans="1:66" ht="16.5" customHeight="1">
      <c r="A91" s="132">
        <f t="shared" si="4"/>
        <v>87</v>
      </c>
      <c r="B91" s="133" t="str">
        <f>+'[3]Stats 2014'!B192</f>
        <v>Pukaki Co-operating Parish</v>
      </c>
      <c r="C91" s="133" t="str">
        <f>+'[3]Stats 2014'!C192</f>
        <v>Anglican</v>
      </c>
      <c r="D91" s="134">
        <f t="shared" si="3"/>
        <v>71</v>
      </c>
      <c r="E91"/>
      <c r="F91" s="131">
        <v>2</v>
      </c>
      <c r="G91" s="131">
        <v>21</v>
      </c>
      <c r="H91" s="131">
        <v>5</v>
      </c>
      <c r="I91" s="131">
        <v>10</v>
      </c>
      <c r="J91" s="131">
        <v>6</v>
      </c>
      <c r="K91" s="131">
        <v>10</v>
      </c>
      <c r="L91" s="131">
        <v>11</v>
      </c>
      <c r="M91" s="131">
        <v>6</v>
      </c>
      <c r="N91">
        <v>19</v>
      </c>
      <c r="O91">
        <v>18</v>
      </c>
      <c r="P91">
        <v>15</v>
      </c>
      <c r="Q91">
        <v>7</v>
      </c>
      <c r="R91">
        <v>13</v>
      </c>
      <c r="S91">
        <v>53</v>
      </c>
      <c r="T91">
        <v>0</v>
      </c>
      <c r="U91">
        <v>0</v>
      </c>
      <c r="V91">
        <v>5</v>
      </c>
      <c r="W91">
        <v>2</v>
      </c>
      <c r="X91">
        <v>300</v>
      </c>
      <c r="Y91">
        <v>0</v>
      </c>
      <c r="Z91">
        <v>9</v>
      </c>
      <c r="AA91" s="131">
        <v>17</v>
      </c>
      <c r="AB91" s="10"/>
      <c r="AC91" s="131">
        <v>38</v>
      </c>
      <c r="AD91" s="131">
        <v>0</v>
      </c>
      <c r="AE91" s="131">
        <v>0</v>
      </c>
      <c r="AF91" s="131">
        <v>0</v>
      </c>
      <c r="AG91"/>
      <c r="AH91" s="131">
        <v>0</v>
      </c>
      <c r="AI91"/>
      <c r="AJ91" s="131">
        <v>25</v>
      </c>
      <c r="AK91" s="131">
        <v>10</v>
      </c>
      <c r="AL91" s="131">
        <v>45</v>
      </c>
      <c r="BE91" s="15"/>
      <c r="BF91" s="2"/>
      <c r="BN91" s="10"/>
    </row>
    <row r="92" spans="1:66" ht="16.5" customHeight="1">
      <c r="A92" s="132">
        <f t="shared" si="4"/>
        <v>88</v>
      </c>
      <c r="B92" s="133" t="str">
        <f>+'[3]Stats 2014'!B193</f>
        <v>Brockville Co-operating Parish</v>
      </c>
      <c r="C92" s="133" t="str">
        <f>+'[3]Stats 2014'!C193</f>
        <v>Presbyterian</v>
      </c>
      <c r="D92" s="134">
        <f t="shared" si="3"/>
        <v>53</v>
      </c>
      <c r="E92"/>
      <c r="F92" s="131">
        <v>10</v>
      </c>
      <c r="G92" s="131">
        <v>9</v>
      </c>
      <c r="H92" s="131">
        <v>5</v>
      </c>
      <c r="I92" s="131">
        <v>10</v>
      </c>
      <c r="J92" s="131">
        <v>8</v>
      </c>
      <c r="K92" s="131">
        <v>6</v>
      </c>
      <c r="L92" s="131">
        <v>2</v>
      </c>
      <c r="M92" s="131">
        <v>3</v>
      </c>
      <c r="N92">
        <v>27</v>
      </c>
      <c r="O92">
        <v>11</v>
      </c>
      <c r="P92">
        <v>0</v>
      </c>
      <c r="Q92">
        <v>20</v>
      </c>
      <c r="R92">
        <v>53</v>
      </c>
      <c r="S92">
        <v>84</v>
      </c>
      <c r="T92">
        <v>0</v>
      </c>
      <c r="U92">
        <v>0</v>
      </c>
      <c r="V92">
        <v>0</v>
      </c>
      <c r="W92">
        <v>0</v>
      </c>
      <c r="X92">
        <v>80</v>
      </c>
      <c r="Y92">
        <v>0</v>
      </c>
      <c r="Z92">
        <v>6</v>
      </c>
      <c r="AA92" s="131">
        <v>9</v>
      </c>
      <c r="AB92" s="10"/>
      <c r="AC92" s="131">
        <v>28</v>
      </c>
      <c r="AD92" s="131">
        <v>0</v>
      </c>
      <c r="AE92" s="131">
        <v>5</v>
      </c>
      <c r="AF92" s="131">
        <v>0</v>
      </c>
      <c r="AG92"/>
      <c r="AH92" s="131">
        <v>2</v>
      </c>
      <c r="AI92"/>
      <c r="AJ92" s="131">
        <v>10</v>
      </c>
      <c r="AK92" s="131">
        <v>15</v>
      </c>
      <c r="AL92" s="131">
        <v>12</v>
      </c>
      <c r="BE92" s="15"/>
      <c r="BF92" s="2"/>
      <c r="BN92" s="10"/>
    </row>
    <row r="93" spans="1:66" ht="16.5" customHeight="1">
      <c r="A93" s="132">
        <f t="shared" si="4"/>
        <v>89</v>
      </c>
      <c r="B93" s="133" t="str">
        <f>+'[3]Stats 2014'!B194</f>
        <v>Tokomairiro Co-operating Parish</v>
      </c>
      <c r="C93" s="133">
        <f>+'[3]Stats 2014'!C194</f>
      </c>
      <c r="D93" s="134">
        <f t="shared" si="3"/>
        <v>84</v>
      </c>
      <c r="E93"/>
      <c r="F93" s="131">
        <v>7</v>
      </c>
      <c r="G93" s="131">
        <v>0</v>
      </c>
      <c r="H93" s="131">
        <v>12</v>
      </c>
      <c r="I93" s="131">
        <v>38</v>
      </c>
      <c r="J93" s="131">
        <v>4</v>
      </c>
      <c r="K93" s="131">
        <v>0</v>
      </c>
      <c r="L93" s="131">
        <v>8</v>
      </c>
      <c r="M93" s="131">
        <v>15</v>
      </c>
      <c r="N93">
        <v>34</v>
      </c>
      <c r="O93">
        <v>2</v>
      </c>
      <c r="P93">
        <v>0</v>
      </c>
      <c r="Q93">
        <v>12</v>
      </c>
      <c r="R93">
        <v>131</v>
      </c>
      <c r="S93">
        <v>145</v>
      </c>
      <c r="T93">
        <v>2</v>
      </c>
      <c r="U93">
        <v>0</v>
      </c>
      <c r="V93">
        <v>0</v>
      </c>
      <c r="W93">
        <v>0</v>
      </c>
      <c r="X93">
        <v>213</v>
      </c>
      <c r="Y93">
        <v>0</v>
      </c>
      <c r="Z93">
        <v>3</v>
      </c>
      <c r="AA93" s="131">
        <v>6</v>
      </c>
      <c r="AB93" s="10"/>
      <c r="AC93" s="131">
        <v>51</v>
      </c>
      <c r="AD93" s="131">
        <v>0</v>
      </c>
      <c r="AE93" s="131">
        <v>0</v>
      </c>
      <c r="AF93" s="131">
        <v>0</v>
      </c>
      <c r="AG93"/>
      <c r="AH93" s="131">
        <v>0</v>
      </c>
      <c r="AI93"/>
      <c r="AJ93" s="131">
        <v>6</v>
      </c>
      <c r="AK93" s="131">
        <v>0</v>
      </c>
      <c r="AL93" s="131">
        <v>8</v>
      </c>
      <c r="BE93" s="15"/>
      <c r="BF93" s="2"/>
      <c r="BN93" s="10"/>
    </row>
    <row r="94" spans="1:66" ht="16.5" customHeight="1">
      <c r="A94" s="132">
        <f t="shared" si="4"/>
        <v>90</v>
      </c>
      <c r="B94" s="133" t="str">
        <f>+'[3]Stats 2014'!B195</f>
        <v>Alexandra Clyde Lauder Union Parish</v>
      </c>
      <c r="C94" s="133" t="str">
        <f>+'[3]Stats 2014'!C195</f>
        <v>Methodist</v>
      </c>
      <c r="D94" s="134">
        <f t="shared" si="3"/>
        <v>145</v>
      </c>
      <c r="E94"/>
      <c r="F94" s="131">
        <v>1</v>
      </c>
      <c r="G94" s="131">
        <v>0</v>
      </c>
      <c r="H94" s="131">
        <v>6</v>
      </c>
      <c r="I94" s="131">
        <v>104</v>
      </c>
      <c r="J94" s="131">
        <v>1</v>
      </c>
      <c r="K94" s="131">
        <v>0</v>
      </c>
      <c r="L94" s="131">
        <v>6</v>
      </c>
      <c r="M94" s="131">
        <v>27</v>
      </c>
      <c r="N94">
        <v>12</v>
      </c>
      <c r="O94">
        <v>0</v>
      </c>
      <c r="P94">
        <v>1</v>
      </c>
      <c r="Q94">
        <v>11</v>
      </c>
      <c r="R94">
        <v>25</v>
      </c>
      <c r="S94">
        <v>37</v>
      </c>
      <c r="T94">
        <v>0</v>
      </c>
      <c r="U94">
        <v>0</v>
      </c>
      <c r="V94">
        <v>0</v>
      </c>
      <c r="W94">
        <v>0</v>
      </c>
      <c r="X94">
        <v>37</v>
      </c>
      <c r="Y94">
        <v>0</v>
      </c>
      <c r="Z94">
        <v>0</v>
      </c>
      <c r="AA94" s="131">
        <v>3</v>
      </c>
      <c r="AB94" s="10"/>
      <c r="AC94" s="131">
        <v>71</v>
      </c>
      <c r="AD94" s="131">
        <v>2</v>
      </c>
      <c r="AE94" s="131">
        <v>0</v>
      </c>
      <c r="AF94" s="131">
        <v>0</v>
      </c>
      <c r="AG94"/>
      <c r="AH94" s="131">
        <v>0</v>
      </c>
      <c r="AI94"/>
      <c r="AJ94" s="131">
        <v>23</v>
      </c>
      <c r="AK94" s="131">
        <v>0</v>
      </c>
      <c r="AL94" s="131">
        <v>23</v>
      </c>
      <c r="BE94" s="15"/>
      <c r="BF94" s="2"/>
      <c r="BN94" s="10"/>
    </row>
    <row r="95" spans="1:66" ht="16.5" customHeight="1">
      <c r="A95" s="132">
        <f t="shared" si="4"/>
        <v>91</v>
      </c>
      <c r="B95" s="133" t="str">
        <f>+'[3]Stats 2014'!B196</f>
        <v>Teviot Union</v>
      </c>
      <c r="C95" s="133">
        <f>+'[3]Stats 2014'!C196</f>
      </c>
      <c r="D95" s="134">
        <f t="shared" si="3"/>
        <v>37</v>
      </c>
      <c r="E95"/>
      <c r="F95" s="131">
        <v>0</v>
      </c>
      <c r="G95" s="131">
        <v>1</v>
      </c>
      <c r="H95" s="131">
        <v>7</v>
      </c>
      <c r="I95" s="131">
        <v>17</v>
      </c>
      <c r="J95" s="131">
        <v>0</v>
      </c>
      <c r="K95" s="131">
        <v>0</v>
      </c>
      <c r="L95" s="131">
        <v>4</v>
      </c>
      <c r="M95" s="131">
        <v>8</v>
      </c>
      <c r="N95">
        <v>29</v>
      </c>
      <c r="O95">
        <v>0</v>
      </c>
      <c r="P95">
        <v>2</v>
      </c>
      <c r="Q95">
        <v>21</v>
      </c>
      <c r="R95">
        <v>56</v>
      </c>
      <c r="S95">
        <v>79</v>
      </c>
      <c r="T95">
        <v>0</v>
      </c>
      <c r="U95">
        <v>0</v>
      </c>
      <c r="V95">
        <v>0</v>
      </c>
      <c r="W95">
        <v>0</v>
      </c>
      <c r="X95">
        <v>166</v>
      </c>
      <c r="Y95">
        <v>0</v>
      </c>
      <c r="Z95">
        <v>1</v>
      </c>
      <c r="AA95" s="131">
        <v>0</v>
      </c>
      <c r="AB95" s="10"/>
      <c r="AC95" s="131">
        <v>18</v>
      </c>
      <c r="AD95" s="131">
        <v>0</v>
      </c>
      <c r="AE95" s="131">
        <v>0</v>
      </c>
      <c r="AF95" s="131">
        <v>0</v>
      </c>
      <c r="AG95"/>
      <c r="AH95" s="131">
        <v>0</v>
      </c>
      <c r="AI95"/>
      <c r="AJ95" s="131">
        <v>0</v>
      </c>
      <c r="AK95" s="131">
        <v>0</v>
      </c>
      <c r="AL95" s="131">
        <v>0</v>
      </c>
      <c r="BE95" s="15"/>
      <c r="BF95" s="2"/>
      <c r="BN95" s="10"/>
    </row>
    <row r="96" spans="1:66" ht="16.5" customHeight="1">
      <c r="A96" s="132">
        <f t="shared" si="4"/>
        <v>92</v>
      </c>
      <c r="B96" s="133" t="str">
        <f>+'[3]Stats 2014'!B197</f>
        <v>Riverton Union Parish</v>
      </c>
      <c r="C96" s="133" t="str">
        <f>+'[3]Stats 2014'!C197</f>
        <v>Methodist</v>
      </c>
      <c r="D96" s="134">
        <f t="shared" si="3"/>
        <v>79</v>
      </c>
      <c r="E96"/>
      <c r="F96" s="131">
        <v>0</v>
      </c>
      <c r="G96" s="131">
        <v>1</v>
      </c>
      <c r="H96" s="131">
        <v>13</v>
      </c>
      <c r="I96" s="131">
        <v>36</v>
      </c>
      <c r="J96" s="131">
        <v>0</v>
      </c>
      <c r="K96" s="131">
        <v>1</v>
      </c>
      <c r="L96" s="131">
        <v>8</v>
      </c>
      <c r="M96" s="131">
        <v>20</v>
      </c>
      <c r="N96">
        <v>23</v>
      </c>
      <c r="O96">
        <v>0</v>
      </c>
      <c r="P96">
        <v>4</v>
      </c>
      <c r="Q96">
        <v>33</v>
      </c>
      <c r="R96">
        <v>18</v>
      </c>
      <c r="S96">
        <v>55</v>
      </c>
      <c r="T96">
        <v>0</v>
      </c>
      <c r="U96">
        <v>0</v>
      </c>
      <c r="V96">
        <v>0</v>
      </c>
      <c r="W96">
        <v>0</v>
      </c>
      <c r="X96">
        <v>73</v>
      </c>
      <c r="Y96">
        <v>0</v>
      </c>
      <c r="Z96">
        <v>6</v>
      </c>
      <c r="AA96" s="131">
        <v>1</v>
      </c>
      <c r="AB96" s="10"/>
      <c r="AC96" s="131">
        <v>29</v>
      </c>
      <c r="AD96" s="131">
        <v>0</v>
      </c>
      <c r="AE96" s="131">
        <v>0</v>
      </c>
      <c r="AF96" s="131">
        <v>0</v>
      </c>
      <c r="AG96"/>
      <c r="AH96" s="131">
        <v>0</v>
      </c>
      <c r="AI96"/>
      <c r="AJ96" s="131">
        <v>10</v>
      </c>
      <c r="AK96" s="131">
        <v>20</v>
      </c>
      <c r="AL96" s="131">
        <v>12</v>
      </c>
      <c r="BE96" s="15"/>
      <c r="BF96" s="2"/>
      <c r="BN96" s="10"/>
    </row>
    <row r="97" spans="1:66" ht="16.5" customHeight="1">
      <c r="A97" s="132">
        <f t="shared" si="4"/>
        <v>93</v>
      </c>
      <c r="B97" s="133" t="str">
        <f>+'[3]Stats 2014'!B198</f>
        <v>Otatara Community Church</v>
      </c>
      <c r="C97" s="133" t="str">
        <f>+'[3]Stats 2014'!C198</f>
        <v>Methodist</v>
      </c>
      <c r="D97" s="134">
        <f t="shared" si="3"/>
        <v>55</v>
      </c>
      <c r="E97"/>
      <c r="F97" s="131">
        <v>0</v>
      </c>
      <c r="G97" s="131">
        <v>3</v>
      </c>
      <c r="H97" s="131">
        <v>17</v>
      </c>
      <c r="I97" s="131">
        <v>12</v>
      </c>
      <c r="J97" s="131">
        <v>0</v>
      </c>
      <c r="K97" s="131">
        <v>1</v>
      </c>
      <c r="L97" s="131">
        <v>16</v>
      </c>
      <c r="M97" s="131">
        <v>6</v>
      </c>
      <c r="N97">
        <v>6</v>
      </c>
      <c r="O97">
        <v>0</v>
      </c>
      <c r="P97">
        <v>8</v>
      </c>
      <c r="Q97">
        <v>2</v>
      </c>
      <c r="R97">
        <v>9</v>
      </c>
      <c r="S97">
        <v>19</v>
      </c>
      <c r="T97">
        <v>0</v>
      </c>
      <c r="U97">
        <v>0</v>
      </c>
      <c r="V97">
        <v>0</v>
      </c>
      <c r="W97">
        <v>0</v>
      </c>
      <c r="X97">
        <v>32</v>
      </c>
      <c r="Y97">
        <v>0</v>
      </c>
      <c r="Z97">
        <v>10</v>
      </c>
      <c r="AA97" s="131">
        <v>6</v>
      </c>
      <c r="AB97" s="10"/>
      <c r="AC97" s="131">
        <v>37</v>
      </c>
      <c r="AD97" s="131">
        <v>0</v>
      </c>
      <c r="AE97" s="131">
        <v>0</v>
      </c>
      <c r="AF97" s="131">
        <v>0</v>
      </c>
      <c r="AG97"/>
      <c r="AH97" s="131">
        <v>0</v>
      </c>
      <c r="AI97"/>
      <c r="AJ97" s="131">
        <v>6</v>
      </c>
      <c r="AK97" s="131">
        <v>7</v>
      </c>
      <c r="AL97" s="131">
        <v>12</v>
      </c>
      <c r="BE97" s="15"/>
      <c r="BF97" s="2"/>
      <c r="BN97" s="10"/>
    </row>
    <row r="98" spans="1:66" ht="16.5" customHeight="1">
      <c r="A98" s="132">
        <f t="shared" si="4"/>
        <v>94</v>
      </c>
      <c r="B98" s="133" t="str">
        <f>+'[3]Stats 2014'!B199</f>
        <v>Bluff/Greenhills Co-operating Parish</v>
      </c>
      <c r="C98" s="133" t="str">
        <f>+'[3]Stats 2014'!C199</f>
        <v>Anglican</v>
      </c>
      <c r="D98" s="134">
        <f t="shared" si="3"/>
        <v>19</v>
      </c>
      <c r="E98" s="10"/>
      <c r="F98" s="131">
        <v>0</v>
      </c>
      <c r="G98" s="131">
        <v>4</v>
      </c>
      <c r="H98" s="131">
        <v>2</v>
      </c>
      <c r="I98" s="131">
        <v>7</v>
      </c>
      <c r="J98" s="131">
        <v>0</v>
      </c>
      <c r="K98" s="131">
        <v>4</v>
      </c>
      <c r="L98" s="131">
        <v>0</v>
      </c>
      <c r="M98" s="131">
        <v>2</v>
      </c>
      <c r="N98" s="10">
        <v>2651</v>
      </c>
      <c r="O98" s="10">
        <v>706</v>
      </c>
      <c r="P98" s="10">
        <v>597</v>
      </c>
      <c r="Q98" s="10">
        <v>1447</v>
      </c>
      <c r="R98" s="10">
        <v>4513</v>
      </c>
      <c r="S98" s="10">
        <v>7263</v>
      </c>
      <c r="T98" s="10">
        <v>65</v>
      </c>
      <c r="U98" s="10">
        <v>14</v>
      </c>
      <c r="V98" s="10">
        <v>39</v>
      </c>
      <c r="W98" s="10">
        <v>52</v>
      </c>
      <c r="X98" s="10">
        <v>9137</v>
      </c>
      <c r="Y98" s="10">
        <v>113</v>
      </c>
      <c r="Z98" s="10">
        <v>700</v>
      </c>
      <c r="AA98" s="131">
        <v>10</v>
      </c>
      <c r="AB98" s="10"/>
      <c r="AC98" s="131">
        <v>12</v>
      </c>
      <c r="AD98" s="131">
        <v>0</v>
      </c>
      <c r="AE98" s="131">
        <v>0</v>
      </c>
      <c r="AF98" s="131">
        <v>0</v>
      </c>
      <c r="AG98" s="10"/>
      <c r="AH98" s="131">
        <v>0</v>
      </c>
      <c r="AI98" s="10"/>
      <c r="AJ98" s="131">
        <v>37</v>
      </c>
      <c r="AK98" s="131">
        <v>0</v>
      </c>
      <c r="AL98" s="131">
        <v>4</v>
      </c>
      <c r="BE98" s="15"/>
      <c r="BF98" s="2"/>
      <c r="BN98" s="10"/>
    </row>
    <row r="99" spans="1:66" s="9" customFormat="1" ht="16.5" customHeight="1">
      <c r="A99" s="170" t="s">
        <v>342</v>
      </c>
      <c r="B99" s="171"/>
      <c r="C99" s="172"/>
      <c r="D99" s="127">
        <f>SUM(D5:D98)</f>
        <v>7334</v>
      </c>
      <c r="E99" s="70" t="e">
        <f>SUM(#REF!)</f>
        <v>#REF!</v>
      </c>
      <c r="F99" s="70">
        <f>SUM(F5:F98)</f>
        <v>384</v>
      </c>
      <c r="G99" s="70">
        <f aca="true" t="shared" si="5" ref="G99:AL99">SUM(G5:G98)</f>
        <v>354</v>
      </c>
      <c r="H99" s="70">
        <f t="shared" si="5"/>
        <v>904</v>
      </c>
      <c r="I99" s="70">
        <f t="shared" si="5"/>
        <v>3008</v>
      </c>
      <c r="J99" s="70">
        <f t="shared" si="5"/>
        <v>330</v>
      </c>
      <c r="K99" s="70">
        <f t="shared" si="5"/>
        <v>274</v>
      </c>
      <c r="L99" s="70">
        <f t="shared" si="5"/>
        <v>559</v>
      </c>
      <c r="M99" s="70">
        <f t="shared" si="5"/>
        <v>1521</v>
      </c>
      <c r="N99" s="70">
        <f t="shared" si="5"/>
        <v>5302</v>
      </c>
      <c r="O99" s="70">
        <f t="shared" si="5"/>
        <v>1412</v>
      </c>
      <c r="P99" s="70">
        <f t="shared" si="5"/>
        <v>1194</v>
      </c>
      <c r="Q99" s="70">
        <f t="shared" si="5"/>
        <v>2894</v>
      </c>
      <c r="R99" s="70">
        <f t="shared" si="5"/>
        <v>9026</v>
      </c>
      <c r="S99" s="70">
        <f t="shared" si="5"/>
        <v>14526</v>
      </c>
      <c r="T99" s="70">
        <f t="shared" si="5"/>
        <v>130</v>
      </c>
      <c r="U99" s="70">
        <f t="shared" si="5"/>
        <v>28</v>
      </c>
      <c r="V99" s="70">
        <f t="shared" si="5"/>
        <v>78</v>
      </c>
      <c r="W99" s="70">
        <f t="shared" si="5"/>
        <v>104</v>
      </c>
      <c r="X99" s="70">
        <f t="shared" si="5"/>
        <v>18274</v>
      </c>
      <c r="Y99" s="70">
        <f t="shared" si="5"/>
        <v>226</v>
      </c>
      <c r="Z99" s="70">
        <f t="shared" si="5"/>
        <v>1400</v>
      </c>
      <c r="AA99" s="70">
        <f t="shared" si="5"/>
        <v>717</v>
      </c>
      <c r="AB99" s="70">
        <f t="shared" si="5"/>
        <v>0</v>
      </c>
      <c r="AC99" s="70">
        <f t="shared" si="5"/>
        <v>4257</v>
      </c>
      <c r="AD99" s="70">
        <f t="shared" si="5"/>
        <v>65</v>
      </c>
      <c r="AE99" s="70">
        <f t="shared" si="5"/>
        <v>39</v>
      </c>
      <c r="AF99" s="70">
        <f t="shared" si="5"/>
        <v>14</v>
      </c>
      <c r="AG99" s="70">
        <f t="shared" si="5"/>
        <v>0</v>
      </c>
      <c r="AH99" s="70">
        <f t="shared" si="5"/>
        <v>52</v>
      </c>
      <c r="AI99" s="70">
        <f t="shared" si="5"/>
        <v>0</v>
      </c>
      <c r="AJ99" s="70">
        <f t="shared" si="5"/>
        <v>1111</v>
      </c>
      <c r="AK99" s="70">
        <f t="shared" si="5"/>
        <v>521</v>
      </c>
      <c r="AL99" s="70">
        <f t="shared" si="5"/>
        <v>1582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v>0</v>
      </c>
    </row>
    <row r="100" spans="1:66" s="9" customFormat="1" ht="16.5" customHeight="1">
      <c r="A100" s="167" t="s">
        <v>283</v>
      </c>
      <c r="B100" s="168"/>
      <c r="C100" s="169"/>
      <c r="D100" s="127">
        <f>+'[1]UCANZ'!E$111</f>
        <v>9288</v>
      </c>
      <c r="E100" s="70" t="e">
        <f>SUM(E99:E99)</f>
        <v>#REF!</v>
      </c>
      <c r="F100" s="70">
        <f>+'[1]UCANZ'!F$111</f>
        <v>598</v>
      </c>
      <c r="G100" s="70">
        <f>+'[1]UCANZ'!G$111</f>
        <v>675</v>
      </c>
      <c r="H100" s="70">
        <f>+'[1]UCANZ'!H$111</f>
        <v>1278</v>
      </c>
      <c r="I100" s="70">
        <f>+'[1]UCANZ'!I$111</f>
        <v>3181</v>
      </c>
      <c r="J100" s="70">
        <f>+'[1]UCANZ'!J$111</f>
        <v>489</v>
      </c>
      <c r="K100" s="70">
        <f>+'[1]UCANZ'!K$111</f>
        <v>471</v>
      </c>
      <c r="L100" s="70">
        <f>+'[1]UCANZ'!L$111</f>
        <v>859</v>
      </c>
      <c r="M100" s="70">
        <f>+'[1]UCANZ'!M$111</f>
        <v>1737</v>
      </c>
      <c r="N100" s="70"/>
      <c r="O100" s="70"/>
      <c r="P100" s="70"/>
      <c r="Q100" s="70"/>
      <c r="R100" s="70"/>
      <c r="S100" s="70"/>
      <c r="T100" s="70"/>
      <c r="U100" s="70"/>
      <c r="V100" s="70"/>
      <c r="W100" s="189" t="s">
        <v>339</v>
      </c>
      <c r="X100" s="190"/>
      <c r="Y100" s="190"/>
      <c r="Z100" s="191"/>
      <c r="AA100" s="70">
        <f>+'[1]UCANZ'!$T$111</f>
        <v>1084</v>
      </c>
      <c r="AB100" s="70">
        <v>0</v>
      </c>
      <c r="AC100" s="70">
        <f>+'[1]UCANZ'!$U$111</f>
        <v>5680</v>
      </c>
      <c r="AD100" s="70">
        <f>+'[1]UCANZ'!$N$111</f>
        <v>157</v>
      </c>
      <c r="AE100" s="70">
        <f>+'[1]UCANZ'!$O$111</f>
        <v>42</v>
      </c>
      <c r="AF100" s="70">
        <f>+'[1]UCANZ'!$P$111</f>
        <v>34</v>
      </c>
      <c r="AG100" s="70">
        <v>0</v>
      </c>
      <c r="AH100" s="70">
        <f>+'[1]UCANZ'!$Q$111</f>
        <v>195</v>
      </c>
      <c r="AI100" s="70">
        <v>0</v>
      </c>
      <c r="AJ100" s="70">
        <f>+'[1]UCANZ'!AA$111</f>
        <v>1427</v>
      </c>
      <c r="AK100" s="70">
        <v>0</v>
      </c>
      <c r="AL100" s="70">
        <f>+'[1]UCANZ'!AC$111+779</f>
        <v>2883</v>
      </c>
      <c r="AM100" s="183" t="s">
        <v>339</v>
      </c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5"/>
    </row>
    <row r="101" spans="1:66" s="9" customFormat="1" ht="16.5" customHeight="1">
      <c r="A101" s="153" t="s">
        <v>343</v>
      </c>
      <c r="B101" s="166"/>
      <c r="C101" s="154"/>
      <c r="D101" s="107">
        <f aca="true" t="shared" si="6" ref="D101:AL101">+D99/D100</f>
        <v>0.7896210163652024</v>
      </c>
      <c r="E101" s="12">
        <v>0</v>
      </c>
      <c r="F101" s="12">
        <f t="shared" si="6"/>
        <v>0.6421404682274248</v>
      </c>
      <c r="G101" s="12">
        <f t="shared" si="6"/>
        <v>0.5244444444444445</v>
      </c>
      <c r="H101" s="12">
        <f t="shared" si="6"/>
        <v>0.7073552425665102</v>
      </c>
      <c r="I101" s="12">
        <f t="shared" si="6"/>
        <v>0.9456145866079849</v>
      </c>
      <c r="J101" s="12">
        <f t="shared" si="6"/>
        <v>0.6748466257668712</v>
      </c>
      <c r="K101" s="12">
        <f t="shared" si="6"/>
        <v>0.5817409766454352</v>
      </c>
      <c r="L101" s="12">
        <f t="shared" si="6"/>
        <v>0.6507566938300349</v>
      </c>
      <c r="M101" s="12">
        <f t="shared" si="6"/>
        <v>0.8756476683937824</v>
      </c>
      <c r="N101" s="12"/>
      <c r="O101" s="12" t="e">
        <f t="shared" si="6"/>
        <v>#DIV/0!</v>
      </c>
      <c r="P101" s="12" t="e">
        <f t="shared" si="6"/>
        <v>#DIV/0!</v>
      </c>
      <c r="Q101" s="12" t="e">
        <f t="shared" si="6"/>
        <v>#DIV/0!</v>
      </c>
      <c r="R101" s="12" t="e">
        <f t="shared" si="6"/>
        <v>#DIV/0!</v>
      </c>
      <c r="S101" s="12" t="e">
        <f t="shared" si="6"/>
        <v>#DIV/0!</v>
      </c>
      <c r="T101" s="12" t="e">
        <f t="shared" si="6"/>
        <v>#DIV/0!</v>
      </c>
      <c r="U101" s="12" t="e">
        <f t="shared" si="6"/>
        <v>#DIV/0!</v>
      </c>
      <c r="V101" s="12" t="e">
        <f t="shared" si="6"/>
        <v>#DIV/0!</v>
      </c>
      <c r="W101" s="186"/>
      <c r="X101" s="187"/>
      <c r="Y101" s="187"/>
      <c r="Z101" s="188"/>
      <c r="AA101" s="12">
        <f>+AA99/AA100</f>
        <v>0.6614391143911439</v>
      </c>
      <c r="AB101" s="12">
        <v>0</v>
      </c>
      <c r="AC101" s="12">
        <f>+AC99/AC100</f>
        <v>0.7494718309859155</v>
      </c>
      <c r="AD101" s="12">
        <f t="shared" si="6"/>
        <v>0.4140127388535032</v>
      </c>
      <c r="AE101" s="12">
        <f t="shared" si="6"/>
        <v>0.9285714285714286</v>
      </c>
      <c r="AF101" s="12">
        <f>(AF99+AG99)/AF100</f>
        <v>0.4117647058823529</v>
      </c>
      <c r="AG101" s="12"/>
      <c r="AH101" s="12">
        <f>(AH99+AI99)/AH100</f>
        <v>0.26666666666666666</v>
      </c>
      <c r="AI101" s="12"/>
      <c r="AJ101" s="12">
        <f t="shared" si="6"/>
        <v>0.7785564120532585</v>
      </c>
      <c r="AK101" s="12" t="e">
        <f t="shared" si="6"/>
        <v>#DIV/0!</v>
      </c>
      <c r="AL101" s="12">
        <f t="shared" si="6"/>
        <v>0.5487339576829692</v>
      </c>
      <c r="AM101" s="183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5"/>
    </row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</sheetData>
  <sheetProtection/>
  <mergeCells count="40">
    <mergeCell ref="A1:B4"/>
    <mergeCell ref="C1:C4"/>
    <mergeCell ref="AY2:BB2"/>
    <mergeCell ref="D1:D4"/>
    <mergeCell ref="E1:M3"/>
    <mergeCell ref="N1:V3"/>
    <mergeCell ref="W1:Z3"/>
    <mergeCell ref="AY3:AZ3"/>
    <mergeCell ref="AA1:AC3"/>
    <mergeCell ref="AD1:AE3"/>
    <mergeCell ref="AF1:AG3"/>
    <mergeCell ref="AH1:AI3"/>
    <mergeCell ref="AJ1:AL3"/>
    <mergeCell ref="AM1:BN1"/>
    <mergeCell ref="AM2:AP2"/>
    <mergeCell ref="AQ2:AT2"/>
    <mergeCell ref="AU2:AX2"/>
    <mergeCell ref="AM3:AN3"/>
    <mergeCell ref="AO3:AP3"/>
    <mergeCell ref="AQ3:AR3"/>
    <mergeCell ref="BC2:BF2"/>
    <mergeCell ref="BG2:BJ2"/>
    <mergeCell ref="BK2:BN2"/>
    <mergeCell ref="W101:Z101"/>
    <mergeCell ref="AM101:BN101"/>
    <mergeCell ref="AS3:AT3"/>
    <mergeCell ref="AU3:AV3"/>
    <mergeCell ref="AW3:AX3"/>
    <mergeCell ref="BE3:BF3"/>
    <mergeCell ref="BG3:BH3"/>
    <mergeCell ref="A101:C101"/>
    <mergeCell ref="A100:C100"/>
    <mergeCell ref="A99:C99"/>
    <mergeCell ref="BM3:BN3"/>
    <mergeCell ref="W100:Z100"/>
    <mergeCell ref="AM100:BN100"/>
    <mergeCell ref="BA3:BB3"/>
    <mergeCell ref="BC3:BD3"/>
    <mergeCell ref="BK3:BL3"/>
    <mergeCell ref="BI3:B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297"/>
  <sheetViews>
    <sheetView zoomScalePageLayoutView="0" workbookViewId="0" topLeftCell="A1">
      <selection activeCell="A1" sqref="A1:D4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38.140625" style="2" customWidth="1"/>
    <col min="5" max="5" width="10.421875" style="2" hidden="1" customWidth="1"/>
    <col min="6" max="6" width="10.421875" style="5" customWidth="1"/>
    <col min="7" max="8" width="8.7109375" style="67" customWidth="1"/>
    <col min="9" max="9" width="8.7109375" style="67" hidden="1" customWidth="1"/>
    <col min="10" max="18" width="8.7109375" style="2" customWidth="1"/>
    <col min="19" max="62" width="11.421875" style="2" customWidth="1"/>
    <col min="63" max="63" width="11.421875" style="15" customWidth="1"/>
    <col min="64" max="71" width="11.421875" style="2" customWidth="1"/>
    <col min="72" max="16384" width="9.28125" style="10" customWidth="1"/>
  </cols>
  <sheetData>
    <row r="1" spans="1:71" ht="33" customHeight="1">
      <c r="A1" s="148" t="s">
        <v>368</v>
      </c>
      <c r="B1" s="148"/>
      <c r="C1" s="148"/>
      <c r="D1" s="148"/>
      <c r="E1" s="145"/>
      <c r="F1" s="143" t="s">
        <v>374</v>
      </c>
      <c r="G1" s="151" t="s">
        <v>266</v>
      </c>
      <c r="H1" s="151" t="s">
        <v>267</v>
      </c>
      <c r="I1" s="152" t="s">
        <v>2</v>
      </c>
      <c r="J1" s="149" t="s">
        <v>261</v>
      </c>
      <c r="K1" s="149"/>
      <c r="L1" s="149"/>
      <c r="M1" s="149"/>
      <c r="N1" s="149"/>
      <c r="O1" s="149"/>
      <c r="P1" s="149"/>
      <c r="Q1" s="149"/>
      <c r="R1" s="149"/>
      <c r="S1" s="149" t="s">
        <v>260</v>
      </c>
      <c r="T1" s="149"/>
      <c r="U1" s="149"/>
      <c r="V1" s="149"/>
      <c r="W1" s="149"/>
      <c r="X1" s="149"/>
      <c r="Y1" s="149"/>
      <c r="Z1" s="149"/>
      <c r="AA1" s="149"/>
      <c r="AB1" s="140" t="s">
        <v>311</v>
      </c>
      <c r="AC1" s="140"/>
      <c r="AD1" s="140"/>
      <c r="AE1" s="140"/>
      <c r="AF1" s="150" t="s">
        <v>313</v>
      </c>
      <c r="AG1" s="150"/>
      <c r="AH1" s="150"/>
      <c r="AI1" s="140" t="s">
        <v>0</v>
      </c>
      <c r="AJ1" s="140"/>
      <c r="AK1" s="140" t="s">
        <v>287</v>
      </c>
      <c r="AL1" s="140"/>
      <c r="AM1" s="150" t="s">
        <v>262</v>
      </c>
      <c r="AN1" s="150"/>
      <c r="AO1" s="149" t="s">
        <v>263</v>
      </c>
      <c r="AP1" s="149"/>
      <c r="AQ1" s="149"/>
      <c r="AR1" s="140" t="s">
        <v>265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27.75" customHeight="1">
      <c r="A2" s="148"/>
      <c r="B2" s="148"/>
      <c r="C2" s="148"/>
      <c r="D2" s="148"/>
      <c r="E2" s="146"/>
      <c r="F2" s="144"/>
      <c r="G2" s="151"/>
      <c r="H2" s="151"/>
      <c r="I2" s="152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0"/>
      <c r="AC2" s="140"/>
      <c r="AD2" s="140"/>
      <c r="AE2" s="140"/>
      <c r="AF2" s="150"/>
      <c r="AG2" s="150"/>
      <c r="AH2" s="150"/>
      <c r="AI2" s="140"/>
      <c r="AJ2" s="140"/>
      <c r="AK2" s="140"/>
      <c r="AL2" s="140"/>
      <c r="AM2" s="150"/>
      <c r="AN2" s="150"/>
      <c r="AO2" s="149"/>
      <c r="AP2" s="149"/>
      <c r="AQ2" s="149"/>
      <c r="AR2" s="140" t="s">
        <v>340</v>
      </c>
      <c r="AS2" s="140"/>
      <c r="AT2" s="140"/>
      <c r="AU2" s="140"/>
      <c r="AV2" s="140" t="s">
        <v>312</v>
      </c>
      <c r="AW2" s="140"/>
      <c r="AX2" s="140"/>
      <c r="AY2" s="140"/>
      <c r="AZ2" s="140" t="s">
        <v>294</v>
      </c>
      <c r="BA2" s="140"/>
      <c r="BB2" s="140"/>
      <c r="BC2" s="140"/>
      <c r="BD2" s="140" t="s">
        <v>295</v>
      </c>
      <c r="BE2" s="140"/>
      <c r="BF2" s="140"/>
      <c r="BG2" s="140"/>
      <c r="BH2" s="140" t="s">
        <v>296</v>
      </c>
      <c r="BI2" s="140"/>
      <c r="BJ2" s="140"/>
      <c r="BK2" s="140"/>
      <c r="BL2" s="140" t="s">
        <v>297</v>
      </c>
      <c r="BM2" s="140"/>
      <c r="BN2" s="140"/>
      <c r="BO2" s="140"/>
      <c r="BP2" s="140" t="s">
        <v>1</v>
      </c>
      <c r="BQ2" s="140"/>
      <c r="BR2" s="140"/>
      <c r="BS2" s="140"/>
    </row>
    <row r="3" spans="1:71" ht="27.75" customHeight="1">
      <c r="A3" s="148"/>
      <c r="B3" s="148"/>
      <c r="C3" s="148"/>
      <c r="D3" s="148"/>
      <c r="E3" s="146"/>
      <c r="F3" s="144"/>
      <c r="G3" s="151"/>
      <c r="H3" s="151"/>
      <c r="I3" s="152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0"/>
      <c r="AC3" s="140"/>
      <c r="AD3" s="140"/>
      <c r="AE3" s="140"/>
      <c r="AF3" s="150"/>
      <c r="AG3" s="150"/>
      <c r="AH3" s="150"/>
      <c r="AI3" s="140"/>
      <c r="AJ3" s="140"/>
      <c r="AK3" s="140"/>
      <c r="AL3" s="140"/>
      <c r="AM3" s="150"/>
      <c r="AN3" s="150"/>
      <c r="AO3" s="149"/>
      <c r="AP3" s="149"/>
      <c r="AQ3" s="149"/>
      <c r="AR3" s="140" t="s">
        <v>290</v>
      </c>
      <c r="AS3" s="140"/>
      <c r="AT3" s="140" t="s">
        <v>291</v>
      </c>
      <c r="AU3" s="140"/>
      <c r="AV3" s="140" t="s">
        <v>290</v>
      </c>
      <c r="AW3" s="140"/>
      <c r="AX3" s="140" t="s">
        <v>291</v>
      </c>
      <c r="AY3" s="140"/>
      <c r="AZ3" s="140" t="s">
        <v>290</v>
      </c>
      <c r="BA3" s="140"/>
      <c r="BB3" s="140" t="s">
        <v>291</v>
      </c>
      <c r="BC3" s="140"/>
      <c r="BD3" s="140" t="s">
        <v>290</v>
      </c>
      <c r="BE3" s="140"/>
      <c r="BF3" s="140" t="s">
        <v>291</v>
      </c>
      <c r="BG3" s="140"/>
      <c r="BH3" s="140" t="s">
        <v>290</v>
      </c>
      <c r="BI3" s="140"/>
      <c r="BJ3" s="140" t="s">
        <v>291</v>
      </c>
      <c r="BK3" s="140"/>
      <c r="BL3" s="140" t="s">
        <v>290</v>
      </c>
      <c r="BM3" s="140"/>
      <c r="BN3" s="140" t="s">
        <v>291</v>
      </c>
      <c r="BO3" s="140"/>
      <c r="BP3" s="140" t="s">
        <v>290</v>
      </c>
      <c r="BQ3" s="140"/>
      <c r="BR3" s="140" t="s">
        <v>291</v>
      </c>
      <c r="BS3" s="140"/>
    </row>
    <row r="4" spans="1:122" ht="108.75" customHeight="1">
      <c r="A4" s="148"/>
      <c r="B4" s="148"/>
      <c r="C4" s="148"/>
      <c r="D4" s="148"/>
      <c r="E4" s="147"/>
      <c r="F4" s="144"/>
      <c r="G4" s="151"/>
      <c r="H4" s="151"/>
      <c r="I4" s="152"/>
      <c r="J4" s="7" t="s">
        <v>272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272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284</v>
      </c>
      <c r="AC4" s="7" t="s">
        <v>298</v>
      </c>
      <c r="AD4" s="7" t="s">
        <v>299</v>
      </c>
      <c r="AE4" s="7" t="s">
        <v>300</v>
      </c>
      <c r="AF4" s="7" t="s">
        <v>11</v>
      </c>
      <c r="AG4" s="7" t="s">
        <v>285</v>
      </c>
      <c r="AH4" s="7" t="s">
        <v>286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288</v>
      </c>
      <c r="AP4" s="7" t="s">
        <v>289</v>
      </c>
      <c r="AQ4" s="7" t="s">
        <v>264</v>
      </c>
      <c r="AR4" s="7" t="s">
        <v>292</v>
      </c>
      <c r="AS4" s="7" t="s">
        <v>293</v>
      </c>
      <c r="AT4" s="7" t="s">
        <v>292</v>
      </c>
      <c r="AU4" s="7" t="s">
        <v>293</v>
      </c>
      <c r="AV4" s="7" t="s">
        <v>292</v>
      </c>
      <c r="AW4" s="7" t="s">
        <v>293</v>
      </c>
      <c r="AX4" s="7" t="s">
        <v>292</v>
      </c>
      <c r="AY4" s="7" t="s">
        <v>293</v>
      </c>
      <c r="AZ4" s="7" t="s">
        <v>292</v>
      </c>
      <c r="BA4" s="7" t="s">
        <v>293</v>
      </c>
      <c r="BB4" s="7" t="s">
        <v>292</v>
      </c>
      <c r="BC4" s="7" t="s">
        <v>293</v>
      </c>
      <c r="BD4" s="7" t="s">
        <v>292</v>
      </c>
      <c r="BE4" s="7" t="s">
        <v>293</v>
      </c>
      <c r="BF4" s="7" t="s">
        <v>292</v>
      </c>
      <c r="BG4" s="7" t="s">
        <v>293</v>
      </c>
      <c r="BH4" s="7" t="s">
        <v>292</v>
      </c>
      <c r="BI4" s="7" t="s">
        <v>293</v>
      </c>
      <c r="BJ4" s="7" t="s">
        <v>292</v>
      </c>
      <c r="BK4" s="57" t="s">
        <v>293</v>
      </c>
      <c r="BL4" s="7" t="s">
        <v>292</v>
      </c>
      <c r="BM4" s="7" t="s">
        <v>293</v>
      </c>
      <c r="BN4" s="7" t="s">
        <v>292</v>
      </c>
      <c r="BO4" s="7" t="s">
        <v>293</v>
      </c>
      <c r="BP4" s="7" t="s">
        <v>292</v>
      </c>
      <c r="BQ4" s="7" t="s">
        <v>293</v>
      </c>
      <c r="BR4" s="7" t="s">
        <v>292</v>
      </c>
      <c r="BS4" s="7" t="s">
        <v>293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ht="12.75">
      <c r="A5" s="13">
        <f>+A4+1</f>
        <v>1</v>
      </c>
      <c r="B5" s="13" t="s">
        <v>308</v>
      </c>
      <c r="C5" s="13">
        <v>9521</v>
      </c>
      <c r="D5" s="20" t="s">
        <v>122</v>
      </c>
      <c r="E5" s="20">
        <f>IF(F5="Y",1,"")</f>
        <v>1</v>
      </c>
      <c r="F5" s="21" t="s">
        <v>357</v>
      </c>
      <c r="G5" s="130">
        <f>SUM(J5:R5)</f>
        <v>60</v>
      </c>
      <c r="H5" s="130">
        <f>SUM(S5:AA5)</f>
        <v>19</v>
      </c>
      <c r="I5" s="102"/>
      <c r="J5" s="24"/>
      <c r="K5" s="23"/>
      <c r="L5" s="23">
        <v>1</v>
      </c>
      <c r="M5" s="23">
        <v>7</v>
      </c>
      <c r="N5" s="23">
        <v>27</v>
      </c>
      <c r="O5" s="23"/>
      <c r="P5" s="23">
        <v>2</v>
      </c>
      <c r="Q5" s="23">
        <v>7</v>
      </c>
      <c r="R5" s="23">
        <v>16</v>
      </c>
      <c r="S5" s="24"/>
      <c r="T5" s="23"/>
      <c r="U5" s="23">
        <v>2</v>
      </c>
      <c r="V5" s="23">
        <v>4</v>
      </c>
      <c r="W5" s="23">
        <v>3</v>
      </c>
      <c r="X5" s="23"/>
      <c r="Y5" s="23">
        <v>4</v>
      </c>
      <c r="Z5" s="23">
        <v>4</v>
      </c>
      <c r="AA5" s="23">
        <v>2</v>
      </c>
      <c r="AB5" s="24"/>
      <c r="AC5" s="24">
        <v>3</v>
      </c>
      <c r="AD5" s="24">
        <v>2</v>
      </c>
      <c r="AE5" s="24">
        <v>1</v>
      </c>
      <c r="AF5" s="24">
        <v>7</v>
      </c>
      <c r="AG5" s="24">
        <v>1</v>
      </c>
      <c r="AH5" s="24">
        <v>47</v>
      </c>
      <c r="AI5" s="24"/>
      <c r="AJ5" s="24"/>
      <c r="AK5" s="24">
        <v>2</v>
      </c>
      <c r="AL5" s="24"/>
      <c r="AM5" s="24"/>
      <c r="AN5" s="24"/>
      <c r="AO5" s="23">
        <v>1</v>
      </c>
      <c r="AP5" s="23">
        <v>3</v>
      </c>
      <c r="AQ5" s="23">
        <v>12</v>
      </c>
      <c r="AR5" s="24"/>
      <c r="AS5" s="24"/>
      <c r="AT5" s="24"/>
      <c r="AU5" s="24"/>
      <c r="AV5" s="24">
        <v>2</v>
      </c>
      <c r="AW5" s="24" t="s">
        <v>362</v>
      </c>
      <c r="AX5" s="24"/>
      <c r="AY5" s="24"/>
      <c r="AZ5" s="24"/>
      <c r="BA5" s="24"/>
      <c r="BB5" s="24">
        <v>7</v>
      </c>
      <c r="BC5" s="24">
        <v>1.5</v>
      </c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>
        <v>2</v>
      </c>
      <c r="BO5" s="24">
        <v>10</v>
      </c>
      <c r="BP5" s="24"/>
      <c r="BQ5" s="24"/>
      <c r="BR5" s="24" t="s">
        <v>363</v>
      </c>
      <c r="BS5" s="24" t="s">
        <v>364</v>
      </c>
    </row>
    <row r="6" spans="1:71" ht="12.75">
      <c r="A6" s="13">
        <f>+A5+1</f>
        <v>2</v>
      </c>
      <c r="B6" s="13" t="s">
        <v>309</v>
      </c>
      <c r="C6" s="13">
        <v>9659</v>
      </c>
      <c r="D6" s="20" t="s">
        <v>173</v>
      </c>
      <c r="E6" s="20">
        <f>IF(F6="Y",1,"")</f>
        <v>1</v>
      </c>
      <c r="F6" s="21" t="s">
        <v>357</v>
      </c>
      <c r="G6" s="130">
        <f>SUM(J6:R6)</f>
        <v>20</v>
      </c>
      <c r="H6" s="130">
        <f>SUM(S6:AA6)</f>
        <v>38</v>
      </c>
      <c r="I6" s="102"/>
      <c r="J6" s="24"/>
      <c r="K6" s="23"/>
      <c r="L6" s="23"/>
      <c r="M6" s="23">
        <v>2</v>
      </c>
      <c r="N6" s="23">
        <v>11</v>
      </c>
      <c r="O6" s="23"/>
      <c r="P6" s="23"/>
      <c r="Q6" s="23">
        <v>2</v>
      </c>
      <c r="R6" s="23">
        <v>5</v>
      </c>
      <c r="S6" s="19"/>
      <c r="T6" s="23"/>
      <c r="U6" s="23"/>
      <c r="V6" s="23">
        <v>15</v>
      </c>
      <c r="W6" s="23">
        <v>5</v>
      </c>
      <c r="X6" s="23"/>
      <c r="Y6" s="23"/>
      <c r="Z6" s="23">
        <v>11</v>
      </c>
      <c r="AA6" s="24">
        <v>7</v>
      </c>
      <c r="AB6" s="24">
        <v>1</v>
      </c>
      <c r="AC6" s="24">
        <v>1</v>
      </c>
      <c r="AD6" s="24">
        <v>1</v>
      </c>
      <c r="AE6" s="24"/>
      <c r="AF6" s="24"/>
      <c r="AG6" s="24"/>
      <c r="AH6" s="24">
        <v>17.5</v>
      </c>
      <c r="AI6" s="24"/>
      <c r="AJ6" s="24"/>
      <c r="AK6" s="24"/>
      <c r="AL6" s="24"/>
      <c r="AM6" s="24"/>
      <c r="AN6" s="24"/>
      <c r="AO6" s="23"/>
      <c r="AP6" s="23"/>
      <c r="AQ6" s="23"/>
      <c r="AR6" s="24"/>
      <c r="AS6" s="24"/>
      <c r="AT6" s="24">
        <v>1</v>
      </c>
      <c r="AU6" s="24">
        <v>0.2</v>
      </c>
      <c r="AV6" s="24"/>
      <c r="AW6" s="24"/>
      <c r="AX6" s="24">
        <v>4</v>
      </c>
      <c r="AY6" s="24">
        <v>8</v>
      </c>
      <c r="AZ6" s="24"/>
      <c r="BA6" s="24"/>
      <c r="BB6" s="24">
        <v>6</v>
      </c>
      <c r="BC6" s="24">
        <v>10</v>
      </c>
      <c r="BD6" s="24"/>
      <c r="BE6" s="24"/>
      <c r="BF6" s="24"/>
      <c r="BG6" s="24"/>
      <c r="BH6" s="24"/>
      <c r="BI6" s="24"/>
      <c r="BJ6" s="24">
        <v>3</v>
      </c>
      <c r="BK6" s="24">
        <v>13</v>
      </c>
      <c r="BL6" s="24"/>
      <c r="BM6" s="24"/>
      <c r="BN6" s="24">
        <v>2</v>
      </c>
      <c r="BO6" s="24">
        <v>12</v>
      </c>
      <c r="BP6" s="24"/>
      <c r="BQ6" s="24"/>
      <c r="BR6" s="24"/>
      <c r="BS6" s="24"/>
    </row>
    <row r="7" spans="1:87" ht="12.75">
      <c r="A7" s="13">
        <v>1</v>
      </c>
      <c r="B7" s="13" t="s">
        <v>307</v>
      </c>
      <c r="C7" s="13">
        <v>9971</v>
      </c>
      <c r="D7" s="20" t="s">
        <v>17</v>
      </c>
      <c r="E7" s="20">
        <f>IF(F7="Y",1,"")</f>
        <v>1</v>
      </c>
      <c r="F7" s="21" t="s">
        <v>357</v>
      </c>
      <c r="G7" s="130">
        <f>SUM(J7:R7)</f>
        <v>68</v>
      </c>
      <c r="H7" s="130">
        <f>SUM(S7:AA7)</f>
        <v>81</v>
      </c>
      <c r="I7" s="100"/>
      <c r="J7" s="71"/>
      <c r="K7" s="90">
        <v>1</v>
      </c>
      <c r="L7" s="90">
        <v>10</v>
      </c>
      <c r="M7" s="90">
        <v>14</v>
      </c>
      <c r="N7" s="90">
        <v>15</v>
      </c>
      <c r="O7" s="90">
        <v>1</v>
      </c>
      <c r="P7" s="90">
        <v>5</v>
      </c>
      <c r="Q7" s="90">
        <v>11</v>
      </c>
      <c r="R7" s="90">
        <v>11</v>
      </c>
      <c r="S7" s="91"/>
      <c r="T7" s="92">
        <v>4</v>
      </c>
      <c r="U7" s="92">
        <v>15</v>
      </c>
      <c r="V7" s="92">
        <v>15</v>
      </c>
      <c r="W7" s="92">
        <v>10</v>
      </c>
      <c r="X7" s="92">
        <v>3</v>
      </c>
      <c r="Y7" s="92">
        <v>12</v>
      </c>
      <c r="Z7" s="92">
        <v>15</v>
      </c>
      <c r="AA7" s="92">
        <v>7</v>
      </c>
      <c r="AB7" s="71">
        <v>5</v>
      </c>
      <c r="AC7" s="71">
        <v>1</v>
      </c>
      <c r="AD7" s="71">
        <v>5</v>
      </c>
      <c r="AE7" s="71">
        <v>2</v>
      </c>
      <c r="AF7" s="71">
        <v>11</v>
      </c>
      <c r="AG7" s="71">
        <v>8</v>
      </c>
      <c r="AH7" s="71">
        <v>71</v>
      </c>
      <c r="AI7" s="91"/>
      <c r="AJ7" s="91">
        <v>1</v>
      </c>
      <c r="AK7" s="91"/>
      <c r="AL7" s="91"/>
      <c r="AM7" s="91"/>
      <c r="AN7" s="91"/>
      <c r="AO7" s="90">
        <v>11</v>
      </c>
      <c r="AP7" s="90">
        <v>6</v>
      </c>
      <c r="AQ7" s="90">
        <v>13</v>
      </c>
      <c r="AR7" s="91">
        <v>1</v>
      </c>
      <c r="AS7" s="91">
        <v>40</v>
      </c>
      <c r="AT7" s="91"/>
      <c r="AU7" s="91"/>
      <c r="AV7" s="91"/>
      <c r="AW7" s="91"/>
      <c r="AX7" s="91"/>
      <c r="AY7" s="91"/>
      <c r="AZ7" s="91"/>
      <c r="BA7" s="91"/>
      <c r="BB7" s="91">
        <v>1</v>
      </c>
      <c r="BC7" s="91">
        <v>10</v>
      </c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</row>
    <row r="8" spans="1:71" ht="12.75">
      <c r="A8" s="13">
        <f>+A7+1</f>
        <v>2</v>
      </c>
      <c r="B8" s="13" t="s">
        <v>309</v>
      </c>
      <c r="C8" s="13">
        <v>9739</v>
      </c>
      <c r="D8" s="20" t="s">
        <v>191</v>
      </c>
      <c r="E8" s="20">
        <f>IF(F8="Y",1,"")</f>
        <v>1</v>
      </c>
      <c r="F8" s="21" t="s">
        <v>357</v>
      </c>
      <c r="G8" s="130">
        <f>SUM(J8:R8)</f>
        <v>24</v>
      </c>
      <c r="H8" s="130">
        <f>SUM(S8:AA8)</f>
        <v>21</v>
      </c>
      <c r="I8" s="102"/>
      <c r="J8" s="24"/>
      <c r="K8" s="23"/>
      <c r="L8" s="23">
        <v>1</v>
      </c>
      <c r="M8" s="23">
        <v>3</v>
      </c>
      <c r="N8" s="23">
        <v>12</v>
      </c>
      <c r="O8" s="23"/>
      <c r="P8" s="23"/>
      <c r="Q8" s="23">
        <v>2</v>
      </c>
      <c r="R8" s="23">
        <v>6</v>
      </c>
      <c r="S8" s="24"/>
      <c r="T8" s="23"/>
      <c r="U8" s="23">
        <v>3</v>
      </c>
      <c r="V8" s="23">
        <v>4</v>
      </c>
      <c r="W8" s="23">
        <v>3</v>
      </c>
      <c r="X8" s="23"/>
      <c r="Y8" s="23">
        <v>2</v>
      </c>
      <c r="Z8" s="23">
        <v>4</v>
      </c>
      <c r="AA8" s="23">
        <v>5</v>
      </c>
      <c r="AB8" s="24">
        <v>1</v>
      </c>
      <c r="AC8" s="24"/>
      <c r="AD8" s="24">
        <v>1</v>
      </c>
      <c r="AE8" s="24"/>
      <c r="AF8" s="24">
        <v>3</v>
      </c>
      <c r="AG8" s="24"/>
      <c r="AH8" s="24">
        <v>33</v>
      </c>
      <c r="AI8" s="24">
        <v>1</v>
      </c>
      <c r="AJ8" s="24"/>
      <c r="AK8" s="24"/>
      <c r="AL8" s="24"/>
      <c r="AM8" s="24"/>
      <c r="AN8" s="24"/>
      <c r="AO8" s="23">
        <v>2</v>
      </c>
      <c r="AP8" s="23"/>
      <c r="AQ8" s="23">
        <v>17</v>
      </c>
      <c r="AR8" s="24">
        <v>1</v>
      </c>
      <c r="AS8" s="24">
        <v>42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>
        <v>1</v>
      </c>
      <c r="BK8" s="24">
        <v>2</v>
      </c>
      <c r="BL8" s="24"/>
      <c r="BM8" s="24"/>
      <c r="BN8" s="24"/>
      <c r="BO8" s="24"/>
      <c r="BP8" s="24"/>
      <c r="BQ8" s="24"/>
      <c r="BR8" s="24"/>
      <c r="BS8" s="24"/>
    </row>
    <row r="9" spans="1:71" ht="12.75">
      <c r="A9" s="13">
        <f>+A8+1</f>
        <v>3</v>
      </c>
      <c r="B9" s="13" t="s">
        <v>309</v>
      </c>
      <c r="C9" s="13">
        <v>9707</v>
      </c>
      <c r="D9" s="20" t="s">
        <v>187</v>
      </c>
      <c r="E9" s="20">
        <f>IF(F9="Y",1,"")</f>
        <v>1</v>
      </c>
      <c r="F9" s="21" t="s">
        <v>357</v>
      </c>
      <c r="G9" s="130">
        <f>SUM(J9:R9)</f>
        <v>124</v>
      </c>
      <c r="H9" s="130">
        <f>SUM(S9:AA9)</f>
        <v>112</v>
      </c>
      <c r="I9" s="102"/>
      <c r="J9" s="24"/>
      <c r="K9" s="23"/>
      <c r="L9" s="23">
        <v>7</v>
      </c>
      <c r="M9" s="23">
        <v>28</v>
      </c>
      <c r="N9" s="23">
        <v>48</v>
      </c>
      <c r="O9" s="23"/>
      <c r="P9" s="23">
        <v>1</v>
      </c>
      <c r="Q9" s="23">
        <v>16</v>
      </c>
      <c r="R9" s="23">
        <v>24</v>
      </c>
      <c r="S9" s="24"/>
      <c r="T9" s="23">
        <v>3</v>
      </c>
      <c r="U9" s="23">
        <v>11</v>
      </c>
      <c r="V9" s="23">
        <v>23</v>
      </c>
      <c r="W9" s="23">
        <v>21</v>
      </c>
      <c r="X9" s="23">
        <v>4</v>
      </c>
      <c r="Y9" s="23">
        <v>10</v>
      </c>
      <c r="Z9" s="23">
        <v>20</v>
      </c>
      <c r="AA9" s="23">
        <v>20</v>
      </c>
      <c r="AB9" s="24"/>
      <c r="AC9" s="24">
        <v>8</v>
      </c>
      <c r="AD9" s="24"/>
      <c r="AE9" s="24"/>
      <c r="AF9" s="24">
        <v>3</v>
      </c>
      <c r="AG9" s="24">
        <v>3</v>
      </c>
      <c r="AH9" s="24">
        <v>8</v>
      </c>
      <c r="AI9" s="24">
        <v>6</v>
      </c>
      <c r="AJ9" s="24">
        <v>2</v>
      </c>
      <c r="AK9" s="24"/>
      <c r="AL9" s="24"/>
      <c r="AM9" s="24"/>
      <c r="AN9" s="24"/>
      <c r="AO9" s="23">
        <v>8</v>
      </c>
      <c r="AP9" s="23"/>
      <c r="AQ9" s="23"/>
      <c r="AR9" s="24">
        <v>1</v>
      </c>
      <c r="AS9" s="24">
        <v>33</v>
      </c>
      <c r="AT9" s="24"/>
      <c r="AU9" s="24"/>
      <c r="AV9" s="24"/>
      <c r="AW9" s="24"/>
      <c r="AX9" s="24"/>
      <c r="AY9" s="24"/>
      <c r="AZ9" s="24"/>
      <c r="BA9" s="24"/>
      <c r="BB9" s="24">
        <v>33</v>
      </c>
      <c r="BC9" s="24">
        <v>15</v>
      </c>
      <c r="BD9" s="24"/>
      <c r="BE9" s="24"/>
      <c r="BF9" s="24">
        <v>1</v>
      </c>
      <c r="BG9" s="24">
        <v>3</v>
      </c>
      <c r="BH9" s="24"/>
      <c r="BI9" s="24"/>
      <c r="BJ9" s="24"/>
      <c r="BK9" s="24"/>
      <c r="BL9" s="24">
        <v>1</v>
      </c>
      <c r="BM9" s="24">
        <v>15</v>
      </c>
      <c r="BN9" s="24">
        <v>4</v>
      </c>
      <c r="BO9" s="24"/>
      <c r="BP9" s="24">
        <v>2</v>
      </c>
      <c r="BQ9" s="24">
        <v>2</v>
      </c>
      <c r="BR9" s="24"/>
      <c r="BS9" s="24"/>
    </row>
    <row r="10" spans="1:71" ht="12.75">
      <c r="A10" s="13">
        <f>+A9+1</f>
        <v>4</v>
      </c>
      <c r="B10" s="13" t="s">
        <v>309</v>
      </c>
      <c r="C10" s="13">
        <v>9710</v>
      </c>
      <c r="D10" s="20" t="s">
        <v>188</v>
      </c>
      <c r="E10" s="20">
        <f>IF(F10="Y",1,"")</f>
        <v>1</v>
      </c>
      <c r="F10" s="21" t="s">
        <v>357</v>
      </c>
      <c r="G10" s="130">
        <f>SUM(J10:R10)</f>
        <v>44</v>
      </c>
      <c r="H10" s="130">
        <f>SUM(S10:AA10)</f>
        <v>0</v>
      </c>
      <c r="I10" s="102"/>
      <c r="J10" s="24"/>
      <c r="K10" s="23" t="s">
        <v>14</v>
      </c>
      <c r="L10" s="23"/>
      <c r="M10" s="23">
        <v>5</v>
      </c>
      <c r="N10" s="23">
        <v>26</v>
      </c>
      <c r="O10" s="23" t="s">
        <v>14</v>
      </c>
      <c r="P10" s="23"/>
      <c r="Q10" s="23">
        <v>5</v>
      </c>
      <c r="R10" s="23">
        <v>8</v>
      </c>
      <c r="S10" s="24">
        <v>0</v>
      </c>
      <c r="T10" s="23"/>
      <c r="U10" s="23"/>
      <c r="V10" s="23"/>
      <c r="W10" s="23"/>
      <c r="X10" s="23"/>
      <c r="Y10" s="23"/>
      <c r="Z10" s="23"/>
      <c r="AA10" s="23"/>
      <c r="AB10" s="24"/>
      <c r="AC10" s="24">
        <v>1</v>
      </c>
      <c r="AD10" s="24"/>
      <c r="AE10" s="24">
        <v>3</v>
      </c>
      <c r="AF10" s="24"/>
      <c r="AG10" s="24"/>
      <c r="AH10" s="24">
        <v>23</v>
      </c>
      <c r="AI10" s="24"/>
      <c r="AJ10" s="24"/>
      <c r="AK10" s="24"/>
      <c r="AL10" s="24"/>
      <c r="AM10" s="24"/>
      <c r="AN10" s="24"/>
      <c r="AO10" s="23"/>
      <c r="AP10" s="23"/>
      <c r="AQ10" s="23">
        <v>12</v>
      </c>
      <c r="AR10" s="24"/>
      <c r="AS10" s="24"/>
      <c r="AT10" s="24"/>
      <c r="AU10" s="24"/>
      <c r="AV10" s="24"/>
      <c r="AW10" s="24"/>
      <c r="AX10" s="24"/>
      <c r="AY10" s="24"/>
      <c r="AZ10" s="24">
        <v>1</v>
      </c>
      <c r="BA10" s="24">
        <v>8</v>
      </c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>
        <v>1</v>
      </c>
      <c r="BM10" s="24">
        <v>3</v>
      </c>
      <c r="BN10" s="24"/>
      <c r="BO10" s="24"/>
      <c r="BP10" s="24"/>
      <c r="BQ10" s="24"/>
      <c r="BR10" s="24"/>
      <c r="BS10" s="24"/>
    </row>
    <row r="11" spans="1:71" ht="12.75">
      <c r="A11" s="13">
        <f>+A10+1</f>
        <v>5</v>
      </c>
      <c r="B11" s="13" t="s">
        <v>309</v>
      </c>
      <c r="C11" s="13">
        <v>9709</v>
      </c>
      <c r="D11" s="20" t="s">
        <v>189</v>
      </c>
      <c r="E11" s="20">
        <f>IF(F11="Y",1,"")</f>
        <v>1</v>
      </c>
      <c r="F11" s="21" t="s">
        <v>357</v>
      </c>
      <c r="G11" s="130">
        <f>SUM(J11:R11)</f>
        <v>85</v>
      </c>
      <c r="H11" s="130">
        <f>SUM(S11:AA11)</f>
        <v>55</v>
      </c>
      <c r="I11" s="102"/>
      <c r="J11" s="24"/>
      <c r="K11" s="23">
        <v>1</v>
      </c>
      <c r="L11" s="23"/>
      <c r="M11" s="23">
        <v>20</v>
      </c>
      <c r="N11" s="23">
        <v>36</v>
      </c>
      <c r="O11" s="23">
        <v>1</v>
      </c>
      <c r="P11" s="23"/>
      <c r="Q11" s="23">
        <v>10</v>
      </c>
      <c r="R11" s="23">
        <v>17</v>
      </c>
      <c r="S11" s="24"/>
      <c r="T11" s="23">
        <v>1</v>
      </c>
      <c r="U11" s="23">
        <v>3</v>
      </c>
      <c r="V11" s="23">
        <v>10</v>
      </c>
      <c r="W11" s="23">
        <v>20</v>
      </c>
      <c r="X11" s="23"/>
      <c r="Y11" s="23">
        <v>2</v>
      </c>
      <c r="Z11" s="23">
        <v>10</v>
      </c>
      <c r="AA11" s="23">
        <v>9</v>
      </c>
      <c r="AB11" s="24"/>
      <c r="AC11" s="24">
        <v>4</v>
      </c>
      <c r="AD11" s="24">
        <v>14</v>
      </c>
      <c r="AE11" s="24">
        <v>2</v>
      </c>
      <c r="AF11" s="24">
        <v>3</v>
      </c>
      <c r="AG11" s="24"/>
      <c r="AH11" s="24">
        <v>64</v>
      </c>
      <c r="AI11" s="24"/>
      <c r="AJ11" s="24"/>
      <c r="AK11" s="24"/>
      <c r="AL11" s="24"/>
      <c r="AM11" s="24"/>
      <c r="AN11" s="24"/>
      <c r="AO11" s="23"/>
      <c r="AP11" s="23"/>
      <c r="AQ11" s="23">
        <v>20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>
        <v>2</v>
      </c>
      <c r="BC11" s="24">
        <v>4</v>
      </c>
      <c r="BD11" s="24"/>
      <c r="BE11" s="24"/>
      <c r="BF11" s="24"/>
      <c r="BG11" s="24"/>
      <c r="BH11" s="24"/>
      <c r="BI11" s="24"/>
      <c r="BJ11" s="24">
        <v>8</v>
      </c>
      <c r="BK11" s="24">
        <v>5</v>
      </c>
      <c r="BL11" s="24">
        <v>1</v>
      </c>
      <c r="BM11" s="24">
        <v>3</v>
      </c>
      <c r="BN11" s="24">
        <v>3</v>
      </c>
      <c r="BO11" s="24">
        <v>10</v>
      </c>
      <c r="BP11" s="24"/>
      <c r="BQ11" s="24"/>
      <c r="BR11" s="24">
        <v>2</v>
      </c>
      <c r="BS11" s="24">
        <v>2</v>
      </c>
    </row>
    <row r="12" spans="1:87" ht="12.75">
      <c r="A12" s="13">
        <f>+A11+1</f>
        <v>6</v>
      </c>
      <c r="B12" s="13" t="s">
        <v>307</v>
      </c>
      <c r="C12" s="13">
        <v>9289</v>
      </c>
      <c r="D12" s="20" t="s">
        <v>373</v>
      </c>
      <c r="E12" s="20">
        <f>IF(F12="Y",1,"")</f>
        <v>1</v>
      </c>
      <c r="F12" s="21" t="s">
        <v>357</v>
      </c>
      <c r="G12" s="130">
        <f>SUM(J12:R12)</f>
        <v>104</v>
      </c>
      <c r="H12" s="130">
        <f>SUM(S12:AA12)</f>
        <v>30</v>
      </c>
      <c r="I12" s="100"/>
      <c r="J12" s="91"/>
      <c r="K12" s="90"/>
      <c r="L12" s="90">
        <v>1</v>
      </c>
      <c r="M12" s="90">
        <v>12</v>
      </c>
      <c r="N12" s="90">
        <v>49</v>
      </c>
      <c r="O12" s="90">
        <v>2</v>
      </c>
      <c r="P12" s="90">
        <v>2</v>
      </c>
      <c r="Q12" s="90">
        <v>10</v>
      </c>
      <c r="R12" s="90">
        <v>28</v>
      </c>
      <c r="S12" s="91"/>
      <c r="T12" s="90"/>
      <c r="U12" s="90">
        <v>4</v>
      </c>
      <c r="V12" s="90">
        <v>2</v>
      </c>
      <c r="W12" s="90">
        <v>4</v>
      </c>
      <c r="X12" s="90">
        <v>1</v>
      </c>
      <c r="Y12" s="90">
        <v>7</v>
      </c>
      <c r="Z12" s="90">
        <v>4</v>
      </c>
      <c r="AA12" s="90">
        <v>8</v>
      </c>
      <c r="AB12" s="91"/>
      <c r="AC12" s="91">
        <v>3</v>
      </c>
      <c r="AD12" s="91"/>
      <c r="AE12" s="91">
        <v>38</v>
      </c>
      <c r="AF12" s="91"/>
      <c r="AG12" s="91"/>
      <c r="AH12" s="91">
        <v>47</v>
      </c>
      <c r="AI12" s="91">
        <v>1</v>
      </c>
      <c r="AJ12" s="91" t="s">
        <v>14</v>
      </c>
      <c r="AK12" s="91"/>
      <c r="AL12" s="91"/>
      <c r="AM12" s="91"/>
      <c r="AN12" s="91"/>
      <c r="AO12" s="90"/>
      <c r="AP12" s="90"/>
      <c r="AQ12" s="92"/>
      <c r="AR12" s="71">
        <v>1</v>
      </c>
      <c r="AS12" s="71">
        <v>40</v>
      </c>
      <c r="AT12" s="71">
        <v>2</v>
      </c>
      <c r="AU12" s="71">
        <v>4</v>
      </c>
      <c r="AV12" s="71"/>
      <c r="AW12" s="71"/>
      <c r="AX12" s="71"/>
      <c r="AY12" s="71"/>
      <c r="AZ12" s="71"/>
      <c r="BA12" s="71"/>
      <c r="BB12" s="71">
        <v>16</v>
      </c>
      <c r="BC12" s="71">
        <v>1</v>
      </c>
      <c r="BD12" s="71"/>
      <c r="BE12" s="71"/>
      <c r="BF12" s="71"/>
      <c r="BG12" s="71"/>
      <c r="BH12" s="71"/>
      <c r="BI12" s="71"/>
      <c r="BJ12" s="71"/>
      <c r="BK12" s="71"/>
      <c r="BL12" s="71">
        <v>1</v>
      </c>
      <c r="BM12" s="71">
        <v>25</v>
      </c>
      <c r="BN12" s="71"/>
      <c r="BO12" s="71"/>
      <c r="BP12" s="71"/>
      <c r="BQ12" s="71"/>
      <c r="BR12" s="71"/>
      <c r="BS12" s="71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</row>
    <row r="13" spans="1:87" ht="12.75">
      <c r="A13" s="13">
        <f>+A12+1</f>
        <v>7</v>
      </c>
      <c r="B13" s="13" t="s">
        <v>307</v>
      </c>
      <c r="C13" s="13">
        <v>9319</v>
      </c>
      <c r="D13" s="20" t="s">
        <v>256</v>
      </c>
      <c r="E13" s="20">
        <f>IF(F13="Y",1,"")</f>
      </c>
      <c r="F13" s="21" t="s">
        <v>346</v>
      </c>
      <c r="G13" s="130">
        <f>SUM(J13:R13)</f>
        <v>290</v>
      </c>
      <c r="H13" s="130">
        <f>SUM(S13:AA13)</f>
        <v>120</v>
      </c>
      <c r="I13" s="100"/>
      <c r="J13" s="91"/>
      <c r="K13" s="90">
        <v>22</v>
      </c>
      <c r="L13" s="90">
        <v>37</v>
      </c>
      <c r="M13" s="90">
        <v>48</v>
      </c>
      <c r="N13" s="90">
        <v>60</v>
      </c>
      <c r="O13" s="90">
        <v>16</v>
      </c>
      <c r="P13" s="90">
        <v>25</v>
      </c>
      <c r="Q13" s="90">
        <v>36</v>
      </c>
      <c r="R13" s="90">
        <v>46</v>
      </c>
      <c r="S13" s="91"/>
      <c r="T13" s="90">
        <v>20</v>
      </c>
      <c r="U13" s="90">
        <v>14</v>
      </c>
      <c r="V13" s="90">
        <v>20</v>
      </c>
      <c r="W13" s="90">
        <v>15</v>
      </c>
      <c r="X13" s="90">
        <v>15</v>
      </c>
      <c r="Y13" s="90">
        <v>10</v>
      </c>
      <c r="Z13" s="90">
        <v>14</v>
      </c>
      <c r="AA13" s="90">
        <v>12</v>
      </c>
      <c r="AB13" s="91"/>
      <c r="AC13" s="91"/>
      <c r="AD13" s="91"/>
      <c r="AE13" s="91"/>
      <c r="AF13" s="91"/>
      <c r="AG13" s="91"/>
      <c r="AH13" s="91"/>
      <c r="AI13" s="91">
        <v>53</v>
      </c>
      <c r="AJ13" s="91" t="s">
        <v>14</v>
      </c>
      <c r="AK13" s="91"/>
      <c r="AL13" s="91"/>
      <c r="AM13" s="91"/>
      <c r="AN13" s="91"/>
      <c r="AO13" s="90">
        <v>71</v>
      </c>
      <c r="AP13" s="90">
        <v>44</v>
      </c>
      <c r="AQ13" s="92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</row>
    <row r="14" spans="1:87" ht="12.75">
      <c r="A14" s="13">
        <f>+A13+1</f>
        <v>8</v>
      </c>
      <c r="B14" s="13" t="s">
        <v>307</v>
      </c>
      <c r="C14" s="13">
        <v>9288</v>
      </c>
      <c r="D14" s="20" t="s">
        <v>257</v>
      </c>
      <c r="E14" s="20">
        <f>IF(F14="Y",1,"")</f>
      </c>
      <c r="F14" s="21" t="s">
        <v>346</v>
      </c>
      <c r="G14" s="130">
        <f>SUM(J14:R14)</f>
        <v>90</v>
      </c>
      <c r="H14" s="130">
        <f>SUM(S14:AA14)</f>
        <v>96</v>
      </c>
      <c r="I14" s="100"/>
      <c r="J14" s="91"/>
      <c r="K14" s="90">
        <v>13</v>
      </c>
      <c r="L14" s="90">
        <v>22</v>
      </c>
      <c r="M14" s="90">
        <v>10</v>
      </c>
      <c r="N14" s="90">
        <v>2</v>
      </c>
      <c r="O14" s="90">
        <v>11</v>
      </c>
      <c r="P14" s="90">
        <v>17</v>
      </c>
      <c r="Q14" s="90">
        <v>10</v>
      </c>
      <c r="R14" s="90">
        <v>5</v>
      </c>
      <c r="S14" s="91"/>
      <c r="T14" s="90">
        <v>20</v>
      </c>
      <c r="U14" s="90">
        <v>16</v>
      </c>
      <c r="V14" s="90">
        <v>5</v>
      </c>
      <c r="W14" s="90">
        <v>2</v>
      </c>
      <c r="X14" s="90">
        <v>25</v>
      </c>
      <c r="Y14" s="90">
        <v>10</v>
      </c>
      <c r="Z14" s="90">
        <v>14</v>
      </c>
      <c r="AA14" s="90">
        <v>4</v>
      </c>
      <c r="AB14" s="91">
        <v>9</v>
      </c>
      <c r="AC14" s="91">
        <v>2</v>
      </c>
      <c r="AD14" s="91"/>
      <c r="AE14" s="91">
        <v>4</v>
      </c>
      <c r="AF14" s="91">
        <v>44</v>
      </c>
      <c r="AG14" s="91">
        <v>20</v>
      </c>
      <c r="AH14" s="91">
        <v>230</v>
      </c>
      <c r="AI14" s="91">
        <v>6</v>
      </c>
      <c r="AJ14" s="91">
        <v>3</v>
      </c>
      <c r="AK14" s="91"/>
      <c r="AL14" s="91"/>
      <c r="AM14" s="91"/>
      <c r="AN14" s="91">
        <v>6</v>
      </c>
      <c r="AO14" s="90">
        <v>41</v>
      </c>
      <c r="AP14" s="90">
        <v>38</v>
      </c>
      <c r="AQ14" s="92">
        <v>139</v>
      </c>
      <c r="AR14" s="71">
        <v>2</v>
      </c>
      <c r="AS14" s="71" t="s">
        <v>301</v>
      </c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>
        <v>4</v>
      </c>
      <c r="BG14" s="71">
        <v>64</v>
      </c>
      <c r="BH14" s="71"/>
      <c r="BI14" s="71"/>
      <c r="BJ14" s="71">
        <v>8</v>
      </c>
      <c r="BK14" s="71">
        <v>2</v>
      </c>
      <c r="BL14" s="71">
        <v>1</v>
      </c>
      <c r="BM14" s="71">
        <v>15</v>
      </c>
      <c r="BN14" s="71">
        <v>1</v>
      </c>
      <c r="BO14" s="71">
        <v>20</v>
      </c>
      <c r="BP14" s="71">
        <v>1</v>
      </c>
      <c r="BQ14" s="71" t="s">
        <v>302</v>
      </c>
      <c r="BR14" s="71"/>
      <c r="BS14" s="71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</row>
    <row r="15" spans="1:87" ht="12.75">
      <c r="A15" s="13">
        <f>+A14+1</f>
        <v>9</v>
      </c>
      <c r="B15" s="13" t="s">
        <v>307</v>
      </c>
      <c r="C15" s="13">
        <v>9295</v>
      </c>
      <c r="D15" s="20" t="s">
        <v>28</v>
      </c>
      <c r="E15" s="20">
        <f>IF(F15="Y",1,"")</f>
        <v>1</v>
      </c>
      <c r="F15" s="21" t="s">
        <v>357</v>
      </c>
      <c r="G15" s="130">
        <f>SUM(J15:R15)</f>
        <v>97</v>
      </c>
      <c r="H15" s="130">
        <f>SUM(S15:AA15)</f>
        <v>17</v>
      </c>
      <c r="I15" s="100"/>
      <c r="J15" s="71"/>
      <c r="K15" s="92">
        <v>6</v>
      </c>
      <c r="L15" s="92">
        <v>19</v>
      </c>
      <c r="M15" s="92">
        <v>11</v>
      </c>
      <c r="N15" s="92">
        <v>17</v>
      </c>
      <c r="O15" s="92">
        <v>6</v>
      </c>
      <c r="P15" s="92">
        <v>15</v>
      </c>
      <c r="Q15" s="92">
        <v>11</v>
      </c>
      <c r="R15" s="92">
        <v>12</v>
      </c>
      <c r="S15" s="71"/>
      <c r="T15" s="92"/>
      <c r="U15" s="92">
        <v>2</v>
      </c>
      <c r="V15" s="92">
        <v>7</v>
      </c>
      <c r="W15" s="92"/>
      <c r="X15" s="92"/>
      <c r="Y15" s="92">
        <v>2</v>
      </c>
      <c r="Z15" s="92">
        <v>5</v>
      </c>
      <c r="AA15" s="92">
        <v>1</v>
      </c>
      <c r="AB15" s="71"/>
      <c r="AC15" s="71">
        <v>1</v>
      </c>
      <c r="AD15" s="71">
        <v>1</v>
      </c>
      <c r="AE15" s="71"/>
      <c r="AF15" s="71">
        <v>14</v>
      </c>
      <c r="AG15" s="71">
        <v>2</v>
      </c>
      <c r="AH15" s="71">
        <v>139</v>
      </c>
      <c r="AI15" s="71"/>
      <c r="AJ15" s="71">
        <v>4</v>
      </c>
      <c r="AK15" s="71"/>
      <c r="AL15" s="71"/>
      <c r="AM15" s="71"/>
      <c r="AN15" s="71"/>
      <c r="AO15" s="92">
        <v>14</v>
      </c>
      <c r="AP15" s="92">
        <v>2</v>
      </c>
      <c r="AQ15" s="92">
        <v>93</v>
      </c>
      <c r="AR15" s="71">
        <v>1</v>
      </c>
      <c r="AS15" s="71">
        <v>48</v>
      </c>
      <c r="AT15" s="71"/>
      <c r="AU15" s="71"/>
      <c r="AV15" s="71">
        <v>1</v>
      </c>
      <c r="AW15" s="71">
        <v>48</v>
      </c>
      <c r="AX15" s="71"/>
      <c r="AY15" s="71"/>
      <c r="AZ15" s="71"/>
      <c r="BA15" s="71"/>
      <c r="BB15" s="71">
        <v>6</v>
      </c>
      <c r="BC15" s="71">
        <v>10</v>
      </c>
      <c r="BD15" s="71"/>
      <c r="BE15" s="71"/>
      <c r="BF15" s="71">
        <v>2</v>
      </c>
      <c r="BG15" s="71">
        <v>2</v>
      </c>
      <c r="BH15" s="71"/>
      <c r="BI15" s="71"/>
      <c r="BJ15" s="71">
        <v>9</v>
      </c>
      <c r="BK15" s="71">
        <v>2</v>
      </c>
      <c r="BL15" s="71"/>
      <c r="BM15" s="71"/>
      <c r="BN15" s="71">
        <v>1</v>
      </c>
      <c r="BO15" s="71">
        <v>2</v>
      </c>
      <c r="BP15" s="71"/>
      <c r="BQ15" s="71"/>
      <c r="BR15" s="71">
        <v>6</v>
      </c>
      <c r="BS15" s="71">
        <v>12</v>
      </c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</row>
    <row r="16" spans="1:87" ht="12.75">
      <c r="A16" s="13">
        <f>+A15+1</f>
        <v>10</v>
      </c>
      <c r="B16" s="13" t="s">
        <v>307</v>
      </c>
      <c r="C16" s="18">
        <v>9733</v>
      </c>
      <c r="D16" s="20" t="s">
        <v>44</v>
      </c>
      <c r="E16" s="20">
        <f>IF(F16="Y",1,"")</f>
      </c>
      <c r="F16" s="21" t="s">
        <v>346</v>
      </c>
      <c r="G16" s="130">
        <f>SUM(J16:R16)</f>
        <v>91</v>
      </c>
      <c r="H16" s="130">
        <f>SUM(S16:AA16)</f>
        <v>89</v>
      </c>
      <c r="I16" s="100"/>
      <c r="J16" s="91"/>
      <c r="K16" s="91">
        <v>12</v>
      </c>
      <c r="L16" s="91">
        <v>16</v>
      </c>
      <c r="M16" s="91">
        <v>16</v>
      </c>
      <c r="N16" s="91">
        <v>8</v>
      </c>
      <c r="O16" s="91">
        <v>20</v>
      </c>
      <c r="P16" s="91">
        <v>8</v>
      </c>
      <c r="Q16" s="91">
        <v>7</v>
      </c>
      <c r="R16" s="91">
        <v>4</v>
      </c>
      <c r="S16" s="91"/>
      <c r="T16" s="91">
        <v>18</v>
      </c>
      <c r="U16" s="91">
        <v>17</v>
      </c>
      <c r="V16" s="91">
        <v>17</v>
      </c>
      <c r="W16" s="91"/>
      <c r="X16" s="91">
        <v>25</v>
      </c>
      <c r="Y16" s="91">
        <v>4</v>
      </c>
      <c r="Z16" s="91">
        <v>8</v>
      </c>
      <c r="AA16" s="91"/>
      <c r="AB16" s="91"/>
      <c r="AC16" s="91"/>
      <c r="AD16" s="91"/>
      <c r="AE16" s="91"/>
      <c r="AF16" s="91"/>
      <c r="AG16" s="91"/>
      <c r="AH16" s="91"/>
      <c r="AI16" s="91">
        <v>6</v>
      </c>
      <c r="AJ16" s="91">
        <v>110</v>
      </c>
      <c r="AK16" s="91"/>
      <c r="AL16" s="91"/>
      <c r="AM16" s="91"/>
      <c r="AN16" s="91"/>
      <c r="AO16" s="91">
        <v>70</v>
      </c>
      <c r="AP16" s="91">
        <v>60</v>
      </c>
      <c r="AQ16" s="92">
        <v>100</v>
      </c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</row>
    <row r="17" spans="1:87" ht="12.75">
      <c r="A17" s="13">
        <f>+A16+1</f>
        <v>11</v>
      </c>
      <c r="B17" s="13" t="s">
        <v>307</v>
      </c>
      <c r="C17" s="18">
        <v>4995</v>
      </c>
      <c r="D17" s="20" t="s">
        <v>45</v>
      </c>
      <c r="E17" s="20">
        <f>IF(F17="Y",1,"")</f>
      </c>
      <c r="F17" s="21" t="s">
        <v>346</v>
      </c>
      <c r="G17" s="130">
        <f>SUM(J17:R17)</f>
        <v>273</v>
      </c>
      <c r="H17" s="130">
        <f>SUM(S17:AA17)</f>
        <v>223</v>
      </c>
      <c r="I17" s="100"/>
      <c r="J17" s="91"/>
      <c r="K17" s="91">
        <v>14</v>
      </c>
      <c r="L17" s="91">
        <v>24</v>
      </c>
      <c r="M17" s="91">
        <v>54</v>
      </c>
      <c r="N17" s="91">
        <v>33</v>
      </c>
      <c r="O17" s="91">
        <v>14</v>
      </c>
      <c r="P17" s="91">
        <v>50</v>
      </c>
      <c r="Q17" s="91">
        <v>61</v>
      </c>
      <c r="R17" s="91">
        <v>23</v>
      </c>
      <c r="S17" s="91"/>
      <c r="T17" s="91">
        <v>62</v>
      </c>
      <c r="U17" s="91">
        <v>15</v>
      </c>
      <c r="V17" s="91">
        <v>23</v>
      </c>
      <c r="W17" s="91">
        <v>7</v>
      </c>
      <c r="X17" s="91">
        <v>75</v>
      </c>
      <c r="Y17" s="91">
        <v>15</v>
      </c>
      <c r="Z17" s="91">
        <v>18</v>
      </c>
      <c r="AA17" s="91">
        <v>8</v>
      </c>
      <c r="AB17" s="91"/>
      <c r="AC17" s="91"/>
      <c r="AD17" s="91"/>
      <c r="AE17" s="91"/>
      <c r="AF17" s="91">
        <v>70</v>
      </c>
      <c r="AG17" s="91">
        <v>80</v>
      </c>
      <c r="AH17" s="91">
        <v>380</v>
      </c>
      <c r="AI17" s="91">
        <v>28</v>
      </c>
      <c r="AJ17" s="91">
        <v>260</v>
      </c>
      <c r="AK17" s="91"/>
      <c r="AL17" s="91"/>
      <c r="AM17" s="91"/>
      <c r="AN17" s="91"/>
      <c r="AO17" s="91"/>
      <c r="AP17" s="91"/>
      <c r="AQ17" s="92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</row>
    <row r="18" spans="1:87" ht="12.75">
      <c r="A18" s="13">
        <f>+A17+1</f>
        <v>12</v>
      </c>
      <c r="B18" s="13" t="s">
        <v>315</v>
      </c>
      <c r="C18" s="13">
        <v>9490</v>
      </c>
      <c r="D18" s="20" t="s">
        <v>119</v>
      </c>
      <c r="E18" s="20">
        <f>IF(F18="Y",1,"")</f>
      </c>
      <c r="F18" s="21" t="s">
        <v>346</v>
      </c>
      <c r="G18" s="130">
        <f>SUM(J18:R18)</f>
        <v>31</v>
      </c>
      <c r="H18" s="130">
        <f>SUM(S18:AA18)</f>
        <v>7</v>
      </c>
      <c r="I18" s="102"/>
      <c r="J18" s="24"/>
      <c r="K18" s="23">
        <v>1</v>
      </c>
      <c r="L18" s="23">
        <v>2</v>
      </c>
      <c r="M18" s="23">
        <v>6</v>
      </c>
      <c r="N18" s="23">
        <v>5</v>
      </c>
      <c r="O18" s="23">
        <v>1</v>
      </c>
      <c r="P18" s="23">
        <v>6</v>
      </c>
      <c r="Q18" s="23">
        <v>8</v>
      </c>
      <c r="R18" s="23">
        <v>2</v>
      </c>
      <c r="S18" s="24"/>
      <c r="T18" s="23"/>
      <c r="U18" s="23">
        <v>1</v>
      </c>
      <c r="V18" s="23">
        <v>2</v>
      </c>
      <c r="W18" s="23">
        <v>2</v>
      </c>
      <c r="X18" s="23"/>
      <c r="Y18" s="23"/>
      <c r="Z18" s="23">
        <v>1</v>
      </c>
      <c r="AA18" s="23">
        <v>1</v>
      </c>
      <c r="AB18" s="24"/>
      <c r="AC18" s="24"/>
      <c r="AD18" s="24"/>
      <c r="AE18" s="24"/>
      <c r="AF18" s="24"/>
      <c r="AG18" s="24"/>
      <c r="AH18" s="24"/>
      <c r="AI18" s="24">
        <v>2</v>
      </c>
      <c r="AJ18" s="24"/>
      <c r="AK18" s="52"/>
      <c r="AL18" s="24"/>
      <c r="AM18" s="52"/>
      <c r="AN18" s="52"/>
      <c r="AO18" s="23"/>
      <c r="AP18" s="23"/>
      <c r="AQ18" s="23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19" spans="1:87" ht="12.75">
      <c r="A19" s="13">
        <f>+A18+1</f>
        <v>13</v>
      </c>
      <c r="B19" s="13" t="s">
        <v>307</v>
      </c>
      <c r="C19" s="18">
        <v>9290</v>
      </c>
      <c r="D19" s="20" t="s">
        <v>46</v>
      </c>
      <c r="E19" s="20">
        <f>IF(F19="Y",1,"")</f>
        <v>1</v>
      </c>
      <c r="F19" s="21" t="s">
        <v>357</v>
      </c>
      <c r="G19" s="130">
        <f>SUM(J19:R19)</f>
        <v>28</v>
      </c>
      <c r="H19" s="130">
        <f>SUM(S19:AA19)</f>
        <v>10</v>
      </c>
      <c r="I19" s="100"/>
      <c r="J19" s="91"/>
      <c r="K19" s="91">
        <v>4</v>
      </c>
      <c r="L19" s="91">
        <v>2</v>
      </c>
      <c r="M19" s="91">
        <v>6</v>
      </c>
      <c r="N19" s="91">
        <v>4</v>
      </c>
      <c r="O19" s="91">
        <v>2</v>
      </c>
      <c r="P19" s="91">
        <v>1</v>
      </c>
      <c r="Q19" s="91">
        <v>4</v>
      </c>
      <c r="R19" s="91">
        <v>5</v>
      </c>
      <c r="S19" s="91"/>
      <c r="T19" s="91"/>
      <c r="U19" s="91"/>
      <c r="V19" s="91">
        <v>2</v>
      </c>
      <c r="W19" s="91">
        <v>3</v>
      </c>
      <c r="X19" s="91"/>
      <c r="Y19" s="91"/>
      <c r="Z19" s="91">
        <v>2</v>
      </c>
      <c r="AA19" s="91">
        <v>3</v>
      </c>
      <c r="AB19" s="91"/>
      <c r="AC19" s="91"/>
      <c r="AD19" s="91">
        <v>1</v>
      </c>
      <c r="AE19" s="91"/>
      <c r="AF19" s="91">
        <v>5</v>
      </c>
      <c r="AG19" s="91"/>
      <c r="AH19" s="91">
        <v>18</v>
      </c>
      <c r="AI19" s="91"/>
      <c r="AJ19" s="91"/>
      <c r="AK19" s="91"/>
      <c r="AL19" s="91"/>
      <c r="AM19" s="91"/>
      <c r="AN19" s="91"/>
      <c r="AO19" s="91"/>
      <c r="AP19" s="91">
        <v>1</v>
      </c>
      <c r="AQ19" s="91"/>
      <c r="AR19" s="91">
        <v>2</v>
      </c>
      <c r="AS19" s="91" t="s">
        <v>303</v>
      </c>
      <c r="AT19" s="91"/>
      <c r="AU19" s="91"/>
      <c r="AV19" s="91"/>
      <c r="AW19" s="91"/>
      <c r="AX19" s="91"/>
      <c r="AY19" s="91"/>
      <c r="AZ19" s="91">
        <v>1</v>
      </c>
      <c r="BA19" s="91"/>
      <c r="BB19" s="91"/>
      <c r="BC19" s="91"/>
      <c r="BD19" s="91"/>
      <c r="BE19" s="91"/>
      <c r="BF19" s="91"/>
      <c r="BG19" s="91"/>
      <c r="BH19" s="91">
        <v>1</v>
      </c>
      <c r="BI19" s="91">
        <v>3</v>
      </c>
      <c r="BJ19" s="91"/>
      <c r="BK19" s="91"/>
      <c r="BL19" s="91">
        <v>1</v>
      </c>
      <c r="BM19" s="91">
        <v>20</v>
      </c>
      <c r="BN19" s="91"/>
      <c r="BO19" s="91"/>
      <c r="BP19" s="91">
        <v>1</v>
      </c>
      <c r="BQ19" s="91">
        <v>12</v>
      </c>
      <c r="BR19" s="91"/>
      <c r="BS19" s="91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</row>
    <row r="20" spans="1:71" ht="12.75">
      <c r="A20" s="13">
        <f>+A19+1</f>
        <v>14</v>
      </c>
      <c r="B20" s="13" t="s">
        <v>309</v>
      </c>
      <c r="C20" s="13">
        <v>9695</v>
      </c>
      <c r="D20" s="20" t="s">
        <v>174</v>
      </c>
      <c r="E20" s="20">
        <f>IF(F20="Y",1,"")</f>
        <v>1</v>
      </c>
      <c r="F20" s="21" t="s">
        <v>357</v>
      </c>
      <c r="G20" s="130">
        <f>SUM(J20:R20)</f>
        <v>220</v>
      </c>
      <c r="H20" s="130">
        <f>SUM(S20:AA20)</f>
        <v>66</v>
      </c>
      <c r="I20" s="102"/>
      <c r="J20" s="24"/>
      <c r="K20" s="14"/>
      <c r="L20" s="14">
        <v>8</v>
      </c>
      <c r="M20" s="14">
        <v>31</v>
      </c>
      <c r="N20" s="14">
        <v>100</v>
      </c>
      <c r="O20" s="14">
        <v>1</v>
      </c>
      <c r="P20" s="14">
        <v>2</v>
      </c>
      <c r="Q20" s="14">
        <v>10</v>
      </c>
      <c r="R20" s="14">
        <v>68</v>
      </c>
      <c r="S20" s="19"/>
      <c r="T20" s="14"/>
      <c r="U20" s="14">
        <v>7</v>
      </c>
      <c r="V20" s="14">
        <v>10</v>
      </c>
      <c r="W20" s="14">
        <v>20</v>
      </c>
      <c r="X20" s="14"/>
      <c r="Y20" s="14">
        <v>7</v>
      </c>
      <c r="Z20" s="14">
        <v>7</v>
      </c>
      <c r="AA20" s="14">
        <v>15</v>
      </c>
      <c r="AB20" s="19">
        <v>7</v>
      </c>
      <c r="AC20" s="19">
        <v>10</v>
      </c>
      <c r="AD20" s="19">
        <v>1</v>
      </c>
      <c r="AE20" s="19">
        <v>2</v>
      </c>
      <c r="AF20" s="19">
        <v>6</v>
      </c>
      <c r="AG20" s="19">
        <v>1</v>
      </c>
      <c r="AH20" s="19">
        <v>158</v>
      </c>
      <c r="AI20" s="19">
        <v>1</v>
      </c>
      <c r="AJ20" s="19"/>
      <c r="AK20" s="19"/>
      <c r="AL20" s="19"/>
      <c r="AM20" s="19"/>
      <c r="AN20" s="19"/>
      <c r="AO20" s="14">
        <v>6</v>
      </c>
      <c r="AP20" s="14">
        <v>13</v>
      </c>
      <c r="AQ20" s="14">
        <v>40</v>
      </c>
      <c r="AR20" s="19">
        <v>2</v>
      </c>
      <c r="AS20" s="19">
        <v>70</v>
      </c>
      <c r="AT20" s="19"/>
      <c r="AU20" s="19"/>
      <c r="AV20" s="19"/>
      <c r="AW20" s="19"/>
      <c r="AX20" s="19"/>
      <c r="AY20" s="19"/>
      <c r="AZ20" s="19">
        <v>1</v>
      </c>
      <c r="BA20" s="19">
        <v>20</v>
      </c>
      <c r="BB20" s="19">
        <v>38</v>
      </c>
      <c r="BC20" s="19">
        <v>5</v>
      </c>
      <c r="BD20" s="19"/>
      <c r="BE20" s="19"/>
      <c r="BF20" s="19"/>
      <c r="BG20" s="19"/>
      <c r="BH20" s="19"/>
      <c r="BI20" s="19"/>
      <c r="BJ20" s="19"/>
      <c r="BK20" s="19"/>
      <c r="BL20" s="19">
        <v>2</v>
      </c>
      <c r="BM20" s="19">
        <v>20</v>
      </c>
      <c r="BN20" s="19"/>
      <c r="BO20" s="19"/>
      <c r="BP20" s="19">
        <v>1</v>
      </c>
      <c r="BQ20" s="19">
        <v>3</v>
      </c>
      <c r="BR20" s="19"/>
      <c r="BS20" s="19"/>
    </row>
    <row r="21" spans="1:71" ht="12.75">
      <c r="A21" s="13">
        <f>+A20+1</f>
        <v>15</v>
      </c>
      <c r="B21" s="13" t="s">
        <v>310</v>
      </c>
      <c r="C21" s="13">
        <v>15928</v>
      </c>
      <c r="D21" s="20" t="s">
        <v>271</v>
      </c>
      <c r="E21" s="20">
        <f>IF(F21="Y",1,"")</f>
        <v>1</v>
      </c>
      <c r="F21" s="21" t="s">
        <v>357</v>
      </c>
      <c r="G21" s="130">
        <f>SUM(J21:R21)</f>
        <v>72</v>
      </c>
      <c r="H21" s="130">
        <f>SUM(S21:AA21)</f>
        <v>18</v>
      </c>
      <c r="I21" s="102"/>
      <c r="J21" s="25"/>
      <c r="K21" s="14"/>
      <c r="L21" s="14"/>
      <c r="M21" s="14">
        <v>10</v>
      </c>
      <c r="N21" s="14">
        <v>55</v>
      </c>
      <c r="O21" s="14"/>
      <c r="P21" s="14"/>
      <c r="Q21" s="14">
        <v>3</v>
      </c>
      <c r="R21" s="14">
        <v>4</v>
      </c>
      <c r="S21" s="39"/>
      <c r="T21" s="14"/>
      <c r="U21" s="14"/>
      <c r="V21" s="14">
        <v>1</v>
      </c>
      <c r="W21" s="14">
        <v>8</v>
      </c>
      <c r="X21" s="14">
        <v>2</v>
      </c>
      <c r="Y21" s="14"/>
      <c r="Z21" s="14">
        <v>3</v>
      </c>
      <c r="AA21" s="14">
        <v>4</v>
      </c>
      <c r="AB21" s="19">
        <v>2</v>
      </c>
      <c r="AC21" s="19">
        <v>6</v>
      </c>
      <c r="AD21" s="19"/>
      <c r="AE21" s="19">
        <v>2</v>
      </c>
      <c r="AF21" s="19">
        <v>1</v>
      </c>
      <c r="AG21" s="19">
        <v>1</v>
      </c>
      <c r="AH21" s="19">
        <v>71</v>
      </c>
      <c r="AI21" s="19"/>
      <c r="AJ21" s="19"/>
      <c r="AK21" s="19"/>
      <c r="AL21" s="19"/>
      <c r="AM21" s="19"/>
      <c r="AN21" s="19"/>
      <c r="AO21" s="14"/>
      <c r="AP21" s="14"/>
      <c r="AQ21" s="14">
        <v>24</v>
      </c>
      <c r="AR21" s="19">
        <v>1</v>
      </c>
      <c r="AS21" s="19">
        <v>40</v>
      </c>
      <c r="AT21" s="19"/>
      <c r="AU21" s="19"/>
      <c r="AV21" s="19"/>
      <c r="AW21" s="19"/>
      <c r="AX21" s="19"/>
      <c r="AY21" s="19"/>
      <c r="AZ21" s="19"/>
      <c r="BA21" s="19"/>
      <c r="BB21" s="19">
        <v>6</v>
      </c>
      <c r="BC21" s="19">
        <v>2</v>
      </c>
      <c r="BD21" s="19"/>
      <c r="BE21" s="19"/>
      <c r="BF21" s="19"/>
      <c r="BG21" s="19"/>
      <c r="BH21" s="19"/>
      <c r="BI21" s="19"/>
      <c r="BJ21" s="19"/>
      <c r="BK21" s="19"/>
      <c r="BL21" s="19">
        <v>1</v>
      </c>
      <c r="BM21" s="19">
        <v>3</v>
      </c>
      <c r="BN21" s="19"/>
      <c r="BO21" s="19"/>
      <c r="BP21" s="19">
        <v>1</v>
      </c>
      <c r="BQ21" s="19"/>
      <c r="BR21" s="19">
        <v>7</v>
      </c>
      <c r="BS21" s="19"/>
    </row>
    <row r="22" spans="1:87" ht="12.75">
      <c r="A22" s="13">
        <f>+A21+1</f>
        <v>16</v>
      </c>
      <c r="B22" s="13" t="s">
        <v>307</v>
      </c>
      <c r="C22" s="13">
        <v>12722</v>
      </c>
      <c r="D22" s="20" t="s">
        <v>29</v>
      </c>
      <c r="E22" s="20">
        <f>IF(F22="Y",1,"")</f>
        <v>1</v>
      </c>
      <c r="F22" s="21" t="s">
        <v>357</v>
      </c>
      <c r="G22" s="130">
        <f>SUM(J22:R22)</f>
        <v>54</v>
      </c>
      <c r="H22" s="130">
        <f>SUM(S22:AA22)</f>
        <v>13</v>
      </c>
      <c r="I22" s="100"/>
      <c r="J22" s="91"/>
      <c r="K22" s="90">
        <v>2</v>
      </c>
      <c r="L22" s="90">
        <v>14</v>
      </c>
      <c r="M22" s="90">
        <v>5</v>
      </c>
      <c r="N22" s="90">
        <v>9</v>
      </c>
      <c r="O22" s="90">
        <v>3</v>
      </c>
      <c r="P22" s="90">
        <v>13</v>
      </c>
      <c r="Q22" s="90"/>
      <c r="R22" s="90">
        <v>8</v>
      </c>
      <c r="S22" s="91"/>
      <c r="T22" s="90">
        <v>2</v>
      </c>
      <c r="U22" s="90">
        <v>3</v>
      </c>
      <c r="V22" s="90">
        <v>1</v>
      </c>
      <c r="W22" s="90">
        <v>1</v>
      </c>
      <c r="X22" s="90"/>
      <c r="Y22" s="90">
        <v>6</v>
      </c>
      <c r="Z22" s="90"/>
      <c r="AA22" s="90"/>
      <c r="AB22" s="91">
        <v>4</v>
      </c>
      <c r="AC22" s="91"/>
      <c r="AD22" s="91"/>
      <c r="AE22" s="91">
        <v>17</v>
      </c>
      <c r="AF22" s="91">
        <v>7</v>
      </c>
      <c r="AG22" s="91">
        <v>8</v>
      </c>
      <c r="AH22" s="91">
        <v>35</v>
      </c>
      <c r="AI22" s="91">
        <v>1</v>
      </c>
      <c r="AJ22" s="91"/>
      <c r="AK22" s="91"/>
      <c r="AL22" s="91"/>
      <c r="AM22" s="91"/>
      <c r="AN22" s="91"/>
      <c r="AO22" s="90">
        <v>7</v>
      </c>
      <c r="AP22" s="90">
        <v>8</v>
      </c>
      <c r="AQ22" s="90">
        <v>47</v>
      </c>
      <c r="AR22" s="91">
        <v>1</v>
      </c>
      <c r="AS22" s="91">
        <v>44</v>
      </c>
      <c r="AT22" s="91"/>
      <c r="AU22" s="91"/>
      <c r="AV22" s="91"/>
      <c r="AW22" s="91"/>
      <c r="AX22" s="91"/>
      <c r="AY22" s="91"/>
      <c r="AZ22" s="91"/>
      <c r="BA22" s="91"/>
      <c r="BB22" s="91">
        <v>8</v>
      </c>
      <c r="BC22" s="91">
        <v>40</v>
      </c>
      <c r="BD22" s="91"/>
      <c r="BE22" s="91"/>
      <c r="BF22" s="91">
        <v>1</v>
      </c>
      <c r="BG22" s="91">
        <v>5</v>
      </c>
      <c r="BH22" s="91"/>
      <c r="BI22" s="91"/>
      <c r="BJ22" s="91">
        <v>2</v>
      </c>
      <c r="BK22" s="91">
        <v>10</v>
      </c>
      <c r="BL22" s="91"/>
      <c r="BM22" s="91"/>
      <c r="BN22" s="91">
        <v>1</v>
      </c>
      <c r="BO22" s="91">
        <v>30</v>
      </c>
      <c r="BP22" s="91"/>
      <c r="BQ22" s="91"/>
      <c r="BR22" s="91"/>
      <c r="BS22" s="91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</row>
    <row r="23" spans="1:87" ht="12.75">
      <c r="A23" s="13">
        <f>+A22+1</f>
        <v>17</v>
      </c>
      <c r="B23" s="13" t="s">
        <v>307</v>
      </c>
      <c r="C23" s="13">
        <v>9275</v>
      </c>
      <c r="D23" s="20" t="s">
        <v>21</v>
      </c>
      <c r="E23" s="20">
        <f>IF(F23="Y",1,"")</f>
        <v>1</v>
      </c>
      <c r="F23" s="21" t="s">
        <v>357</v>
      </c>
      <c r="G23" s="130">
        <f>SUM(J23:R23)</f>
        <v>36</v>
      </c>
      <c r="H23" s="130">
        <f>SUM(S23:AA23)</f>
        <v>0</v>
      </c>
      <c r="I23" s="100"/>
      <c r="J23" s="91"/>
      <c r="K23" s="90"/>
      <c r="L23" s="90"/>
      <c r="M23" s="90">
        <v>8</v>
      </c>
      <c r="N23" s="90">
        <v>12</v>
      </c>
      <c r="O23" s="90">
        <v>1</v>
      </c>
      <c r="P23" s="90"/>
      <c r="Q23" s="90">
        <v>7</v>
      </c>
      <c r="R23" s="90">
        <v>8</v>
      </c>
      <c r="S23" s="91"/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>
        <v>27</v>
      </c>
      <c r="AI23" s="91"/>
      <c r="AJ23" s="91"/>
      <c r="AK23" s="91"/>
      <c r="AL23" s="91"/>
      <c r="AM23" s="91"/>
      <c r="AN23" s="91"/>
      <c r="AO23" s="90"/>
      <c r="AP23" s="90"/>
      <c r="AQ23" s="90"/>
      <c r="AR23" s="91">
        <v>1</v>
      </c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</row>
    <row r="24" spans="1:87" ht="12.75">
      <c r="A24" s="13">
        <f>+A23+1</f>
        <v>18</v>
      </c>
      <c r="B24" s="13" t="s">
        <v>307</v>
      </c>
      <c r="C24" s="13">
        <v>9277</v>
      </c>
      <c r="D24" s="20" t="s">
        <v>330</v>
      </c>
      <c r="E24" s="20">
        <f>IF(F24="Y",1,"")</f>
        <v>1</v>
      </c>
      <c r="F24" s="21" t="s">
        <v>357</v>
      </c>
      <c r="G24" s="130">
        <f>SUM(J24:R24)</f>
        <v>69</v>
      </c>
      <c r="H24" s="130">
        <f>SUM(S24:AA24)</f>
        <v>23</v>
      </c>
      <c r="I24" s="100"/>
      <c r="J24" s="91"/>
      <c r="K24" s="90"/>
      <c r="L24" s="90">
        <v>4</v>
      </c>
      <c r="M24" s="90">
        <v>10</v>
      </c>
      <c r="N24" s="90">
        <v>34</v>
      </c>
      <c r="O24" s="90"/>
      <c r="P24" s="90"/>
      <c r="Q24" s="90">
        <v>3</v>
      </c>
      <c r="R24" s="90">
        <v>18</v>
      </c>
      <c r="S24" s="91"/>
      <c r="T24" s="90">
        <v>1</v>
      </c>
      <c r="U24" s="90">
        <v>5</v>
      </c>
      <c r="V24" s="90">
        <v>1</v>
      </c>
      <c r="W24" s="90">
        <v>5</v>
      </c>
      <c r="X24" s="90">
        <v>6</v>
      </c>
      <c r="Y24" s="90">
        <v>4</v>
      </c>
      <c r="Z24" s="90">
        <v>1</v>
      </c>
      <c r="AA24" s="90"/>
      <c r="AB24" s="91">
        <v>6</v>
      </c>
      <c r="AC24" s="91">
        <v>1</v>
      </c>
      <c r="AD24" s="91">
        <v>1</v>
      </c>
      <c r="AE24" s="91"/>
      <c r="AF24" s="91">
        <v>3</v>
      </c>
      <c r="AG24" s="91"/>
      <c r="AH24" s="91">
        <v>41</v>
      </c>
      <c r="AI24" s="91">
        <v>1</v>
      </c>
      <c r="AJ24" s="91"/>
      <c r="AK24" s="91"/>
      <c r="AL24" s="91"/>
      <c r="AM24" s="91"/>
      <c r="AN24" s="91"/>
      <c r="AO24" s="90"/>
      <c r="AP24" s="90"/>
      <c r="AQ24" s="90">
        <v>8</v>
      </c>
      <c r="AR24" s="91">
        <v>1</v>
      </c>
      <c r="AS24" s="91">
        <v>40</v>
      </c>
      <c r="AT24" s="91"/>
      <c r="AU24" s="91"/>
      <c r="AV24" s="91"/>
      <c r="AW24" s="91"/>
      <c r="AX24" s="91"/>
      <c r="AY24" s="91"/>
      <c r="AZ24" s="91"/>
      <c r="BA24" s="91"/>
      <c r="BB24" s="91">
        <v>3</v>
      </c>
      <c r="BC24" s="91">
        <v>3</v>
      </c>
      <c r="BD24" s="91"/>
      <c r="BE24" s="91"/>
      <c r="BF24" s="91"/>
      <c r="BG24" s="91"/>
      <c r="BH24" s="91"/>
      <c r="BI24" s="91"/>
      <c r="BJ24" s="91">
        <v>4</v>
      </c>
      <c r="BK24" s="91">
        <v>6</v>
      </c>
      <c r="BL24" s="91"/>
      <c r="BM24" s="91"/>
      <c r="BN24" s="91">
        <v>1</v>
      </c>
      <c r="BO24" s="91">
        <v>10</v>
      </c>
      <c r="BP24" s="91"/>
      <c r="BQ24" s="91"/>
      <c r="BR24" s="91">
        <v>10</v>
      </c>
      <c r="BS24" s="91">
        <v>30</v>
      </c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</row>
    <row r="25" spans="1:71" ht="12.75">
      <c r="A25" s="13">
        <f>+A24+1</f>
        <v>19</v>
      </c>
      <c r="B25" s="13" t="s">
        <v>309</v>
      </c>
      <c r="C25" s="13">
        <v>9660</v>
      </c>
      <c r="D25" s="20" t="s">
        <v>175</v>
      </c>
      <c r="E25" s="20">
        <f>IF(F25="Y",1,"")</f>
        <v>1</v>
      </c>
      <c r="F25" s="21" t="s">
        <v>357</v>
      </c>
      <c r="G25" s="130">
        <f>SUM(J25:R25)</f>
        <v>112</v>
      </c>
      <c r="H25" s="130">
        <f>SUM(S25:AA25)</f>
        <v>15</v>
      </c>
      <c r="I25" s="102"/>
      <c r="J25" s="24"/>
      <c r="K25" s="14">
        <v>7</v>
      </c>
      <c r="L25" s="14">
        <v>12</v>
      </c>
      <c r="M25" s="14">
        <v>22</v>
      </c>
      <c r="N25" s="14">
        <v>33</v>
      </c>
      <c r="O25" s="14">
        <v>6</v>
      </c>
      <c r="P25" s="14">
        <v>6</v>
      </c>
      <c r="Q25" s="14">
        <v>12</v>
      </c>
      <c r="R25" s="14">
        <v>14</v>
      </c>
      <c r="S25" s="19"/>
      <c r="T25" s="14">
        <v>3</v>
      </c>
      <c r="U25" s="14">
        <v>1</v>
      </c>
      <c r="V25" s="14">
        <v>1</v>
      </c>
      <c r="W25" s="14">
        <v>5</v>
      </c>
      <c r="X25" s="14">
        <v>1</v>
      </c>
      <c r="Y25" s="14"/>
      <c r="Z25" s="14">
        <v>3</v>
      </c>
      <c r="AA25" s="14">
        <v>1</v>
      </c>
      <c r="AB25" s="19">
        <v>5</v>
      </c>
      <c r="AC25" s="19">
        <v>1</v>
      </c>
      <c r="AD25" s="19">
        <v>6</v>
      </c>
      <c r="AE25" s="19">
        <v>3</v>
      </c>
      <c r="AF25" s="19">
        <v>14</v>
      </c>
      <c r="AG25" s="19">
        <v>5</v>
      </c>
      <c r="AH25" s="19">
        <v>80</v>
      </c>
      <c r="AI25" s="19"/>
      <c r="AJ25" s="19"/>
      <c r="AK25" s="19">
        <v>2</v>
      </c>
      <c r="AL25" s="19"/>
      <c r="AM25" s="19"/>
      <c r="AN25" s="19"/>
      <c r="AO25" s="14">
        <v>13</v>
      </c>
      <c r="AP25" s="14">
        <v>11</v>
      </c>
      <c r="AQ25" s="14">
        <v>28</v>
      </c>
      <c r="AR25" s="19">
        <v>1</v>
      </c>
      <c r="AS25" s="19">
        <v>50</v>
      </c>
      <c r="AT25" s="19"/>
      <c r="AU25" s="19"/>
      <c r="AV25" s="19"/>
      <c r="AW25" s="19"/>
      <c r="AX25" s="19"/>
      <c r="AY25" s="19"/>
      <c r="AZ25" s="19"/>
      <c r="BA25" s="19"/>
      <c r="BB25" s="19">
        <v>12</v>
      </c>
      <c r="BC25" s="19">
        <v>20</v>
      </c>
      <c r="BD25" s="19">
        <v>1</v>
      </c>
      <c r="BE25" s="19">
        <v>10</v>
      </c>
      <c r="BF25" s="19">
        <v>5</v>
      </c>
      <c r="BG25" s="19">
        <v>15</v>
      </c>
      <c r="BH25" s="19"/>
      <c r="BI25" s="19"/>
      <c r="BJ25" s="19">
        <v>4</v>
      </c>
      <c r="BK25" s="19">
        <v>9</v>
      </c>
      <c r="BL25" s="19">
        <v>1</v>
      </c>
      <c r="BM25" s="19">
        <v>12</v>
      </c>
      <c r="BN25" s="19"/>
      <c r="BO25" s="19"/>
      <c r="BP25" s="19"/>
      <c r="BQ25" s="19"/>
      <c r="BR25" s="19"/>
      <c r="BS25" s="19"/>
    </row>
    <row r="26" spans="1:71" ht="12.75">
      <c r="A26" s="13">
        <f>+A25+1</f>
        <v>20</v>
      </c>
      <c r="B26" s="13" t="s">
        <v>309</v>
      </c>
      <c r="C26" s="13">
        <v>9638</v>
      </c>
      <c r="D26" s="20" t="s">
        <v>159</v>
      </c>
      <c r="E26" s="20">
        <f>IF(F26="Y",1,"")</f>
        <v>1</v>
      </c>
      <c r="F26" s="21" t="s">
        <v>357</v>
      </c>
      <c r="G26" s="130">
        <f>SUM(J26:R26)</f>
        <v>137</v>
      </c>
      <c r="H26" s="130">
        <f>SUM(S26:AA26)</f>
        <v>40</v>
      </c>
      <c r="I26" s="102"/>
      <c r="J26" s="38"/>
      <c r="K26" s="23">
        <v>7</v>
      </c>
      <c r="L26" s="23">
        <v>5</v>
      </c>
      <c r="M26" s="23">
        <v>25</v>
      </c>
      <c r="N26" s="23">
        <v>70</v>
      </c>
      <c r="O26" s="23">
        <v>3</v>
      </c>
      <c r="P26" s="23">
        <v>1</v>
      </c>
      <c r="Q26" s="23">
        <v>6</v>
      </c>
      <c r="R26" s="23">
        <v>20</v>
      </c>
      <c r="S26" s="24"/>
      <c r="T26" s="23"/>
      <c r="U26" s="23"/>
      <c r="V26" s="23">
        <v>16</v>
      </c>
      <c r="W26" s="23">
        <v>5</v>
      </c>
      <c r="X26" s="23"/>
      <c r="Y26" s="23"/>
      <c r="Z26" s="23">
        <v>12</v>
      </c>
      <c r="AA26" s="23">
        <v>7</v>
      </c>
      <c r="AB26" s="24">
        <v>2</v>
      </c>
      <c r="AC26" s="24">
        <v>10</v>
      </c>
      <c r="AD26" s="24">
        <v>10</v>
      </c>
      <c r="AE26" s="24"/>
      <c r="AF26" s="24">
        <v>4</v>
      </c>
      <c r="AG26" s="24">
        <v>1</v>
      </c>
      <c r="AH26" s="24">
        <v>58</v>
      </c>
      <c r="AI26" s="24">
        <v>2</v>
      </c>
      <c r="AJ26" s="24"/>
      <c r="AK26" s="24"/>
      <c r="AL26" s="24"/>
      <c r="AM26" s="24"/>
      <c r="AN26" s="24"/>
      <c r="AO26" s="23">
        <v>17</v>
      </c>
      <c r="AP26" s="23">
        <v>8</v>
      </c>
      <c r="AQ26" s="23">
        <v>10</v>
      </c>
      <c r="AR26" s="24">
        <v>1</v>
      </c>
      <c r="AS26" s="24">
        <v>40</v>
      </c>
      <c r="AT26" s="24"/>
      <c r="AU26" s="24"/>
      <c r="AV26" s="24"/>
      <c r="AW26" s="24"/>
      <c r="AX26" s="24">
        <v>3</v>
      </c>
      <c r="AY26" s="24">
        <v>8</v>
      </c>
      <c r="AZ26" s="24"/>
      <c r="BA26" s="24"/>
      <c r="BB26" s="24">
        <v>23</v>
      </c>
      <c r="BC26" s="24">
        <v>2</v>
      </c>
      <c r="BD26" s="24"/>
      <c r="BE26" s="24"/>
      <c r="BF26" s="24">
        <v>2</v>
      </c>
      <c r="BG26" s="24">
        <v>4</v>
      </c>
      <c r="BH26" s="24"/>
      <c r="BI26" s="24"/>
      <c r="BJ26" s="24">
        <v>5</v>
      </c>
      <c r="BK26" s="24">
        <v>3</v>
      </c>
      <c r="BL26" s="24">
        <v>1</v>
      </c>
      <c r="BM26" s="24">
        <v>16.5</v>
      </c>
      <c r="BN26" s="24"/>
      <c r="BO26" s="24"/>
      <c r="BP26" s="24"/>
      <c r="BQ26" s="24"/>
      <c r="BR26" s="24"/>
      <c r="BS26" s="24"/>
    </row>
    <row r="27" spans="1:71" ht="12.75">
      <c r="A27" s="13">
        <f>+A26+1</f>
        <v>21</v>
      </c>
      <c r="B27" s="13" t="s">
        <v>309</v>
      </c>
      <c r="C27" s="13">
        <v>9639</v>
      </c>
      <c r="D27" s="20" t="s">
        <v>160</v>
      </c>
      <c r="E27" s="20">
        <f>IF(F27="Y",1,"")</f>
      </c>
      <c r="F27" s="21" t="s">
        <v>346</v>
      </c>
      <c r="G27" s="130">
        <f>SUM(J27:R27)</f>
        <v>87</v>
      </c>
      <c r="H27" s="130">
        <f>SUM(S27:AA27)</f>
        <v>37</v>
      </c>
      <c r="I27" s="102"/>
      <c r="J27" s="38"/>
      <c r="K27" s="14">
        <v>4</v>
      </c>
      <c r="L27" s="14">
        <v>6</v>
      </c>
      <c r="M27" s="14">
        <v>19</v>
      </c>
      <c r="N27" s="14">
        <v>37</v>
      </c>
      <c r="O27" s="14"/>
      <c r="P27" s="14">
        <v>4</v>
      </c>
      <c r="Q27" s="14">
        <v>11</v>
      </c>
      <c r="R27" s="14">
        <v>6</v>
      </c>
      <c r="S27" s="19"/>
      <c r="T27" s="14">
        <v>8</v>
      </c>
      <c r="U27" s="14">
        <v>1</v>
      </c>
      <c r="V27" s="14">
        <v>5</v>
      </c>
      <c r="W27" s="14">
        <v>7</v>
      </c>
      <c r="X27" s="14">
        <v>8</v>
      </c>
      <c r="Y27" s="14">
        <v>3</v>
      </c>
      <c r="Z27" s="14">
        <v>2</v>
      </c>
      <c r="AA27" s="14">
        <v>3</v>
      </c>
      <c r="AB27" s="19"/>
      <c r="AC27" s="19">
        <v>2</v>
      </c>
      <c r="AD27" s="19"/>
      <c r="AE27" s="19"/>
      <c r="AF27" s="19">
        <v>18</v>
      </c>
      <c r="AG27" s="19">
        <v>2</v>
      </c>
      <c r="AH27" s="19">
        <v>72</v>
      </c>
      <c r="AI27" s="19">
        <v>1</v>
      </c>
      <c r="AJ27" s="19"/>
      <c r="AK27" s="19">
        <v>2</v>
      </c>
      <c r="AL27" s="19"/>
      <c r="AM27" s="19"/>
      <c r="AN27" s="19">
        <v>6</v>
      </c>
      <c r="AO27" s="14"/>
      <c r="AP27" s="14"/>
      <c r="AQ27" s="14"/>
      <c r="AR27" s="19">
        <v>1</v>
      </c>
      <c r="AS27" s="19">
        <v>40</v>
      </c>
      <c r="AT27" s="19"/>
      <c r="AU27" s="19"/>
      <c r="AV27" s="19"/>
      <c r="AW27" s="19"/>
      <c r="AX27" s="19"/>
      <c r="AY27" s="19"/>
      <c r="AZ27" s="19"/>
      <c r="BA27" s="19"/>
      <c r="BB27" s="19">
        <v>4</v>
      </c>
      <c r="BC27" s="19">
        <v>10</v>
      </c>
      <c r="BD27" s="19"/>
      <c r="BE27" s="19"/>
      <c r="BF27" s="19"/>
      <c r="BG27" s="19"/>
      <c r="BH27" s="19">
        <v>1</v>
      </c>
      <c r="BI27" s="19">
        <v>10</v>
      </c>
      <c r="BJ27" s="19">
        <v>4</v>
      </c>
      <c r="BK27" s="19">
        <v>2</v>
      </c>
      <c r="BL27" s="19">
        <v>1</v>
      </c>
      <c r="BM27" s="19">
        <v>22.5</v>
      </c>
      <c r="BN27" s="19"/>
      <c r="BO27" s="19"/>
      <c r="BP27" s="19"/>
      <c r="BQ27" s="19"/>
      <c r="BR27" s="19"/>
      <c r="BS27" s="19"/>
    </row>
    <row r="28" spans="1:87" ht="12.75">
      <c r="A28" s="13">
        <f>+A27+1</f>
        <v>22</v>
      </c>
      <c r="B28" s="13" t="s">
        <v>307</v>
      </c>
      <c r="C28" s="13">
        <v>9293</v>
      </c>
      <c r="D28" s="20" t="s">
        <v>47</v>
      </c>
      <c r="E28" s="20">
        <f>IF(F28="Y",1,"")</f>
        <v>1</v>
      </c>
      <c r="F28" s="21" t="s">
        <v>357</v>
      </c>
      <c r="G28" s="130">
        <f>SUM(J28:R28)</f>
        <v>85</v>
      </c>
      <c r="H28" s="130">
        <f>SUM(S28:AA28)</f>
        <v>54</v>
      </c>
      <c r="I28" s="100"/>
      <c r="J28" s="91"/>
      <c r="K28" s="90">
        <v>1</v>
      </c>
      <c r="L28" s="90">
        <v>1</v>
      </c>
      <c r="M28" s="90">
        <v>16</v>
      </c>
      <c r="N28" s="90">
        <v>40</v>
      </c>
      <c r="O28" s="90"/>
      <c r="P28" s="90">
        <v>2</v>
      </c>
      <c r="Q28" s="90">
        <v>7</v>
      </c>
      <c r="R28" s="90">
        <v>18</v>
      </c>
      <c r="S28" s="91"/>
      <c r="T28" s="90">
        <v>2</v>
      </c>
      <c r="U28" s="90">
        <v>11</v>
      </c>
      <c r="V28" s="90">
        <v>5</v>
      </c>
      <c r="W28" s="90">
        <v>15</v>
      </c>
      <c r="X28" s="90"/>
      <c r="Y28" s="90">
        <v>8</v>
      </c>
      <c r="Z28" s="90">
        <v>6</v>
      </c>
      <c r="AA28" s="90">
        <v>7</v>
      </c>
      <c r="AB28" s="91">
        <v>14</v>
      </c>
      <c r="AC28" s="91">
        <v>7</v>
      </c>
      <c r="AD28" s="91">
        <v>2</v>
      </c>
      <c r="AE28" s="91">
        <v>4</v>
      </c>
      <c r="AF28" s="91">
        <v>4.5</v>
      </c>
      <c r="AG28" s="91">
        <v>2</v>
      </c>
      <c r="AH28" s="91">
        <v>75</v>
      </c>
      <c r="AI28" s="91">
        <v>3</v>
      </c>
      <c r="AJ28" s="91"/>
      <c r="AK28" s="91"/>
      <c r="AL28" s="91"/>
      <c r="AM28" s="91"/>
      <c r="AN28" s="91"/>
      <c r="AO28" s="90">
        <v>4.5</v>
      </c>
      <c r="AP28" s="90"/>
      <c r="AQ28" s="90">
        <v>11</v>
      </c>
      <c r="AR28" s="91">
        <v>1</v>
      </c>
      <c r="AS28" s="91">
        <v>40</v>
      </c>
      <c r="AT28" s="91"/>
      <c r="AU28" s="91"/>
      <c r="AV28" s="91"/>
      <c r="AW28" s="91"/>
      <c r="AX28" s="91"/>
      <c r="AY28" s="91"/>
      <c r="AZ28" s="91"/>
      <c r="BA28" s="91"/>
      <c r="BB28" s="91">
        <v>5</v>
      </c>
      <c r="BC28" s="91">
        <v>2</v>
      </c>
      <c r="BD28" s="91"/>
      <c r="BE28" s="91"/>
      <c r="BF28" s="91"/>
      <c r="BG28" s="91"/>
      <c r="BH28" s="91"/>
      <c r="BI28" s="91"/>
      <c r="BJ28" s="91"/>
      <c r="BK28" s="91"/>
      <c r="BL28" s="91">
        <v>1</v>
      </c>
      <c r="BM28" s="91">
        <v>2.5</v>
      </c>
      <c r="BN28" s="91"/>
      <c r="BO28" s="91"/>
      <c r="BP28" s="91"/>
      <c r="BQ28" s="91"/>
      <c r="BR28" s="91"/>
      <c r="BS28" s="91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</row>
    <row r="29" spans="1:87" ht="12.75">
      <c r="A29" s="13">
        <f>+A28+1</f>
        <v>23</v>
      </c>
      <c r="B29" s="13" t="s">
        <v>307</v>
      </c>
      <c r="C29" s="13">
        <v>9279</v>
      </c>
      <c r="D29" s="20" t="s">
        <v>25</v>
      </c>
      <c r="E29" s="20">
        <f>IF(F29="Y",1,"")</f>
        <v>1</v>
      </c>
      <c r="F29" s="21" t="s">
        <v>357</v>
      </c>
      <c r="G29" s="130">
        <f>SUM(J29:R29)</f>
        <v>68</v>
      </c>
      <c r="H29" s="130">
        <f>SUM(S29:AA29)</f>
        <v>65</v>
      </c>
      <c r="I29" s="100"/>
      <c r="J29" s="91"/>
      <c r="K29" s="90"/>
      <c r="L29" s="90">
        <v>4</v>
      </c>
      <c r="M29" s="90">
        <v>15</v>
      </c>
      <c r="N29" s="90">
        <v>23</v>
      </c>
      <c r="O29" s="90">
        <v>2</v>
      </c>
      <c r="P29" s="90">
        <v>2</v>
      </c>
      <c r="Q29" s="90">
        <v>10</v>
      </c>
      <c r="R29" s="90">
        <v>12</v>
      </c>
      <c r="S29" s="91"/>
      <c r="T29" s="90">
        <v>8</v>
      </c>
      <c r="U29" s="90">
        <v>6</v>
      </c>
      <c r="V29" s="90">
        <v>13</v>
      </c>
      <c r="W29" s="90">
        <v>15</v>
      </c>
      <c r="X29" s="90">
        <v>2</v>
      </c>
      <c r="Y29" s="90">
        <v>2</v>
      </c>
      <c r="Z29" s="90">
        <v>13</v>
      </c>
      <c r="AA29" s="90">
        <v>6</v>
      </c>
      <c r="AB29" s="91">
        <v>11</v>
      </c>
      <c r="AC29" s="91">
        <v>2</v>
      </c>
      <c r="AD29" s="91">
        <v>13</v>
      </c>
      <c r="AE29" s="91">
        <v>13</v>
      </c>
      <c r="AF29" s="91">
        <v>7</v>
      </c>
      <c r="AG29" s="91">
        <v>2</v>
      </c>
      <c r="AH29" s="91">
        <v>86</v>
      </c>
      <c r="AI29" s="91">
        <v>1</v>
      </c>
      <c r="AJ29" s="91">
        <v>2</v>
      </c>
      <c r="AK29" s="91"/>
      <c r="AL29" s="91"/>
      <c r="AM29" s="91"/>
      <c r="AN29" s="91"/>
      <c r="AO29" s="90">
        <v>6</v>
      </c>
      <c r="AP29" s="90"/>
      <c r="AQ29" s="90"/>
      <c r="AR29" s="91">
        <v>1</v>
      </c>
      <c r="AS29" s="91">
        <v>40</v>
      </c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>
        <v>1</v>
      </c>
      <c r="BE29" s="91">
        <v>30</v>
      </c>
      <c r="BF29" s="91"/>
      <c r="BG29" s="91"/>
      <c r="BH29" s="91"/>
      <c r="BI29" s="91"/>
      <c r="BJ29" s="91"/>
      <c r="BK29" s="91"/>
      <c r="BL29" s="91">
        <v>3</v>
      </c>
      <c r="BM29" s="91">
        <v>16.5</v>
      </c>
      <c r="BN29" s="91"/>
      <c r="BO29" s="91"/>
      <c r="BP29" s="91">
        <v>2</v>
      </c>
      <c r="BQ29" s="91" t="s">
        <v>358</v>
      </c>
      <c r="BR29" s="91"/>
      <c r="BS29" s="91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</row>
    <row r="30" spans="1:71" ht="12.75">
      <c r="A30" s="13">
        <f>+A29+1</f>
        <v>24</v>
      </c>
      <c r="B30" s="13" t="s">
        <v>308</v>
      </c>
      <c r="C30" s="13">
        <v>9561</v>
      </c>
      <c r="D30" s="20" t="s">
        <v>137</v>
      </c>
      <c r="E30" s="20">
        <f>IF(F30="Y",1,"")</f>
        <v>1</v>
      </c>
      <c r="F30" s="21" t="s">
        <v>357</v>
      </c>
      <c r="G30" s="130">
        <f>SUM(J30:R30)</f>
        <v>34</v>
      </c>
      <c r="H30" s="130">
        <f>SUM(S30:AA30)</f>
        <v>5</v>
      </c>
      <c r="I30" s="102"/>
      <c r="J30" s="24"/>
      <c r="K30" s="14">
        <v>4</v>
      </c>
      <c r="L30" s="14">
        <v>4</v>
      </c>
      <c r="M30" s="14">
        <v>3</v>
      </c>
      <c r="N30" s="14">
        <v>11</v>
      </c>
      <c r="O30" s="14">
        <v>4</v>
      </c>
      <c r="P30" s="14">
        <v>1</v>
      </c>
      <c r="Q30" s="14">
        <v>2</v>
      </c>
      <c r="R30" s="14">
        <v>5</v>
      </c>
      <c r="S30" s="19"/>
      <c r="T30" s="14"/>
      <c r="U30" s="14"/>
      <c r="V30" s="14">
        <v>1</v>
      </c>
      <c r="W30" s="14">
        <v>1</v>
      </c>
      <c r="X30" s="14"/>
      <c r="Y30" s="14"/>
      <c r="Z30" s="14"/>
      <c r="AA30" s="14">
        <v>3</v>
      </c>
      <c r="AB30" s="19"/>
      <c r="AC30" s="19"/>
      <c r="AD30" s="19"/>
      <c r="AE30" s="19">
        <v>2</v>
      </c>
      <c r="AF30" s="19">
        <v>5</v>
      </c>
      <c r="AG30" s="19"/>
      <c r="AH30" s="19">
        <v>34</v>
      </c>
      <c r="AI30" s="19"/>
      <c r="AJ30" s="19"/>
      <c r="AK30" s="19"/>
      <c r="AL30" s="19"/>
      <c r="AM30" s="19"/>
      <c r="AN30" s="19"/>
      <c r="AO30" s="14"/>
      <c r="AP30" s="14"/>
      <c r="AQ30" s="14"/>
      <c r="AR30" s="19">
        <v>1</v>
      </c>
      <c r="AS30" s="19">
        <v>2.5</v>
      </c>
      <c r="AT30" s="19"/>
      <c r="AU30" s="19"/>
      <c r="AV30" s="19"/>
      <c r="AW30" s="19"/>
      <c r="AX30" s="19"/>
      <c r="AY30" s="19"/>
      <c r="AZ30" s="19"/>
      <c r="BA30" s="19"/>
      <c r="BB30" s="19">
        <v>1</v>
      </c>
      <c r="BC30" s="19">
        <v>2</v>
      </c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>
        <v>2</v>
      </c>
      <c r="BO30" s="19">
        <v>7</v>
      </c>
      <c r="BP30" s="19">
        <v>1</v>
      </c>
      <c r="BQ30" s="19">
        <v>2</v>
      </c>
      <c r="BR30" s="19">
        <v>5</v>
      </c>
      <c r="BS30" s="19">
        <v>10</v>
      </c>
    </row>
    <row r="31" spans="1:71" ht="12.75">
      <c r="A31" s="13">
        <f>+A30+1</f>
        <v>25</v>
      </c>
      <c r="B31" s="13" t="s">
        <v>309</v>
      </c>
      <c r="C31" s="13">
        <v>9662</v>
      </c>
      <c r="D31" s="20" t="s">
        <v>176</v>
      </c>
      <c r="E31" s="20">
        <f>IF(F31="Y",1,"")</f>
      </c>
      <c r="F31" s="21" t="s">
        <v>346</v>
      </c>
      <c r="G31" s="130">
        <f>SUM(J31:R31)</f>
        <v>59</v>
      </c>
      <c r="H31" s="130">
        <f>SUM(S31:AA31)</f>
        <v>31</v>
      </c>
      <c r="I31" s="102"/>
      <c r="J31" s="24"/>
      <c r="K31" s="14"/>
      <c r="L31" s="14">
        <v>3</v>
      </c>
      <c r="M31" s="14">
        <v>9</v>
      </c>
      <c r="N31" s="14">
        <v>26</v>
      </c>
      <c r="O31" s="14"/>
      <c r="P31" s="14">
        <v>2</v>
      </c>
      <c r="Q31" s="14">
        <v>6</v>
      </c>
      <c r="R31" s="14">
        <v>13</v>
      </c>
      <c r="S31" s="19"/>
      <c r="T31" s="14"/>
      <c r="U31" s="14"/>
      <c r="V31" s="14">
        <v>2</v>
      </c>
      <c r="W31" s="14">
        <v>22</v>
      </c>
      <c r="X31" s="14"/>
      <c r="Y31" s="14"/>
      <c r="Z31" s="14">
        <v>1</v>
      </c>
      <c r="AA31" s="14">
        <v>6</v>
      </c>
      <c r="AB31" s="19"/>
      <c r="AC31" s="19"/>
      <c r="AD31" s="19"/>
      <c r="AE31" s="19"/>
      <c r="AF31" s="19"/>
      <c r="AG31" s="19"/>
      <c r="AH31" s="19"/>
      <c r="AI31" s="19"/>
      <c r="AJ31" s="19">
        <v>1</v>
      </c>
      <c r="AK31" s="19"/>
      <c r="AL31" s="19"/>
      <c r="AM31" s="19"/>
      <c r="AN31" s="19"/>
      <c r="AO31" s="14">
        <v>5</v>
      </c>
      <c r="AP31" s="14">
        <v>3</v>
      </c>
      <c r="AQ31" s="14">
        <v>17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</row>
    <row r="32" spans="1:71" ht="12.75">
      <c r="A32" s="13">
        <f>+A31+1</f>
        <v>26</v>
      </c>
      <c r="B32" s="13" t="s">
        <v>309</v>
      </c>
      <c r="C32" s="13">
        <v>9663</v>
      </c>
      <c r="D32" s="20" t="s">
        <v>167</v>
      </c>
      <c r="E32" s="20">
        <f>IF(F32="Y",1,"")</f>
        <v>1</v>
      </c>
      <c r="F32" s="21" t="s">
        <v>357</v>
      </c>
      <c r="G32" s="130">
        <f>SUM(J32:R32)</f>
        <v>106</v>
      </c>
      <c r="H32" s="130">
        <f>SUM(S32:AA32)</f>
        <v>32</v>
      </c>
      <c r="I32" s="102"/>
      <c r="J32" s="24"/>
      <c r="K32" s="14"/>
      <c r="L32" s="14">
        <v>4</v>
      </c>
      <c r="M32" s="14">
        <v>10</v>
      </c>
      <c r="N32" s="14">
        <v>56</v>
      </c>
      <c r="O32" s="14"/>
      <c r="P32" s="14">
        <v>2</v>
      </c>
      <c r="Q32" s="14">
        <v>4</v>
      </c>
      <c r="R32" s="14">
        <v>30</v>
      </c>
      <c r="S32" s="19"/>
      <c r="T32" s="14"/>
      <c r="U32" s="14">
        <v>7</v>
      </c>
      <c r="V32" s="14">
        <v>4</v>
      </c>
      <c r="W32" s="14">
        <v>9</v>
      </c>
      <c r="X32" s="14"/>
      <c r="Y32" s="14">
        <v>5</v>
      </c>
      <c r="Z32" s="14">
        <v>5</v>
      </c>
      <c r="AA32" s="14">
        <v>2</v>
      </c>
      <c r="AB32" s="19">
        <v>13</v>
      </c>
      <c r="AC32" s="19">
        <v>7</v>
      </c>
      <c r="AD32" s="19"/>
      <c r="AE32" s="19">
        <v>12</v>
      </c>
      <c r="AF32" s="19">
        <v>5</v>
      </c>
      <c r="AG32" s="19">
        <v>3</v>
      </c>
      <c r="AH32" s="19">
        <v>72</v>
      </c>
      <c r="AI32" s="19">
        <v>4</v>
      </c>
      <c r="AJ32" s="19"/>
      <c r="AK32" s="19"/>
      <c r="AL32" s="19"/>
      <c r="AM32" s="19"/>
      <c r="AN32" s="19"/>
      <c r="AO32" s="14">
        <v>1</v>
      </c>
      <c r="AP32" s="14"/>
      <c r="AQ32" s="14">
        <v>32</v>
      </c>
      <c r="AR32" s="19">
        <v>1</v>
      </c>
      <c r="AS32" s="19">
        <v>50</v>
      </c>
      <c r="AT32" s="19"/>
      <c r="AU32" s="19"/>
      <c r="AV32" s="19"/>
      <c r="AW32" s="19"/>
      <c r="AX32" s="19"/>
      <c r="AY32" s="19"/>
      <c r="AZ32" s="19"/>
      <c r="BA32" s="19"/>
      <c r="BB32" s="19">
        <v>33</v>
      </c>
      <c r="BC32" s="19">
        <v>20</v>
      </c>
      <c r="BD32" s="19"/>
      <c r="BE32" s="19"/>
      <c r="BF32" s="19"/>
      <c r="BG32" s="19"/>
      <c r="BH32" s="19"/>
      <c r="BI32" s="19"/>
      <c r="BJ32" s="19">
        <v>1</v>
      </c>
      <c r="BK32" s="19">
        <v>2</v>
      </c>
      <c r="BL32" s="19">
        <v>1</v>
      </c>
      <c r="BM32" s="19">
        <v>17</v>
      </c>
      <c r="BN32" s="19"/>
      <c r="BO32" s="19"/>
      <c r="BP32" s="19">
        <v>1</v>
      </c>
      <c r="BQ32" s="19">
        <v>3</v>
      </c>
      <c r="BR32" s="19">
        <v>40</v>
      </c>
      <c r="BS32" s="19">
        <v>26</v>
      </c>
    </row>
    <row r="33" spans="1:71" ht="12.75">
      <c r="A33" s="13">
        <f>+A32+1</f>
        <v>27</v>
      </c>
      <c r="B33" s="13" t="s">
        <v>310</v>
      </c>
      <c r="C33" s="40">
        <v>12601</v>
      </c>
      <c r="D33" s="20" t="s">
        <v>240</v>
      </c>
      <c r="E33" s="20">
        <f>IF(F33="Y",1,"")</f>
        <v>1</v>
      </c>
      <c r="F33" s="21" t="s">
        <v>357</v>
      </c>
      <c r="G33" s="130">
        <f>SUM(J33:R33)</f>
        <v>133</v>
      </c>
      <c r="H33" s="130">
        <f>SUM(S33:AA33)</f>
        <v>51</v>
      </c>
      <c r="I33" s="102"/>
      <c r="J33" s="53"/>
      <c r="K33" s="14"/>
      <c r="L33" s="14">
        <v>2</v>
      </c>
      <c r="M33" s="14">
        <v>18</v>
      </c>
      <c r="N33" s="14">
        <v>67</v>
      </c>
      <c r="O33" s="14"/>
      <c r="P33" s="14"/>
      <c r="Q33" s="14">
        <v>8</v>
      </c>
      <c r="R33" s="14">
        <v>38</v>
      </c>
      <c r="S33" s="39"/>
      <c r="T33" s="14">
        <v>2</v>
      </c>
      <c r="U33" s="14">
        <v>2</v>
      </c>
      <c r="V33" s="14">
        <v>16</v>
      </c>
      <c r="W33" s="14">
        <v>18</v>
      </c>
      <c r="X33" s="14">
        <v>2</v>
      </c>
      <c r="Y33" s="14"/>
      <c r="Z33" s="14">
        <v>7</v>
      </c>
      <c r="AA33" s="14">
        <v>4</v>
      </c>
      <c r="AB33" s="19">
        <v>4</v>
      </c>
      <c r="AC33" s="19">
        <v>6</v>
      </c>
      <c r="AD33" s="19"/>
      <c r="AE33" s="19"/>
      <c r="AF33" s="19">
        <v>9</v>
      </c>
      <c r="AG33" s="19">
        <v>1</v>
      </c>
      <c r="AH33" s="19">
        <v>96</v>
      </c>
      <c r="AI33" s="19">
        <v>1</v>
      </c>
      <c r="AJ33" s="19"/>
      <c r="AK33" s="19"/>
      <c r="AL33" s="19"/>
      <c r="AM33" s="19"/>
      <c r="AN33" s="19"/>
      <c r="AO33" s="14">
        <v>15</v>
      </c>
      <c r="AP33" s="14">
        <v>8</v>
      </c>
      <c r="AQ33" s="14">
        <v>14</v>
      </c>
      <c r="AR33" s="19">
        <v>2</v>
      </c>
      <c r="AS33" s="19"/>
      <c r="AT33" s="19"/>
      <c r="AU33" s="19"/>
      <c r="AV33" s="19"/>
      <c r="AW33" s="19"/>
      <c r="AX33" s="19"/>
      <c r="AY33" s="19"/>
      <c r="AZ33" s="19"/>
      <c r="BA33" s="19"/>
      <c r="BB33" s="19">
        <v>7</v>
      </c>
      <c r="BC33" s="19"/>
      <c r="BD33" s="19"/>
      <c r="BE33" s="19"/>
      <c r="BF33" s="19">
        <v>3</v>
      </c>
      <c r="BG33" s="19">
        <v>5</v>
      </c>
      <c r="BH33" s="19"/>
      <c r="BI33" s="19"/>
      <c r="BJ33" s="19">
        <v>6</v>
      </c>
      <c r="BK33" s="19">
        <v>20</v>
      </c>
      <c r="BL33" s="19">
        <v>1</v>
      </c>
      <c r="BM33" s="19">
        <v>20</v>
      </c>
      <c r="BN33" s="19">
        <v>1</v>
      </c>
      <c r="BO33" s="19">
        <v>12</v>
      </c>
      <c r="BP33" s="19">
        <v>2</v>
      </c>
      <c r="BQ33" s="19">
        <v>8</v>
      </c>
      <c r="BR33" s="19">
        <v>7</v>
      </c>
      <c r="BS33" s="19">
        <v>7</v>
      </c>
    </row>
    <row r="34" spans="1:71" ht="12.75">
      <c r="A34" s="13">
        <f>+A33+1</f>
        <v>28</v>
      </c>
      <c r="B34" s="13" t="s">
        <v>309</v>
      </c>
      <c r="C34" s="13">
        <v>9665</v>
      </c>
      <c r="D34" s="20" t="s">
        <v>177</v>
      </c>
      <c r="E34" s="20">
        <f>IF(F34="Y",1,"")</f>
        <v>1</v>
      </c>
      <c r="F34" s="21" t="s">
        <v>357</v>
      </c>
      <c r="G34" s="130">
        <f>SUM(J34:R34)</f>
        <v>237</v>
      </c>
      <c r="H34" s="130">
        <f>SUM(S34:AA34)</f>
        <v>0</v>
      </c>
      <c r="I34" s="102"/>
      <c r="J34" s="24"/>
      <c r="K34" s="19">
        <v>4</v>
      </c>
      <c r="L34" s="14">
        <v>27</v>
      </c>
      <c r="M34" s="14">
        <v>34</v>
      </c>
      <c r="N34" s="14">
        <v>75</v>
      </c>
      <c r="O34" s="14">
        <v>9</v>
      </c>
      <c r="P34" s="14">
        <v>20</v>
      </c>
      <c r="Q34" s="14">
        <v>32</v>
      </c>
      <c r="R34" s="14">
        <v>36</v>
      </c>
      <c r="S34" s="19">
        <v>0</v>
      </c>
      <c r="T34" s="14"/>
      <c r="U34" s="14"/>
      <c r="V34" s="14"/>
      <c r="W34" s="14"/>
      <c r="X34" s="14"/>
      <c r="Y34" s="14"/>
      <c r="Z34" s="14"/>
      <c r="AA34" s="14"/>
      <c r="AB34" s="19">
        <v>10</v>
      </c>
      <c r="AC34" s="19">
        <v>1</v>
      </c>
      <c r="AD34" s="19">
        <v>1</v>
      </c>
      <c r="AE34" s="19">
        <v>10</v>
      </c>
      <c r="AF34" s="19"/>
      <c r="AG34" s="19"/>
      <c r="AH34" s="19">
        <v>58</v>
      </c>
      <c r="AI34" s="19">
        <v>1</v>
      </c>
      <c r="AJ34" s="19"/>
      <c r="AK34" s="19"/>
      <c r="AL34" s="19"/>
      <c r="AM34" s="19"/>
      <c r="AN34" s="19"/>
      <c r="AO34" s="14"/>
      <c r="AP34" s="14">
        <v>5</v>
      </c>
      <c r="AQ34" s="14">
        <v>8</v>
      </c>
      <c r="AR34" s="19">
        <v>1</v>
      </c>
      <c r="AS34" s="19">
        <v>40</v>
      </c>
      <c r="AT34" s="19"/>
      <c r="AU34" s="19"/>
      <c r="AV34" s="19"/>
      <c r="AW34" s="19"/>
      <c r="AX34" s="19"/>
      <c r="AY34" s="19"/>
      <c r="AZ34" s="19">
        <v>1</v>
      </c>
      <c r="BA34" s="19">
        <v>5</v>
      </c>
      <c r="BB34" s="19">
        <v>13</v>
      </c>
      <c r="BC34" s="19">
        <v>5</v>
      </c>
      <c r="BD34" s="19"/>
      <c r="BE34" s="19"/>
      <c r="BF34" s="19">
        <v>3</v>
      </c>
      <c r="BG34" s="19">
        <v>3</v>
      </c>
      <c r="BH34" s="19"/>
      <c r="BI34" s="19"/>
      <c r="BJ34" s="19"/>
      <c r="BK34" s="19"/>
      <c r="BL34" s="19">
        <v>2</v>
      </c>
      <c r="BM34" s="19">
        <v>20</v>
      </c>
      <c r="BN34" s="19">
        <v>2</v>
      </c>
      <c r="BO34" s="19">
        <v>18</v>
      </c>
      <c r="BP34" s="19">
        <v>1</v>
      </c>
      <c r="BQ34" s="19">
        <v>10</v>
      </c>
      <c r="BR34" s="19">
        <v>3</v>
      </c>
      <c r="BS34" s="19">
        <v>8</v>
      </c>
    </row>
    <row r="35" spans="1:71" ht="12.75">
      <c r="A35" s="13">
        <f>+A34+1</f>
        <v>29</v>
      </c>
      <c r="B35" s="13" t="s">
        <v>309</v>
      </c>
      <c r="C35" s="13">
        <v>9752</v>
      </c>
      <c r="D35" s="20" t="s">
        <v>180</v>
      </c>
      <c r="E35" s="20">
        <f>IF(F35="Y",1,"")</f>
        <v>1</v>
      </c>
      <c r="F35" s="21" t="s">
        <v>357</v>
      </c>
      <c r="G35" s="130">
        <f>SUM(J35:R35)</f>
        <v>287</v>
      </c>
      <c r="H35" s="130">
        <f>SUM(S35:AA35)</f>
        <v>12</v>
      </c>
      <c r="I35" s="102"/>
      <c r="J35" s="24"/>
      <c r="K35" s="14">
        <v>18</v>
      </c>
      <c r="L35" s="14">
        <v>37</v>
      </c>
      <c r="M35" s="14">
        <v>77</v>
      </c>
      <c r="N35" s="14">
        <v>27</v>
      </c>
      <c r="O35" s="14">
        <v>19</v>
      </c>
      <c r="P35" s="14">
        <v>26</v>
      </c>
      <c r="Q35" s="14">
        <v>66</v>
      </c>
      <c r="R35" s="14">
        <v>17</v>
      </c>
      <c r="S35" s="19"/>
      <c r="T35" s="14">
        <v>3</v>
      </c>
      <c r="U35" s="14">
        <v>2</v>
      </c>
      <c r="V35" s="14"/>
      <c r="W35" s="14"/>
      <c r="X35" s="14">
        <v>3</v>
      </c>
      <c r="Y35" s="14">
        <v>3</v>
      </c>
      <c r="Z35" s="14">
        <v>1</v>
      </c>
      <c r="AA35" s="14"/>
      <c r="AB35" s="19">
        <v>15</v>
      </c>
      <c r="AC35" s="19"/>
      <c r="AD35" s="19">
        <v>5</v>
      </c>
      <c r="AE35" s="19">
        <v>30</v>
      </c>
      <c r="AF35" s="19">
        <v>48</v>
      </c>
      <c r="AG35" s="19">
        <v>67</v>
      </c>
      <c r="AH35" s="19">
        <v>247</v>
      </c>
      <c r="AI35" s="19">
        <v>4</v>
      </c>
      <c r="AJ35" s="19">
        <v>8</v>
      </c>
      <c r="AK35" s="19"/>
      <c r="AL35" s="19">
        <v>3</v>
      </c>
      <c r="AM35" s="19"/>
      <c r="AN35" s="19">
        <v>182</v>
      </c>
      <c r="AO35" s="14">
        <v>3</v>
      </c>
      <c r="AP35" s="14">
        <v>5</v>
      </c>
      <c r="AQ35" s="14">
        <v>12</v>
      </c>
      <c r="AR35" s="19">
        <v>1</v>
      </c>
      <c r="AS35" s="19">
        <v>40</v>
      </c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>
        <v>1</v>
      </c>
      <c r="BE35" s="19">
        <v>40</v>
      </c>
      <c r="BF35" s="19"/>
      <c r="BG35" s="19"/>
      <c r="BH35" s="19"/>
      <c r="BI35" s="19"/>
      <c r="BJ35" s="19">
        <v>2</v>
      </c>
      <c r="BK35" s="19"/>
      <c r="BL35" s="19">
        <v>2</v>
      </c>
      <c r="BM35" s="19">
        <v>60</v>
      </c>
      <c r="BN35" s="19"/>
      <c r="BO35" s="19"/>
      <c r="BP35" s="19"/>
      <c r="BQ35" s="19"/>
      <c r="BR35" s="19"/>
      <c r="BS35" s="19"/>
    </row>
    <row r="36" spans="1:87" s="48" customFormat="1" ht="12.75">
      <c r="A36" s="13">
        <f>+A35+1</f>
        <v>30</v>
      </c>
      <c r="B36" s="13" t="s">
        <v>309</v>
      </c>
      <c r="C36" s="13">
        <v>9668</v>
      </c>
      <c r="D36" s="20" t="s">
        <v>168</v>
      </c>
      <c r="E36" s="20">
        <f>IF(F36="Y",1,"")</f>
        <v>1</v>
      </c>
      <c r="F36" s="21" t="s">
        <v>357</v>
      </c>
      <c r="G36" s="130">
        <f>SUM(J36:R36)</f>
        <v>46</v>
      </c>
      <c r="H36" s="130">
        <f>SUM(S36:AA36)</f>
        <v>3</v>
      </c>
      <c r="I36" s="102"/>
      <c r="J36" s="24"/>
      <c r="K36" s="14"/>
      <c r="L36" s="14">
        <v>2</v>
      </c>
      <c r="M36" s="14">
        <v>9</v>
      </c>
      <c r="N36" s="14">
        <v>26</v>
      </c>
      <c r="O36" s="14"/>
      <c r="P36" s="14"/>
      <c r="Q36" s="14">
        <v>3</v>
      </c>
      <c r="R36" s="14">
        <v>6</v>
      </c>
      <c r="S36" s="19"/>
      <c r="T36" s="14"/>
      <c r="U36" s="14"/>
      <c r="V36" s="14">
        <v>2</v>
      </c>
      <c r="W36" s="14"/>
      <c r="X36" s="14"/>
      <c r="Y36" s="14"/>
      <c r="Z36" s="14">
        <v>1</v>
      </c>
      <c r="AA36" s="14"/>
      <c r="AB36" s="19"/>
      <c r="AC36" s="19"/>
      <c r="AD36" s="19"/>
      <c r="AE36" s="19"/>
      <c r="AF36" s="19"/>
      <c r="AG36" s="19"/>
      <c r="AH36" s="19">
        <v>35</v>
      </c>
      <c r="AI36" s="19"/>
      <c r="AJ36" s="19"/>
      <c r="AK36" s="19"/>
      <c r="AL36" s="19"/>
      <c r="AM36" s="19"/>
      <c r="AN36" s="19"/>
      <c r="AO36" s="14"/>
      <c r="AP36" s="14"/>
      <c r="AQ36" s="14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>
        <v>10</v>
      </c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</row>
    <row r="37" spans="1:71" ht="12.75">
      <c r="A37" s="13">
        <f>+A36+1</f>
        <v>31</v>
      </c>
      <c r="B37" s="13" t="s">
        <v>309</v>
      </c>
      <c r="C37" s="13">
        <v>9667</v>
      </c>
      <c r="D37" s="20" t="s">
        <v>178</v>
      </c>
      <c r="E37" s="20">
        <f>IF(F37="Y",1,"")</f>
        <v>1</v>
      </c>
      <c r="F37" s="21" t="s">
        <v>357</v>
      </c>
      <c r="G37" s="130">
        <f>SUM(J37:R37)</f>
        <v>256</v>
      </c>
      <c r="H37" s="130">
        <f>SUM(S37:AA37)</f>
        <v>274</v>
      </c>
      <c r="I37" s="102"/>
      <c r="J37" s="24"/>
      <c r="K37" s="14">
        <v>14</v>
      </c>
      <c r="L37" s="14">
        <v>36</v>
      </c>
      <c r="M37" s="14">
        <v>59</v>
      </c>
      <c r="N37" s="14">
        <v>41</v>
      </c>
      <c r="O37" s="14">
        <v>9</v>
      </c>
      <c r="P37" s="14">
        <v>14</v>
      </c>
      <c r="Q37" s="14">
        <v>43</v>
      </c>
      <c r="R37" s="14">
        <v>40</v>
      </c>
      <c r="S37" s="19"/>
      <c r="T37" s="14">
        <v>48</v>
      </c>
      <c r="U37" s="14">
        <v>39</v>
      </c>
      <c r="V37" s="14">
        <v>27</v>
      </c>
      <c r="W37" s="14">
        <v>9</v>
      </c>
      <c r="X37" s="14">
        <v>54</v>
      </c>
      <c r="Y37" s="14">
        <v>46</v>
      </c>
      <c r="Z37" s="14">
        <v>39</v>
      </c>
      <c r="AA37" s="14">
        <v>12</v>
      </c>
      <c r="AB37" s="19">
        <v>14</v>
      </c>
      <c r="AC37" s="19">
        <v>6</v>
      </c>
      <c r="AD37" s="19">
        <v>2</v>
      </c>
      <c r="AE37" s="19">
        <v>34</v>
      </c>
      <c r="AF37" s="19">
        <v>59</v>
      </c>
      <c r="AG37" s="19">
        <v>44</v>
      </c>
      <c r="AH37" s="19">
        <v>76</v>
      </c>
      <c r="AI37" s="19">
        <v>9</v>
      </c>
      <c r="AJ37" s="19"/>
      <c r="AK37" s="19"/>
      <c r="AL37" s="19"/>
      <c r="AM37" s="19"/>
      <c r="AN37" s="19">
        <v>15</v>
      </c>
      <c r="AO37" s="14">
        <v>79</v>
      </c>
      <c r="AP37" s="14">
        <v>24</v>
      </c>
      <c r="AQ37" s="14">
        <v>19</v>
      </c>
      <c r="AR37" s="19">
        <v>2</v>
      </c>
      <c r="AS37" s="19">
        <v>60</v>
      </c>
      <c r="AT37" s="19"/>
      <c r="AU37" s="19"/>
      <c r="AV37" s="19"/>
      <c r="AW37" s="19"/>
      <c r="AX37" s="19"/>
      <c r="AY37" s="19"/>
      <c r="AZ37" s="19"/>
      <c r="BA37" s="19"/>
      <c r="BB37" s="19">
        <v>7</v>
      </c>
      <c r="BC37" s="19">
        <v>8</v>
      </c>
      <c r="BD37" s="19"/>
      <c r="BE37" s="19"/>
      <c r="BF37" s="19">
        <v>16</v>
      </c>
      <c r="BG37" s="19">
        <v>8</v>
      </c>
      <c r="BH37" s="19"/>
      <c r="BI37" s="19"/>
      <c r="BJ37" s="19">
        <v>17</v>
      </c>
      <c r="BK37" s="19">
        <v>6</v>
      </c>
      <c r="BL37" s="19">
        <v>1</v>
      </c>
      <c r="BM37" s="19">
        <v>30</v>
      </c>
      <c r="BN37" s="19"/>
      <c r="BO37" s="19"/>
      <c r="BP37" s="19"/>
      <c r="BQ37" s="19"/>
      <c r="BR37" s="19">
        <v>8</v>
      </c>
      <c r="BS37" s="19">
        <v>6</v>
      </c>
    </row>
    <row r="38" spans="1:87" ht="12.75">
      <c r="A38" s="13">
        <f>+A37+1</f>
        <v>32</v>
      </c>
      <c r="B38" s="13" t="s">
        <v>307</v>
      </c>
      <c r="C38" s="13">
        <v>9340</v>
      </c>
      <c r="D38" s="20" t="s">
        <v>70</v>
      </c>
      <c r="E38" s="20">
        <f>IF(F38="Y",1,"")</f>
        <v>1</v>
      </c>
      <c r="F38" s="21" t="s">
        <v>357</v>
      </c>
      <c r="G38" s="130">
        <f>SUM(J38:R38)</f>
        <v>151</v>
      </c>
      <c r="H38" s="130">
        <f>SUM(S38:AA38)</f>
        <v>177</v>
      </c>
      <c r="I38" s="100"/>
      <c r="J38" s="91"/>
      <c r="K38" s="90">
        <v>13</v>
      </c>
      <c r="L38" s="90">
        <v>4</v>
      </c>
      <c r="M38" s="90">
        <v>42</v>
      </c>
      <c r="N38" s="90">
        <v>29</v>
      </c>
      <c r="O38" s="90">
        <v>13</v>
      </c>
      <c r="P38" s="90">
        <v>5</v>
      </c>
      <c r="Q38" s="90">
        <v>24</v>
      </c>
      <c r="R38" s="90">
        <v>21</v>
      </c>
      <c r="S38" s="91"/>
      <c r="T38" s="90">
        <v>13</v>
      </c>
      <c r="U38" s="90">
        <v>9</v>
      </c>
      <c r="V38" s="90">
        <v>59</v>
      </c>
      <c r="W38" s="90">
        <v>22</v>
      </c>
      <c r="X38" s="90">
        <v>6</v>
      </c>
      <c r="Y38" s="90">
        <v>17</v>
      </c>
      <c r="Z38" s="90">
        <v>36</v>
      </c>
      <c r="AA38" s="90">
        <v>15</v>
      </c>
      <c r="AB38" s="91"/>
      <c r="AC38" s="91">
        <v>2</v>
      </c>
      <c r="AD38" s="91"/>
      <c r="AE38" s="91"/>
      <c r="AF38" s="91">
        <v>30</v>
      </c>
      <c r="AG38" s="91">
        <v>12</v>
      </c>
      <c r="AH38" s="91">
        <v>156</v>
      </c>
      <c r="AI38" s="91">
        <v>3</v>
      </c>
      <c r="AJ38" s="91"/>
      <c r="AK38" s="91">
        <v>5</v>
      </c>
      <c r="AL38" s="91"/>
      <c r="AM38" s="91"/>
      <c r="AN38" s="91"/>
      <c r="AO38" s="90">
        <v>23</v>
      </c>
      <c r="AP38" s="90">
        <v>32</v>
      </c>
      <c r="AQ38" s="90">
        <v>129</v>
      </c>
      <c r="AR38" s="91">
        <v>1</v>
      </c>
      <c r="AS38" s="91">
        <v>40</v>
      </c>
      <c r="AT38" s="91"/>
      <c r="AU38" s="91"/>
      <c r="AV38" s="91"/>
      <c r="AW38" s="91"/>
      <c r="AX38" s="91"/>
      <c r="AY38" s="91"/>
      <c r="AZ38" s="91">
        <v>2</v>
      </c>
      <c r="BA38" s="91">
        <v>70</v>
      </c>
      <c r="BB38" s="91">
        <v>3</v>
      </c>
      <c r="BC38" s="91">
        <v>40</v>
      </c>
      <c r="BD38" s="91">
        <v>3</v>
      </c>
      <c r="BE38" s="91">
        <v>60</v>
      </c>
      <c r="BF38" s="91">
        <v>8</v>
      </c>
      <c r="BG38" s="91">
        <v>30</v>
      </c>
      <c r="BH38" s="91"/>
      <c r="BI38" s="91"/>
      <c r="BJ38" s="91">
        <v>6</v>
      </c>
      <c r="BK38" s="91">
        <v>18</v>
      </c>
      <c r="BL38" s="91">
        <v>3</v>
      </c>
      <c r="BM38" s="91">
        <v>70</v>
      </c>
      <c r="BN38" s="91">
        <v>6</v>
      </c>
      <c r="BO38" s="91">
        <v>18</v>
      </c>
      <c r="BP38" s="91"/>
      <c r="BQ38" s="91"/>
      <c r="BR38" s="91"/>
      <c r="BS38" s="91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</row>
    <row r="39" spans="1:71" ht="12.75">
      <c r="A39" s="13">
        <f>+A38+1</f>
        <v>33</v>
      </c>
      <c r="B39" s="13" t="s">
        <v>310</v>
      </c>
      <c r="C39" s="13">
        <v>9801</v>
      </c>
      <c r="D39" s="20" t="s">
        <v>217</v>
      </c>
      <c r="E39" s="20">
        <f>IF(F39="Y",1,"")</f>
      </c>
      <c r="F39" s="21" t="s">
        <v>346</v>
      </c>
      <c r="G39" s="130">
        <f>SUM(J39:R39)</f>
        <v>8</v>
      </c>
      <c r="H39" s="130">
        <f>SUM(S39:AA39)</f>
        <v>12</v>
      </c>
      <c r="I39" s="102"/>
      <c r="J39" s="25"/>
      <c r="K39" s="14"/>
      <c r="L39" s="14"/>
      <c r="M39" s="14">
        <v>3</v>
      </c>
      <c r="N39" s="14">
        <v>1</v>
      </c>
      <c r="O39" s="14"/>
      <c r="P39" s="14"/>
      <c r="Q39" s="14">
        <v>3</v>
      </c>
      <c r="R39" s="14">
        <v>1</v>
      </c>
      <c r="S39" s="39"/>
      <c r="T39" s="14">
        <v>2</v>
      </c>
      <c r="U39" s="14">
        <v>2</v>
      </c>
      <c r="V39" s="14"/>
      <c r="W39" s="14">
        <v>2</v>
      </c>
      <c r="X39" s="14">
        <v>2</v>
      </c>
      <c r="Y39" s="14">
        <v>3</v>
      </c>
      <c r="Z39" s="14"/>
      <c r="AA39" s="14">
        <v>1</v>
      </c>
      <c r="AB39" s="19"/>
      <c r="AC39" s="19"/>
      <c r="AD39" s="19"/>
      <c r="AE39" s="19"/>
      <c r="AF39" s="19">
        <v>4</v>
      </c>
      <c r="AG39" s="19"/>
      <c r="AH39" s="19">
        <v>16</v>
      </c>
      <c r="AI39" s="19"/>
      <c r="AJ39" s="19"/>
      <c r="AK39" s="19"/>
      <c r="AL39" s="19"/>
      <c r="AM39" s="19"/>
      <c r="AN39" s="19"/>
      <c r="AO39" s="14"/>
      <c r="AP39" s="14"/>
      <c r="AQ39" s="14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>
        <v>3</v>
      </c>
      <c r="BK39" s="19">
        <v>16</v>
      </c>
      <c r="BL39" s="19"/>
      <c r="BM39" s="19"/>
      <c r="BN39" s="19"/>
      <c r="BO39" s="19"/>
      <c r="BP39" s="19"/>
      <c r="BQ39" s="19"/>
      <c r="BR39" s="19"/>
      <c r="BS39" s="19"/>
    </row>
    <row r="40" spans="1:71" ht="12.75">
      <c r="A40" s="13">
        <f>+A39+1</f>
        <v>34</v>
      </c>
      <c r="B40" s="13" t="s">
        <v>310</v>
      </c>
      <c r="C40" s="42">
        <v>14281</v>
      </c>
      <c r="D40" s="20" t="s">
        <v>338</v>
      </c>
      <c r="E40" s="20">
        <f>IF(F40="Y",1,"")</f>
        <v>1</v>
      </c>
      <c r="F40" s="21" t="s">
        <v>357</v>
      </c>
      <c r="G40" s="130">
        <f>SUM(J40:R40)</f>
        <v>220</v>
      </c>
      <c r="H40" s="130">
        <f>SUM(S40:AA40)</f>
        <v>47</v>
      </c>
      <c r="I40" s="102"/>
      <c r="J40" s="44"/>
      <c r="K40" s="14">
        <v>3</v>
      </c>
      <c r="L40" s="14">
        <v>5</v>
      </c>
      <c r="M40" s="14">
        <v>38</v>
      </c>
      <c r="N40" s="14">
        <v>111</v>
      </c>
      <c r="O40" s="14">
        <v>4</v>
      </c>
      <c r="P40" s="14">
        <v>7</v>
      </c>
      <c r="Q40" s="14">
        <v>11</v>
      </c>
      <c r="R40" s="14">
        <v>41</v>
      </c>
      <c r="S40" s="39"/>
      <c r="T40" s="14"/>
      <c r="U40" s="14"/>
      <c r="V40" s="14">
        <v>4</v>
      </c>
      <c r="W40" s="14">
        <v>22</v>
      </c>
      <c r="X40" s="14"/>
      <c r="Y40" s="14"/>
      <c r="Z40" s="14">
        <v>5</v>
      </c>
      <c r="AA40" s="14">
        <v>16</v>
      </c>
      <c r="AB40" s="19">
        <v>12</v>
      </c>
      <c r="AC40" s="19">
        <v>7</v>
      </c>
      <c r="AD40" s="19">
        <v>5</v>
      </c>
      <c r="AE40" s="19">
        <v>6</v>
      </c>
      <c r="AF40" s="19">
        <v>4</v>
      </c>
      <c r="AG40" s="19">
        <v>3</v>
      </c>
      <c r="AH40" s="19">
        <v>92</v>
      </c>
      <c r="AI40" s="19"/>
      <c r="AJ40" s="19">
        <v>2</v>
      </c>
      <c r="AK40" s="19"/>
      <c r="AL40" s="19"/>
      <c r="AM40" s="19"/>
      <c r="AN40" s="19">
        <v>3</v>
      </c>
      <c r="AO40" s="14">
        <v>4</v>
      </c>
      <c r="AP40" s="14">
        <v>34</v>
      </c>
      <c r="AQ40" s="14">
        <v>6</v>
      </c>
      <c r="AR40" s="19">
        <v>1</v>
      </c>
      <c r="AS40" s="19">
        <v>48</v>
      </c>
      <c r="AT40" s="19"/>
      <c r="AU40" s="19"/>
      <c r="AV40" s="19"/>
      <c r="AW40" s="19"/>
      <c r="AX40" s="19"/>
      <c r="AY40" s="19"/>
      <c r="AZ40" s="19"/>
      <c r="BA40" s="19"/>
      <c r="BB40" s="19">
        <v>20</v>
      </c>
      <c r="BC40" s="19"/>
      <c r="BD40" s="19">
        <v>1</v>
      </c>
      <c r="BE40" s="19">
        <v>10</v>
      </c>
      <c r="BF40" s="19">
        <v>6</v>
      </c>
      <c r="BG40" s="19">
        <v>5</v>
      </c>
      <c r="BH40" s="19"/>
      <c r="BI40" s="19"/>
      <c r="BJ40" s="19">
        <v>2</v>
      </c>
      <c r="BK40" s="19">
        <v>3</v>
      </c>
      <c r="BL40" s="19">
        <v>2</v>
      </c>
      <c r="BM40" s="19">
        <v>23</v>
      </c>
      <c r="BN40" s="19">
        <v>1</v>
      </c>
      <c r="BO40" s="19">
        <v>1</v>
      </c>
      <c r="BP40" s="19">
        <v>3</v>
      </c>
      <c r="BQ40" s="19">
        <v>0.7</v>
      </c>
      <c r="BR40" s="19">
        <v>5</v>
      </c>
      <c r="BS40" s="19">
        <v>1.6</v>
      </c>
    </row>
    <row r="41" spans="1:87" ht="12.75">
      <c r="A41" s="13">
        <f>+A40+1</f>
        <v>35</v>
      </c>
      <c r="B41" s="13" t="s">
        <v>307</v>
      </c>
      <c r="C41" s="13">
        <v>9343</v>
      </c>
      <c r="D41" s="20" t="s">
        <v>71</v>
      </c>
      <c r="E41" s="20">
        <f>IF(F41="Y",1,"")</f>
        <v>1</v>
      </c>
      <c r="F41" s="21" t="s">
        <v>357</v>
      </c>
      <c r="G41" s="130">
        <f>SUM(J41:R41)</f>
        <v>26</v>
      </c>
      <c r="H41" s="130">
        <f>SUM(S41:AA41)</f>
        <v>28</v>
      </c>
      <c r="I41" s="100"/>
      <c r="J41" s="91"/>
      <c r="K41" s="90"/>
      <c r="L41" s="90"/>
      <c r="M41" s="90">
        <v>4</v>
      </c>
      <c r="N41" s="90">
        <v>10</v>
      </c>
      <c r="O41" s="90"/>
      <c r="P41" s="90">
        <v>7</v>
      </c>
      <c r="Q41" s="90">
        <v>3</v>
      </c>
      <c r="R41" s="90">
        <v>2</v>
      </c>
      <c r="S41" s="91"/>
      <c r="T41" s="90"/>
      <c r="U41" s="90">
        <v>2</v>
      </c>
      <c r="V41" s="90">
        <v>3</v>
      </c>
      <c r="W41" s="90">
        <v>13</v>
      </c>
      <c r="X41" s="90"/>
      <c r="Y41" s="90"/>
      <c r="Z41" s="90">
        <v>2</v>
      </c>
      <c r="AA41" s="90">
        <v>8</v>
      </c>
      <c r="AB41" s="91">
        <v>2</v>
      </c>
      <c r="AC41" s="91">
        <v>4</v>
      </c>
      <c r="AD41" s="91">
        <v>6</v>
      </c>
      <c r="AE41" s="91"/>
      <c r="AF41" s="91"/>
      <c r="AG41" s="91">
        <v>2</v>
      </c>
      <c r="AH41" s="91">
        <v>35</v>
      </c>
      <c r="AI41" s="91"/>
      <c r="AJ41" s="91"/>
      <c r="AK41" s="91"/>
      <c r="AL41" s="91"/>
      <c r="AM41" s="91"/>
      <c r="AN41" s="91">
        <v>1</v>
      </c>
      <c r="AO41" s="90"/>
      <c r="AP41" s="90"/>
      <c r="AQ41" s="90">
        <v>16</v>
      </c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</row>
    <row r="42" spans="1:71" ht="12.75">
      <c r="A42" s="13">
        <f>+A41+1</f>
        <v>36</v>
      </c>
      <c r="B42" s="13" t="s">
        <v>310</v>
      </c>
      <c r="C42" s="13">
        <v>9852</v>
      </c>
      <c r="D42" s="20" t="s">
        <v>249</v>
      </c>
      <c r="E42" s="20">
        <f>IF(F42="Y",1,"")</f>
        <v>1</v>
      </c>
      <c r="F42" s="21" t="s">
        <v>357</v>
      </c>
      <c r="G42" s="130">
        <f>SUM(J42:R42)</f>
        <v>87</v>
      </c>
      <c r="H42" s="130">
        <f>SUM(S42:AA42)</f>
        <v>97</v>
      </c>
      <c r="I42" s="102"/>
      <c r="J42" s="25"/>
      <c r="K42" s="23">
        <v>1</v>
      </c>
      <c r="L42" s="23"/>
      <c r="M42" s="23">
        <v>17</v>
      </c>
      <c r="N42" s="23">
        <v>34</v>
      </c>
      <c r="O42" s="23"/>
      <c r="P42" s="23">
        <v>1</v>
      </c>
      <c r="Q42" s="23">
        <v>10</v>
      </c>
      <c r="R42" s="23">
        <v>24</v>
      </c>
      <c r="S42" s="25"/>
      <c r="T42" s="23">
        <v>1</v>
      </c>
      <c r="U42" s="23">
        <v>23</v>
      </c>
      <c r="V42" s="23">
        <v>11</v>
      </c>
      <c r="W42" s="23">
        <v>27</v>
      </c>
      <c r="X42" s="23"/>
      <c r="Y42" s="23">
        <v>11</v>
      </c>
      <c r="Z42" s="23">
        <v>7</v>
      </c>
      <c r="AA42" s="23">
        <v>17</v>
      </c>
      <c r="AB42" s="24"/>
      <c r="AC42" s="24">
        <v>3</v>
      </c>
      <c r="AD42" s="24"/>
      <c r="AE42" s="24">
        <v>10</v>
      </c>
      <c r="AF42" s="24"/>
      <c r="AG42" s="24"/>
      <c r="AH42" s="24"/>
      <c r="AI42" s="24"/>
      <c r="AJ42" s="24"/>
      <c r="AK42" s="24"/>
      <c r="AL42" s="24"/>
      <c r="AM42" s="24"/>
      <c r="AN42" s="24"/>
      <c r="AO42" s="23"/>
      <c r="AP42" s="23"/>
      <c r="AQ42" s="23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</row>
    <row r="43" spans="1:87" ht="12.75">
      <c r="A43" s="13">
        <f>+A42+1</f>
        <v>37</v>
      </c>
      <c r="B43" s="13" t="s">
        <v>307</v>
      </c>
      <c r="C43" s="13">
        <v>9350</v>
      </c>
      <c r="D43" s="20" t="s">
        <v>269</v>
      </c>
      <c r="E43" s="20">
        <f>IF(F43="Y",1,"")</f>
        <v>1</v>
      </c>
      <c r="F43" s="21" t="s">
        <v>357</v>
      </c>
      <c r="G43" s="130">
        <f>SUM(J43:R43)</f>
        <v>28</v>
      </c>
      <c r="H43" s="130">
        <f>SUM(S43:AA43)</f>
        <v>54</v>
      </c>
      <c r="I43" s="100"/>
      <c r="J43" s="91"/>
      <c r="K43" s="90">
        <v>1</v>
      </c>
      <c r="L43" s="90">
        <v>2</v>
      </c>
      <c r="M43" s="90">
        <v>7</v>
      </c>
      <c r="N43" s="90">
        <v>3</v>
      </c>
      <c r="O43" s="90">
        <v>1</v>
      </c>
      <c r="P43" s="90">
        <v>2</v>
      </c>
      <c r="Q43" s="90">
        <v>9</v>
      </c>
      <c r="R43" s="90">
        <v>3</v>
      </c>
      <c r="S43" s="71"/>
      <c r="T43" s="90">
        <v>6</v>
      </c>
      <c r="U43" s="90">
        <v>11</v>
      </c>
      <c r="V43" s="90">
        <v>7</v>
      </c>
      <c r="W43" s="90">
        <v>4</v>
      </c>
      <c r="X43" s="90">
        <v>7</v>
      </c>
      <c r="Y43" s="90">
        <v>8</v>
      </c>
      <c r="Z43" s="90">
        <v>10</v>
      </c>
      <c r="AA43" s="90">
        <v>1</v>
      </c>
      <c r="AB43" s="91"/>
      <c r="AC43" s="91"/>
      <c r="AD43" s="91">
        <v>12</v>
      </c>
      <c r="AE43" s="91"/>
      <c r="AF43" s="91">
        <v>18</v>
      </c>
      <c r="AG43" s="91">
        <v>10</v>
      </c>
      <c r="AH43" s="91">
        <v>62</v>
      </c>
      <c r="AI43" s="91"/>
      <c r="AJ43" s="91"/>
      <c r="AK43" s="91"/>
      <c r="AL43" s="91"/>
      <c r="AM43" s="91"/>
      <c r="AN43" s="91"/>
      <c r="AO43" s="90">
        <v>18</v>
      </c>
      <c r="AP43" s="90">
        <v>18</v>
      </c>
      <c r="AQ43" s="90">
        <v>10</v>
      </c>
      <c r="AR43" s="91">
        <v>1</v>
      </c>
      <c r="AS43" s="91">
        <v>50</v>
      </c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>
        <v>10</v>
      </c>
      <c r="BF43" s="91">
        <v>2</v>
      </c>
      <c r="BG43" s="91">
        <v>10</v>
      </c>
      <c r="BH43" s="91"/>
      <c r="BI43" s="91">
        <v>3</v>
      </c>
      <c r="BJ43" s="91">
        <v>4</v>
      </c>
      <c r="BK43" s="91">
        <v>2</v>
      </c>
      <c r="BL43" s="91"/>
      <c r="BM43" s="91"/>
      <c r="BN43" s="91">
        <v>8</v>
      </c>
      <c r="BO43" s="91">
        <v>2</v>
      </c>
      <c r="BP43" s="91"/>
      <c r="BQ43" s="91">
        <v>3</v>
      </c>
      <c r="BR43" s="91">
        <v>1</v>
      </c>
      <c r="BS43" s="91">
        <v>2</v>
      </c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</row>
    <row r="44" spans="1:71" ht="12.75">
      <c r="A44" s="13">
        <f>+A43+1</f>
        <v>38</v>
      </c>
      <c r="B44" s="13" t="s">
        <v>308</v>
      </c>
      <c r="C44" s="13">
        <v>9523</v>
      </c>
      <c r="D44" s="20" t="s">
        <v>140</v>
      </c>
      <c r="E44" s="20">
        <f>IF(F44="Y",1,"")</f>
        <v>1</v>
      </c>
      <c r="F44" s="21" t="s">
        <v>357</v>
      </c>
      <c r="G44" s="130">
        <f>SUM(J44:R44)</f>
        <v>145</v>
      </c>
      <c r="H44" s="130">
        <f>SUM(S44:AA44)</f>
        <v>60</v>
      </c>
      <c r="I44" s="102"/>
      <c r="J44" s="24"/>
      <c r="K44" s="14">
        <v>1</v>
      </c>
      <c r="L44" s="14">
        <v>10</v>
      </c>
      <c r="M44" s="14">
        <v>20</v>
      </c>
      <c r="N44" s="14">
        <v>62</v>
      </c>
      <c r="O44" s="14"/>
      <c r="P44" s="14">
        <v>6</v>
      </c>
      <c r="Q44" s="14">
        <v>12</v>
      </c>
      <c r="R44" s="14">
        <v>34</v>
      </c>
      <c r="S44" s="19"/>
      <c r="T44" s="14"/>
      <c r="U44" s="14">
        <v>6</v>
      </c>
      <c r="V44" s="14">
        <v>13</v>
      </c>
      <c r="W44" s="14">
        <v>25</v>
      </c>
      <c r="X44" s="14"/>
      <c r="Y44" s="14"/>
      <c r="Z44" s="14">
        <v>4</v>
      </c>
      <c r="AA44" s="14">
        <v>12</v>
      </c>
      <c r="AB44" s="19">
        <v>8</v>
      </c>
      <c r="AC44" s="19">
        <v>6</v>
      </c>
      <c r="AD44" s="19">
        <v>5</v>
      </c>
      <c r="AE44" s="19">
        <v>8</v>
      </c>
      <c r="AF44" s="19">
        <v>15</v>
      </c>
      <c r="AG44" s="19">
        <v>3</v>
      </c>
      <c r="AH44" s="19">
        <v>56</v>
      </c>
      <c r="AI44" s="19"/>
      <c r="AJ44" s="19"/>
      <c r="AK44" s="19"/>
      <c r="AL44" s="19"/>
      <c r="AM44" s="19"/>
      <c r="AN44" s="19"/>
      <c r="AO44" s="14">
        <v>9</v>
      </c>
      <c r="AP44" s="14">
        <v>17</v>
      </c>
      <c r="AQ44" s="14">
        <v>70</v>
      </c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>
        <v>2</v>
      </c>
      <c r="BC44" s="19"/>
      <c r="BD44" s="19"/>
      <c r="BE44" s="19"/>
      <c r="BF44" s="19">
        <v>4</v>
      </c>
      <c r="BG44" s="19">
        <v>20</v>
      </c>
      <c r="BH44" s="19"/>
      <c r="BI44" s="19"/>
      <c r="BJ44" s="19">
        <v>4</v>
      </c>
      <c r="BK44" s="19">
        <v>2</v>
      </c>
      <c r="BL44" s="19">
        <v>1</v>
      </c>
      <c r="BM44" s="19">
        <v>8</v>
      </c>
      <c r="BN44" s="19">
        <v>2</v>
      </c>
      <c r="BO44" s="19">
        <v>5</v>
      </c>
      <c r="BP44" s="19"/>
      <c r="BQ44" s="19"/>
      <c r="BR44" s="19">
        <v>3</v>
      </c>
      <c r="BS44" s="19">
        <v>2</v>
      </c>
    </row>
    <row r="45" spans="1:87" ht="12.75">
      <c r="A45" s="13">
        <f>+A44+1</f>
        <v>39</v>
      </c>
      <c r="B45" s="13" t="s">
        <v>307</v>
      </c>
      <c r="C45" s="13">
        <v>9261</v>
      </c>
      <c r="D45" s="20" t="s">
        <v>16</v>
      </c>
      <c r="E45" s="20">
        <f>IF(F45="Y",1,"")</f>
      </c>
      <c r="F45" s="21" t="s">
        <v>346</v>
      </c>
      <c r="G45" s="130">
        <f>SUM(J45:R45)</f>
        <v>15</v>
      </c>
      <c r="H45" s="130">
        <f>SUM(S45:AA45)</f>
        <v>40</v>
      </c>
      <c r="I45" s="100"/>
      <c r="J45" s="71"/>
      <c r="K45" s="90"/>
      <c r="L45" s="90">
        <v>2</v>
      </c>
      <c r="M45" s="90">
        <v>4</v>
      </c>
      <c r="N45" s="90">
        <v>4</v>
      </c>
      <c r="O45" s="90" t="s">
        <v>14</v>
      </c>
      <c r="P45" s="90"/>
      <c r="Q45" s="90">
        <v>2</v>
      </c>
      <c r="R45" s="90">
        <v>3</v>
      </c>
      <c r="S45" s="91"/>
      <c r="T45" s="90">
        <v>10</v>
      </c>
      <c r="U45" s="90">
        <v>5</v>
      </c>
      <c r="V45" s="90">
        <v>7</v>
      </c>
      <c r="W45" s="90">
        <v>5</v>
      </c>
      <c r="X45" s="90">
        <v>1</v>
      </c>
      <c r="Y45" s="90">
        <v>3</v>
      </c>
      <c r="Z45" s="90">
        <v>7</v>
      </c>
      <c r="AA45" s="90">
        <v>2</v>
      </c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0"/>
      <c r="AP45" s="92"/>
      <c r="AQ45" s="92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</row>
    <row r="46" spans="1:87" ht="12.75">
      <c r="A46" s="13">
        <f>+A45+1</f>
        <v>40</v>
      </c>
      <c r="B46" s="13" t="s">
        <v>307</v>
      </c>
      <c r="C46" s="13">
        <v>15266</v>
      </c>
      <c r="D46" s="20" t="s">
        <v>254</v>
      </c>
      <c r="E46" s="20">
        <f>IF(F46="Y",1,"")</f>
        <v>1</v>
      </c>
      <c r="F46" s="21" t="s">
        <v>357</v>
      </c>
      <c r="G46" s="130">
        <f>SUM(J46:R46)</f>
        <v>27</v>
      </c>
      <c r="H46" s="130">
        <f>SUM(S46:AA46)</f>
        <v>20</v>
      </c>
      <c r="I46" s="100"/>
      <c r="J46" s="91"/>
      <c r="K46" s="90"/>
      <c r="L46" s="90"/>
      <c r="M46" s="90">
        <v>6</v>
      </c>
      <c r="N46" s="90">
        <v>13</v>
      </c>
      <c r="O46" s="90"/>
      <c r="P46" s="90">
        <v>1</v>
      </c>
      <c r="Q46" s="90">
        <v>3</v>
      </c>
      <c r="R46" s="90">
        <v>4</v>
      </c>
      <c r="S46" s="91"/>
      <c r="T46" s="90">
        <v>1</v>
      </c>
      <c r="U46" s="90">
        <v>7</v>
      </c>
      <c r="V46" s="90">
        <v>5</v>
      </c>
      <c r="W46" s="90"/>
      <c r="X46" s="90">
        <v>1</v>
      </c>
      <c r="Y46" s="90">
        <v>3</v>
      </c>
      <c r="Z46" s="90">
        <v>3</v>
      </c>
      <c r="AA46" s="90"/>
      <c r="AB46" s="91"/>
      <c r="AC46" s="91"/>
      <c r="AD46" s="91"/>
      <c r="AE46" s="91"/>
      <c r="AF46" s="91">
        <v>20</v>
      </c>
      <c r="AG46" s="91">
        <v>2</v>
      </c>
      <c r="AH46" s="91">
        <v>37</v>
      </c>
      <c r="AI46" s="91">
        <v>1</v>
      </c>
      <c r="AJ46" s="91"/>
      <c r="AK46" s="91">
        <v>3</v>
      </c>
      <c r="AL46" s="91"/>
      <c r="AM46" s="91"/>
      <c r="AN46" s="91"/>
      <c r="AO46" s="90">
        <v>20</v>
      </c>
      <c r="AP46" s="90">
        <v>4</v>
      </c>
      <c r="AQ46" s="90">
        <v>6</v>
      </c>
      <c r="AR46" s="91">
        <v>1</v>
      </c>
      <c r="AS46" s="91">
        <v>53</v>
      </c>
      <c r="AT46" s="91"/>
      <c r="AU46" s="91"/>
      <c r="AV46" s="91"/>
      <c r="AW46" s="91"/>
      <c r="AX46" s="91"/>
      <c r="AY46" s="91"/>
      <c r="AZ46" s="91"/>
      <c r="BA46" s="91"/>
      <c r="BB46" s="91">
        <v>3</v>
      </c>
      <c r="BC46" s="91">
        <v>6</v>
      </c>
      <c r="BD46" s="91"/>
      <c r="BE46" s="91"/>
      <c r="BF46" s="91">
        <v>1</v>
      </c>
      <c r="BG46" s="91">
        <v>6</v>
      </c>
      <c r="BH46" s="91"/>
      <c r="BI46" s="91"/>
      <c r="BJ46" s="91">
        <v>4</v>
      </c>
      <c r="BK46" s="91">
        <v>14</v>
      </c>
      <c r="BL46" s="91"/>
      <c r="BM46" s="91"/>
      <c r="BN46" s="91">
        <v>1</v>
      </c>
      <c r="BO46" s="91">
        <v>2</v>
      </c>
      <c r="BP46" s="91"/>
      <c r="BQ46" s="91"/>
      <c r="BR46" s="91"/>
      <c r="BS46" s="91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</row>
    <row r="47" spans="1:87" s="83" customFormat="1" ht="12.75">
      <c r="A47" s="13">
        <f>+A46+1</f>
        <v>41</v>
      </c>
      <c r="B47" s="13" t="s">
        <v>310</v>
      </c>
      <c r="C47" s="42">
        <v>9768</v>
      </c>
      <c r="D47" s="20" t="s">
        <v>209</v>
      </c>
      <c r="E47" s="20">
        <f>IF(F47="Y",1,"")</f>
        <v>1</v>
      </c>
      <c r="F47" s="21" t="s">
        <v>357</v>
      </c>
      <c r="G47" s="130">
        <f>SUM(J47:R47)</f>
        <v>112</v>
      </c>
      <c r="H47" s="130">
        <f>SUM(S47:AA47)</f>
        <v>20</v>
      </c>
      <c r="I47" s="102"/>
      <c r="J47" s="44"/>
      <c r="K47" s="14">
        <v>35</v>
      </c>
      <c r="L47" s="14">
        <v>16</v>
      </c>
      <c r="M47" s="14">
        <v>8</v>
      </c>
      <c r="N47" s="14">
        <v>4</v>
      </c>
      <c r="O47" s="14">
        <v>30</v>
      </c>
      <c r="P47" s="14">
        <v>11</v>
      </c>
      <c r="Q47" s="14">
        <v>5</v>
      </c>
      <c r="R47" s="14">
        <v>3</v>
      </c>
      <c r="S47" s="39"/>
      <c r="T47" s="14">
        <v>7</v>
      </c>
      <c r="U47" s="14">
        <v>3</v>
      </c>
      <c r="V47" s="14">
        <v>1</v>
      </c>
      <c r="W47" s="14">
        <v>2</v>
      </c>
      <c r="X47" s="14">
        <v>3</v>
      </c>
      <c r="Y47" s="14">
        <v>2</v>
      </c>
      <c r="Z47" s="14">
        <v>1</v>
      </c>
      <c r="AA47" s="14">
        <v>1</v>
      </c>
      <c r="AB47" s="19">
        <v>17</v>
      </c>
      <c r="AC47" s="19">
        <v>1</v>
      </c>
      <c r="AD47" s="19">
        <v>42</v>
      </c>
      <c r="AE47" s="19"/>
      <c r="AF47" s="19">
        <v>20</v>
      </c>
      <c r="AG47" s="19">
        <v>10</v>
      </c>
      <c r="AH47" s="19">
        <v>114</v>
      </c>
      <c r="AI47" s="19"/>
      <c r="AJ47" s="19">
        <v>10</v>
      </c>
      <c r="AK47" s="19"/>
      <c r="AL47" s="19"/>
      <c r="AM47" s="19"/>
      <c r="AN47" s="19"/>
      <c r="AO47" s="14">
        <v>20</v>
      </c>
      <c r="AP47" s="14">
        <v>15</v>
      </c>
      <c r="AQ47" s="14">
        <v>140</v>
      </c>
      <c r="AR47" s="19"/>
      <c r="AS47" s="19"/>
      <c r="AT47" s="19"/>
      <c r="AU47" s="19"/>
      <c r="AV47" s="19">
        <v>1</v>
      </c>
      <c r="AW47" s="19">
        <v>40</v>
      </c>
      <c r="AX47" s="19"/>
      <c r="AY47" s="19"/>
      <c r="AZ47" s="19"/>
      <c r="BA47" s="19"/>
      <c r="BB47" s="19">
        <v>2</v>
      </c>
      <c r="BC47" s="19">
        <v>5</v>
      </c>
      <c r="BD47" s="19"/>
      <c r="BE47" s="19"/>
      <c r="BF47" s="19">
        <v>6</v>
      </c>
      <c r="BG47" s="19">
        <v>3</v>
      </c>
      <c r="BH47" s="19"/>
      <c r="BI47" s="19"/>
      <c r="BJ47" s="19">
        <v>15</v>
      </c>
      <c r="BK47" s="19">
        <v>1</v>
      </c>
      <c r="BL47" s="19"/>
      <c r="BM47" s="19"/>
      <c r="BN47" s="19"/>
      <c r="BO47" s="19"/>
      <c r="BP47" s="19"/>
      <c r="BQ47" s="19"/>
      <c r="BR47" s="19"/>
      <c r="BS47" s="19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 s="10"/>
      <c r="CI47" s="10"/>
    </row>
    <row r="48" spans="1:71" ht="12.75">
      <c r="A48" s="13">
        <f>+A47+1</f>
        <v>42</v>
      </c>
      <c r="B48" s="13" t="s">
        <v>310</v>
      </c>
      <c r="C48" s="42">
        <v>9770</v>
      </c>
      <c r="D48" s="20" t="s">
        <v>210</v>
      </c>
      <c r="E48" s="20">
        <f>IF(F48="Y",1,"")</f>
        <v>1</v>
      </c>
      <c r="F48" s="21" t="s">
        <v>357</v>
      </c>
      <c r="G48" s="130">
        <f>SUM(J48:R48)</f>
        <v>116</v>
      </c>
      <c r="H48" s="130">
        <f>SUM(S48:AA48)</f>
        <v>30</v>
      </c>
      <c r="I48" s="102"/>
      <c r="J48" s="44"/>
      <c r="K48" s="14">
        <v>2</v>
      </c>
      <c r="L48" s="14">
        <v>8</v>
      </c>
      <c r="M48" s="14">
        <v>20</v>
      </c>
      <c r="N48" s="14">
        <v>36</v>
      </c>
      <c r="O48" s="14">
        <v>3</v>
      </c>
      <c r="P48" s="14">
        <v>12</v>
      </c>
      <c r="Q48" s="14">
        <v>16</v>
      </c>
      <c r="R48" s="14">
        <v>19</v>
      </c>
      <c r="S48" s="39"/>
      <c r="T48" s="14">
        <v>4</v>
      </c>
      <c r="U48" s="14">
        <v>4</v>
      </c>
      <c r="V48" s="14">
        <v>5</v>
      </c>
      <c r="W48" s="14">
        <v>4</v>
      </c>
      <c r="X48" s="14"/>
      <c r="Y48" s="14">
        <v>6</v>
      </c>
      <c r="Z48" s="14">
        <v>4</v>
      </c>
      <c r="AA48" s="14">
        <v>3</v>
      </c>
      <c r="AB48" s="19">
        <v>1</v>
      </c>
      <c r="AC48" s="19">
        <v>3</v>
      </c>
      <c r="AD48" s="19">
        <v>2</v>
      </c>
      <c r="AE48" s="19"/>
      <c r="AF48" s="19">
        <v>10</v>
      </c>
      <c r="AG48" s="19">
        <v>20</v>
      </c>
      <c r="AH48" s="19">
        <v>100</v>
      </c>
      <c r="AI48" s="19">
        <v>2</v>
      </c>
      <c r="AJ48" s="19"/>
      <c r="AK48" s="19"/>
      <c r="AL48" s="19"/>
      <c r="AM48" s="19"/>
      <c r="AN48" s="19"/>
      <c r="AO48" s="14">
        <v>20</v>
      </c>
      <c r="AP48" s="14">
        <v>20</v>
      </c>
      <c r="AQ48" s="14">
        <v>10</v>
      </c>
      <c r="AR48" s="19">
        <v>2</v>
      </c>
      <c r="AS48" s="19">
        <v>60</v>
      </c>
      <c r="AT48" s="19"/>
      <c r="AU48" s="19"/>
      <c r="AV48" s="19"/>
      <c r="AW48" s="19"/>
      <c r="AX48" s="19"/>
      <c r="AY48" s="19"/>
      <c r="AZ48" s="19">
        <v>1</v>
      </c>
      <c r="BA48" s="19">
        <v>3</v>
      </c>
      <c r="BB48" s="19"/>
      <c r="BC48" s="19"/>
      <c r="BD48" s="19">
        <v>1</v>
      </c>
      <c r="BE48" s="19">
        <v>5</v>
      </c>
      <c r="BF48" s="19"/>
      <c r="BG48" s="19"/>
      <c r="BH48" s="19"/>
      <c r="BI48" s="19"/>
      <c r="BJ48" s="19"/>
      <c r="BK48" s="19"/>
      <c r="BL48" s="19">
        <v>1</v>
      </c>
      <c r="BM48" s="19">
        <v>20</v>
      </c>
      <c r="BN48" s="19"/>
      <c r="BO48" s="19"/>
      <c r="BP48" s="19"/>
      <c r="BQ48" s="19"/>
      <c r="BR48" s="19"/>
      <c r="BS48" s="19"/>
    </row>
    <row r="49" spans="1:71" ht="12.75">
      <c r="A49" s="13">
        <f>+A48+1</f>
        <v>43</v>
      </c>
      <c r="B49" s="13" t="s">
        <v>310</v>
      </c>
      <c r="C49" s="42">
        <v>9771</v>
      </c>
      <c r="D49" s="20" t="s">
        <v>211</v>
      </c>
      <c r="E49" s="20">
        <f>IF(F49="Y",1,"")</f>
        <v>1</v>
      </c>
      <c r="F49" s="21" t="s">
        <v>357</v>
      </c>
      <c r="G49" s="130">
        <f>SUM(J49:R49)</f>
        <v>207</v>
      </c>
      <c r="H49" s="130">
        <f>SUM(S49:AA49)</f>
        <v>59</v>
      </c>
      <c r="I49" s="102"/>
      <c r="J49" s="44"/>
      <c r="K49" s="14">
        <v>15</v>
      </c>
      <c r="L49" s="14">
        <v>20</v>
      </c>
      <c r="M49" s="14">
        <v>37</v>
      </c>
      <c r="N49" s="14">
        <v>60</v>
      </c>
      <c r="O49" s="14">
        <v>13</v>
      </c>
      <c r="P49" s="14">
        <v>10</v>
      </c>
      <c r="Q49" s="14">
        <v>20</v>
      </c>
      <c r="R49" s="14">
        <v>32</v>
      </c>
      <c r="S49" s="39"/>
      <c r="T49" s="14"/>
      <c r="U49" s="14">
        <v>15</v>
      </c>
      <c r="V49" s="14">
        <v>6</v>
      </c>
      <c r="W49" s="14">
        <v>5</v>
      </c>
      <c r="X49" s="14">
        <v>4</v>
      </c>
      <c r="Y49" s="14">
        <v>18</v>
      </c>
      <c r="Z49" s="14">
        <v>7</v>
      </c>
      <c r="AA49" s="14">
        <v>4</v>
      </c>
      <c r="AB49" s="19">
        <v>33</v>
      </c>
      <c r="AC49" s="19">
        <v>7</v>
      </c>
      <c r="AD49" s="19">
        <v>3</v>
      </c>
      <c r="AE49" s="19"/>
      <c r="AF49" s="19">
        <v>15</v>
      </c>
      <c r="AG49" s="19">
        <v>15</v>
      </c>
      <c r="AH49" s="19">
        <v>170</v>
      </c>
      <c r="AI49" s="19">
        <v>2</v>
      </c>
      <c r="AJ49" s="19"/>
      <c r="AK49" s="19"/>
      <c r="AL49" s="19"/>
      <c r="AM49" s="19"/>
      <c r="AN49" s="19"/>
      <c r="AO49" s="14">
        <v>15</v>
      </c>
      <c r="AP49" s="14">
        <v>5</v>
      </c>
      <c r="AQ49" s="14">
        <v>25</v>
      </c>
      <c r="AR49" s="19">
        <v>1</v>
      </c>
      <c r="AS49" s="19">
        <v>60</v>
      </c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>
        <v>2</v>
      </c>
      <c r="BG49" s="19">
        <v>5</v>
      </c>
      <c r="BH49" s="19"/>
      <c r="BI49" s="19"/>
      <c r="BJ49" s="19">
        <v>2</v>
      </c>
      <c r="BK49" s="19">
        <v>5</v>
      </c>
      <c r="BL49" s="19">
        <v>1</v>
      </c>
      <c r="BM49" s="19">
        <v>15</v>
      </c>
      <c r="BN49" s="19"/>
      <c r="BO49" s="19"/>
      <c r="BP49" s="19"/>
      <c r="BQ49" s="19"/>
      <c r="BR49" s="19"/>
      <c r="BS49" s="19"/>
    </row>
    <row r="50" spans="1:71" ht="12.75">
      <c r="A50" s="13">
        <f>+A49+1</f>
        <v>44</v>
      </c>
      <c r="B50" s="13" t="s">
        <v>310</v>
      </c>
      <c r="C50" s="42">
        <v>9990</v>
      </c>
      <c r="D50" s="20" t="s">
        <v>201</v>
      </c>
      <c r="E50" s="20">
        <f>IF(F50="Y",1,"")</f>
        <v>1</v>
      </c>
      <c r="F50" s="21" t="s">
        <v>357</v>
      </c>
      <c r="G50" s="130">
        <f>SUM(J50:R50)</f>
        <v>59</v>
      </c>
      <c r="H50" s="130">
        <f>SUM(S50:AA50)</f>
        <v>30</v>
      </c>
      <c r="I50" s="102"/>
      <c r="J50" s="44"/>
      <c r="K50" s="19"/>
      <c r="L50" s="14">
        <v>1</v>
      </c>
      <c r="M50" s="14">
        <v>4</v>
      </c>
      <c r="N50" s="14">
        <v>42</v>
      </c>
      <c r="O50" s="14"/>
      <c r="P50" s="14">
        <v>1</v>
      </c>
      <c r="Q50" s="14">
        <v>3</v>
      </c>
      <c r="R50" s="14">
        <v>8</v>
      </c>
      <c r="S50" s="39"/>
      <c r="T50" s="14">
        <v>1</v>
      </c>
      <c r="U50" s="14"/>
      <c r="V50" s="14">
        <v>10</v>
      </c>
      <c r="W50" s="14">
        <v>5</v>
      </c>
      <c r="X50" s="14">
        <v>3</v>
      </c>
      <c r="Y50" s="14"/>
      <c r="Z50" s="14">
        <v>5</v>
      </c>
      <c r="AA50" s="14">
        <v>6</v>
      </c>
      <c r="AB50" s="19"/>
      <c r="AC50" s="19"/>
      <c r="AD50" s="19"/>
      <c r="AE50" s="19"/>
      <c r="AF50" s="19">
        <v>3</v>
      </c>
      <c r="AG50" s="19"/>
      <c r="AH50" s="19">
        <v>87</v>
      </c>
      <c r="AI50" s="19"/>
      <c r="AJ50" s="19"/>
      <c r="AK50" s="19"/>
      <c r="AL50" s="19"/>
      <c r="AM50" s="19"/>
      <c r="AN50" s="19"/>
      <c r="AO50" s="14">
        <v>3</v>
      </c>
      <c r="AP50" s="14"/>
      <c r="AQ50" s="14"/>
      <c r="AR50" s="19">
        <v>1</v>
      </c>
      <c r="AS50" s="19"/>
      <c r="AT50" s="19"/>
      <c r="AU50" s="19"/>
      <c r="AV50" s="19"/>
      <c r="AW50" s="19"/>
      <c r="AX50" s="19"/>
      <c r="AY50" s="19"/>
      <c r="AZ50" s="19"/>
      <c r="BA50" s="19"/>
      <c r="BB50" s="19">
        <v>30</v>
      </c>
      <c r="BC50" s="19"/>
      <c r="BD50" s="19"/>
      <c r="BE50" s="19"/>
      <c r="BF50" s="19"/>
      <c r="BG50" s="19"/>
      <c r="BH50" s="19"/>
      <c r="BI50" s="19"/>
      <c r="BJ50" s="19"/>
      <c r="BK50" s="19"/>
      <c r="BL50" s="19">
        <v>1</v>
      </c>
      <c r="BM50" s="19"/>
      <c r="BN50" s="19"/>
      <c r="BO50" s="19"/>
      <c r="BP50" s="19"/>
      <c r="BQ50" s="19"/>
      <c r="BR50" s="19">
        <v>18</v>
      </c>
      <c r="BS50" s="19"/>
    </row>
    <row r="51" spans="1:71" ht="12.75">
      <c r="A51" s="13">
        <f>+A50+1</f>
        <v>45</v>
      </c>
      <c r="B51" s="13" t="s">
        <v>310</v>
      </c>
      <c r="C51" s="42">
        <v>9774</v>
      </c>
      <c r="D51" s="20" t="s">
        <v>202</v>
      </c>
      <c r="E51" s="20">
        <f>IF(F51="Y",1,"")</f>
        <v>1</v>
      </c>
      <c r="F51" s="21" t="s">
        <v>357</v>
      </c>
      <c r="G51" s="130">
        <f>SUM(J51:R51)</f>
        <v>241</v>
      </c>
      <c r="H51" s="130">
        <f>SUM(S51:AA51)</f>
        <v>158</v>
      </c>
      <c r="I51" s="102"/>
      <c r="J51" s="44"/>
      <c r="K51" s="14">
        <v>7</v>
      </c>
      <c r="L51" s="14">
        <v>43</v>
      </c>
      <c r="M51" s="14">
        <v>49</v>
      </c>
      <c r="N51" s="14">
        <v>48</v>
      </c>
      <c r="O51" s="14">
        <v>5</v>
      </c>
      <c r="P51" s="14">
        <v>29</v>
      </c>
      <c r="Q51" s="14">
        <v>40</v>
      </c>
      <c r="R51" s="14">
        <v>20</v>
      </c>
      <c r="S51" s="39"/>
      <c r="T51" s="14">
        <v>5</v>
      </c>
      <c r="U51" s="14">
        <v>38</v>
      </c>
      <c r="V51" s="14">
        <v>29</v>
      </c>
      <c r="W51" s="14">
        <v>30</v>
      </c>
      <c r="X51" s="14">
        <v>3</v>
      </c>
      <c r="Y51" s="14">
        <v>25</v>
      </c>
      <c r="Z51" s="14">
        <v>18</v>
      </c>
      <c r="AA51" s="14">
        <v>10</v>
      </c>
      <c r="AB51" s="19">
        <v>10</v>
      </c>
      <c r="AC51" s="19">
        <v>18</v>
      </c>
      <c r="AD51" s="19">
        <v>22</v>
      </c>
      <c r="AE51" s="19">
        <v>15</v>
      </c>
      <c r="AF51" s="19">
        <v>45</v>
      </c>
      <c r="AG51" s="19">
        <v>35</v>
      </c>
      <c r="AH51" s="19">
        <v>282</v>
      </c>
      <c r="AI51" s="19">
        <v>9</v>
      </c>
      <c r="AJ51" s="19">
        <v>1</v>
      </c>
      <c r="AK51" s="19">
        <v>1</v>
      </c>
      <c r="AL51" s="19"/>
      <c r="AM51" s="19"/>
      <c r="AN51" s="19">
        <v>4</v>
      </c>
      <c r="AO51" s="14">
        <v>144</v>
      </c>
      <c r="AP51" s="14">
        <v>107</v>
      </c>
      <c r="AQ51" s="14">
        <v>168</v>
      </c>
      <c r="AR51" s="19">
        <v>1</v>
      </c>
      <c r="AS51" s="19">
        <v>40</v>
      </c>
      <c r="AT51" s="19">
        <v>2</v>
      </c>
      <c r="AU51" s="19">
        <v>6</v>
      </c>
      <c r="AV51" s="19"/>
      <c r="AW51" s="19"/>
      <c r="AX51" s="19"/>
      <c r="AY51" s="19"/>
      <c r="AZ51" s="19">
        <v>2</v>
      </c>
      <c r="BA51" s="19">
        <v>50</v>
      </c>
      <c r="BB51" s="19">
        <v>8</v>
      </c>
      <c r="BC51" s="19">
        <v>32</v>
      </c>
      <c r="BD51" s="19">
        <v>2</v>
      </c>
      <c r="BE51" s="19">
        <v>60</v>
      </c>
      <c r="BF51" s="19">
        <v>15</v>
      </c>
      <c r="BG51" s="19">
        <v>65</v>
      </c>
      <c r="BH51" s="19"/>
      <c r="BI51" s="19"/>
      <c r="BJ51" s="19">
        <v>12</v>
      </c>
      <c r="BK51" s="19">
        <v>36</v>
      </c>
      <c r="BL51" s="19">
        <v>3</v>
      </c>
      <c r="BM51" s="19">
        <v>80</v>
      </c>
      <c r="BN51" s="19">
        <v>2</v>
      </c>
      <c r="BO51" s="19">
        <v>8</v>
      </c>
      <c r="BP51" s="19">
        <v>1</v>
      </c>
      <c r="BQ51" s="19">
        <v>40</v>
      </c>
      <c r="BR51" s="19">
        <v>5</v>
      </c>
      <c r="BS51" s="19">
        <v>20</v>
      </c>
    </row>
    <row r="52" spans="1:71" ht="12.75">
      <c r="A52" s="13">
        <f>+A51+1</f>
        <v>46</v>
      </c>
      <c r="B52" s="13" t="s">
        <v>308</v>
      </c>
      <c r="C52" s="13">
        <v>9598</v>
      </c>
      <c r="D52" s="20" t="s">
        <v>150</v>
      </c>
      <c r="E52" s="20">
        <f>IF(F52="Y",1,"")</f>
      </c>
      <c r="F52" s="21" t="s">
        <v>346</v>
      </c>
      <c r="G52" s="130">
        <f>SUM(J52:R52)</f>
        <v>79</v>
      </c>
      <c r="H52" s="130">
        <f>SUM(S52:AA52)</f>
        <v>5</v>
      </c>
      <c r="I52" s="102"/>
      <c r="J52" s="24"/>
      <c r="K52" s="14"/>
      <c r="L52" s="14">
        <v>1</v>
      </c>
      <c r="M52" s="14">
        <v>20</v>
      </c>
      <c r="N52" s="14">
        <v>27</v>
      </c>
      <c r="O52" s="14"/>
      <c r="P52" s="14">
        <v>2</v>
      </c>
      <c r="Q52" s="14">
        <v>20</v>
      </c>
      <c r="R52" s="14">
        <v>9</v>
      </c>
      <c r="S52" s="19"/>
      <c r="T52" s="14">
        <v>2</v>
      </c>
      <c r="U52" s="14">
        <v>1</v>
      </c>
      <c r="V52" s="14"/>
      <c r="W52" s="14"/>
      <c r="X52" s="14">
        <v>1</v>
      </c>
      <c r="Y52" s="14">
        <v>1</v>
      </c>
      <c r="Z52" s="14"/>
      <c r="AA52" s="14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4">
        <v>2</v>
      </c>
      <c r="AP52" s="14"/>
      <c r="AQ52" s="14">
        <v>6</v>
      </c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</row>
    <row r="53" spans="1:71" ht="12.75">
      <c r="A53" s="13">
        <f>+A52+1</f>
        <v>47</v>
      </c>
      <c r="B53" s="13" t="s">
        <v>310</v>
      </c>
      <c r="C53" s="13">
        <v>9811</v>
      </c>
      <c r="D53" s="20" t="s">
        <v>222</v>
      </c>
      <c r="E53" s="20">
        <f>IF(F53="Y",1,"")</f>
        <v>1</v>
      </c>
      <c r="F53" s="21" t="s">
        <v>357</v>
      </c>
      <c r="G53" s="130">
        <f>SUM(J53:R53)</f>
        <v>31</v>
      </c>
      <c r="H53" s="130">
        <f>SUM(S53:AA53)</f>
        <v>17</v>
      </c>
      <c r="I53" s="102"/>
      <c r="J53" s="25"/>
      <c r="K53" s="14"/>
      <c r="L53" s="14"/>
      <c r="M53" s="14">
        <v>4</v>
      </c>
      <c r="N53" s="14">
        <v>13</v>
      </c>
      <c r="O53" s="14"/>
      <c r="P53" s="14"/>
      <c r="Q53" s="14">
        <v>2</v>
      </c>
      <c r="R53" s="19">
        <v>12</v>
      </c>
      <c r="S53" s="39"/>
      <c r="T53" s="19">
        <v>2</v>
      </c>
      <c r="U53" s="14">
        <v>7</v>
      </c>
      <c r="V53" s="14">
        <v>1</v>
      </c>
      <c r="W53" s="14">
        <v>2</v>
      </c>
      <c r="X53" s="14">
        <v>1</v>
      </c>
      <c r="Y53" s="14">
        <v>4</v>
      </c>
      <c r="Z53" s="14"/>
      <c r="AA53" s="14"/>
      <c r="AB53" s="19"/>
      <c r="AC53" s="19">
        <v>1</v>
      </c>
      <c r="AD53" s="19"/>
      <c r="AE53" s="19"/>
      <c r="AF53" s="19">
        <v>6</v>
      </c>
      <c r="AG53" s="19">
        <v>3</v>
      </c>
      <c r="AH53" s="19">
        <v>35</v>
      </c>
      <c r="AI53" s="19"/>
      <c r="AJ53" s="19"/>
      <c r="AK53" s="19"/>
      <c r="AL53" s="19"/>
      <c r="AM53" s="19"/>
      <c r="AN53" s="19"/>
      <c r="AO53" s="14">
        <v>6</v>
      </c>
      <c r="AP53" s="14">
        <v>4</v>
      </c>
      <c r="AQ53" s="14">
        <v>20</v>
      </c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>
        <v>1</v>
      </c>
      <c r="BG53" s="19">
        <v>2</v>
      </c>
      <c r="BH53" s="19"/>
      <c r="BI53" s="19"/>
      <c r="BJ53" s="19">
        <v>3</v>
      </c>
      <c r="BK53" s="19">
        <v>3</v>
      </c>
      <c r="BL53" s="19"/>
      <c r="BM53" s="19"/>
      <c r="BN53" s="19">
        <v>1</v>
      </c>
      <c r="BO53" s="19">
        <v>2</v>
      </c>
      <c r="BP53" s="19"/>
      <c r="BQ53" s="19"/>
      <c r="BR53" s="19"/>
      <c r="BS53" s="19"/>
    </row>
    <row r="54" spans="1:87" ht="12.75">
      <c r="A54" s="13">
        <f>+A53+1</f>
        <v>48</v>
      </c>
      <c r="B54" s="13" t="s">
        <v>307</v>
      </c>
      <c r="C54" s="13">
        <v>9296</v>
      </c>
      <c r="D54" s="20" t="s">
        <v>48</v>
      </c>
      <c r="E54" s="20">
        <f>IF(F54="Y",1,"")</f>
        <v>1</v>
      </c>
      <c r="F54" s="21" t="s">
        <v>357</v>
      </c>
      <c r="G54" s="130">
        <f>SUM(J54:R54)</f>
        <v>31</v>
      </c>
      <c r="H54" s="130">
        <f>SUM(S54:AA54)</f>
        <v>24</v>
      </c>
      <c r="I54" s="100"/>
      <c r="J54" s="91"/>
      <c r="K54" s="90">
        <v>2</v>
      </c>
      <c r="L54" s="90">
        <v>3</v>
      </c>
      <c r="M54" s="90">
        <v>6</v>
      </c>
      <c r="N54" s="90">
        <v>12</v>
      </c>
      <c r="O54" s="90">
        <v>1</v>
      </c>
      <c r="P54" s="90">
        <v>1</v>
      </c>
      <c r="Q54" s="90">
        <v>3</v>
      </c>
      <c r="R54" s="90">
        <v>3</v>
      </c>
      <c r="S54" s="91"/>
      <c r="T54" s="90"/>
      <c r="U54" s="90">
        <v>6</v>
      </c>
      <c r="V54" s="90">
        <v>4</v>
      </c>
      <c r="W54" s="90">
        <v>6</v>
      </c>
      <c r="X54" s="90"/>
      <c r="Y54" s="90">
        <v>6</v>
      </c>
      <c r="Z54" s="90">
        <v>2</v>
      </c>
      <c r="AA54" s="90"/>
      <c r="AB54" s="91"/>
      <c r="AC54" s="91"/>
      <c r="AD54" s="91">
        <v>3</v>
      </c>
      <c r="AE54" s="91"/>
      <c r="AF54" s="91">
        <v>13</v>
      </c>
      <c r="AG54" s="91">
        <v>6</v>
      </c>
      <c r="AH54" s="91">
        <v>30</v>
      </c>
      <c r="AI54" s="91"/>
      <c r="AJ54" s="91"/>
      <c r="AK54" s="91"/>
      <c r="AL54" s="91"/>
      <c r="AM54" s="91"/>
      <c r="AN54" s="91"/>
      <c r="AO54" s="90">
        <v>8</v>
      </c>
      <c r="AP54" s="90">
        <v>10</v>
      </c>
      <c r="AQ54" s="90">
        <v>3</v>
      </c>
      <c r="AR54" s="91">
        <v>1</v>
      </c>
      <c r="AS54" s="91">
        <v>40</v>
      </c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>
        <v>4</v>
      </c>
      <c r="BK54" s="91">
        <v>6</v>
      </c>
      <c r="BL54" s="91"/>
      <c r="BM54" s="91"/>
      <c r="BN54" s="91"/>
      <c r="BO54" s="91"/>
      <c r="BP54" s="91"/>
      <c r="BQ54" s="91"/>
      <c r="BR54" s="91"/>
      <c r="BS54" s="91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</row>
    <row r="55" spans="1:71" ht="12.75">
      <c r="A55" s="13">
        <f>+A54+1</f>
        <v>49</v>
      </c>
      <c r="B55" s="13" t="s">
        <v>308</v>
      </c>
      <c r="C55" s="13">
        <v>16010</v>
      </c>
      <c r="D55" s="20" t="s">
        <v>276</v>
      </c>
      <c r="E55" s="20">
        <f>IF(F55="Y",1,"")</f>
        <v>1</v>
      </c>
      <c r="F55" s="21" t="s">
        <v>357</v>
      </c>
      <c r="G55" s="130">
        <f>SUM(J55:R55)</f>
        <v>100</v>
      </c>
      <c r="H55" s="130">
        <f>SUM(S55:AA55)</f>
        <v>38</v>
      </c>
      <c r="I55" s="102"/>
      <c r="J55" s="24"/>
      <c r="K55" s="14"/>
      <c r="L55" s="14">
        <v>4</v>
      </c>
      <c r="M55" s="14">
        <v>12</v>
      </c>
      <c r="N55" s="19">
        <v>54</v>
      </c>
      <c r="O55" s="19"/>
      <c r="P55" s="19">
        <v>1</v>
      </c>
      <c r="Q55" s="19">
        <v>7</v>
      </c>
      <c r="R55" s="19">
        <v>22</v>
      </c>
      <c r="S55" s="19"/>
      <c r="T55" s="19"/>
      <c r="U55" s="19"/>
      <c r="V55" s="19">
        <v>14</v>
      </c>
      <c r="W55" s="19">
        <v>12</v>
      </c>
      <c r="X55" s="19"/>
      <c r="Y55" s="19"/>
      <c r="Z55" s="19">
        <v>7</v>
      </c>
      <c r="AA55" s="19">
        <v>5</v>
      </c>
      <c r="AB55" s="19">
        <v>3</v>
      </c>
      <c r="AC55" s="19">
        <v>4</v>
      </c>
      <c r="AD55" s="19"/>
      <c r="AE55" s="19"/>
      <c r="AF55" s="19">
        <v>3</v>
      </c>
      <c r="AG55" s="19">
        <v>2</v>
      </c>
      <c r="AH55" s="19">
        <v>44</v>
      </c>
      <c r="AI55" s="19"/>
      <c r="AJ55" s="19"/>
      <c r="AK55" s="19"/>
      <c r="AL55" s="19"/>
      <c r="AM55" s="19"/>
      <c r="AN55" s="19"/>
      <c r="AO55" s="19">
        <v>80</v>
      </c>
      <c r="AP55" s="19"/>
      <c r="AQ55" s="19">
        <v>22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>
        <v>28</v>
      </c>
      <c r="BC55" s="19"/>
      <c r="BD55" s="19"/>
      <c r="BE55" s="19"/>
      <c r="BF55" s="19"/>
      <c r="BG55" s="19"/>
      <c r="BH55" s="19"/>
      <c r="BI55" s="19"/>
      <c r="BJ55" s="19"/>
      <c r="BK55" s="19"/>
      <c r="BL55" s="19">
        <v>1</v>
      </c>
      <c r="BM55" s="19"/>
      <c r="BN55" s="19"/>
      <c r="BO55" s="19"/>
      <c r="BP55" s="19">
        <v>1</v>
      </c>
      <c r="BQ55" s="19"/>
      <c r="BR55" s="19"/>
      <c r="BS55" s="19"/>
    </row>
    <row r="56" spans="1:71" ht="12.75">
      <c r="A56" s="13">
        <f>+A55+1</f>
        <v>50</v>
      </c>
      <c r="B56" s="13" t="s">
        <v>308</v>
      </c>
      <c r="C56" s="13">
        <v>9576</v>
      </c>
      <c r="D56" s="20" t="s">
        <v>141</v>
      </c>
      <c r="E56" s="20">
        <f>IF(F56="Y",1,"")</f>
        <v>1</v>
      </c>
      <c r="F56" s="21" t="s">
        <v>357</v>
      </c>
      <c r="G56" s="130">
        <f>SUM(J56:R56)</f>
        <v>26</v>
      </c>
      <c r="H56" s="130">
        <f>SUM(S56:AA56)</f>
        <v>37</v>
      </c>
      <c r="I56" s="102"/>
      <c r="J56" s="24"/>
      <c r="K56" s="19"/>
      <c r="L56" s="14"/>
      <c r="M56" s="14">
        <v>2</v>
      </c>
      <c r="N56" s="14">
        <v>12</v>
      </c>
      <c r="O56" s="14"/>
      <c r="P56" s="14"/>
      <c r="Q56" s="14">
        <v>2</v>
      </c>
      <c r="R56" s="14">
        <v>10</v>
      </c>
      <c r="S56" s="19"/>
      <c r="T56" s="14"/>
      <c r="U56" s="14">
        <v>1</v>
      </c>
      <c r="V56" s="14">
        <v>2</v>
      </c>
      <c r="W56" s="14">
        <v>18</v>
      </c>
      <c r="X56" s="14"/>
      <c r="Y56" s="14"/>
      <c r="Z56" s="14">
        <v>1</v>
      </c>
      <c r="AA56" s="14">
        <v>15</v>
      </c>
      <c r="AB56" s="19"/>
      <c r="AC56" s="19"/>
      <c r="AD56" s="19">
        <v>2</v>
      </c>
      <c r="AE56" s="19"/>
      <c r="AF56" s="19">
        <v>10</v>
      </c>
      <c r="AG56" s="19">
        <v>6</v>
      </c>
      <c r="AH56" s="19">
        <v>83</v>
      </c>
      <c r="AI56" s="19"/>
      <c r="AJ56" s="19">
        <v>1</v>
      </c>
      <c r="AK56" s="19"/>
      <c r="AL56" s="19"/>
      <c r="AM56" s="19"/>
      <c r="AN56" s="19"/>
      <c r="AO56" s="14">
        <v>10</v>
      </c>
      <c r="AP56" s="14"/>
      <c r="AQ56" s="14">
        <v>39</v>
      </c>
      <c r="AR56" s="19">
        <v>1</v>
      </c>
      <c r="AS56" s="19">
        <v>72</v>
      </c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>
        <v>3</v>
      </c>
      <c r="BK56" s="19">
        <v>2</v>
      </c>
      <c r="BL56" s="19"/>
      <c r="BM56" s="19"/>
      <c r="BN56" s="19">
        <v>2</v>
      </c>
      <c r="BO56" s="19">
        <v>9</v>
      </c>
      <c r="BP56" s="19">
        <v>1</v>
      </c>
      <c r="BQ56" s="19">
        <v>8</v>
      </c>
      <c r="BR56" s="19"/>
      <c r="BS56" s="19"/>
    </row>
    <row r="57" spans="1:85" ht="12.75">
      <c r="A57" s="13">
        <f>+A56+1</f>
        <v>51</v>
      </c>
      <c r="B57" s="13" t="s">
        <v>310</v>
      </c>
      <c r="C57" s="42">
        <v>9793</v>
      </c>
      <c r="D57" s="20" t="s">
        <v>333</v>
      </c>
      <c r="E57" s="20">
        <f>IF(F57="Y",1,"")</f>
        <v>1</v>
      </c>
      <c r="F57" s="21" t="s">
        <v>357</v>
      </c>
      <c r="G57" s="130">
        <f>SUM(J57:R57)</f>
        <v>66</v>
      </c>
      <c r="H57" s="130">
        <f>SUM(S57:AA57)</f>
        <v>12</v>
      </c>
      <c r="I57" s="102"/>
      <c r="J57" s="44"/>
      <c r="K57" s="28"/>
      <c r="L57" s="28">
        <v>1</v>
      </c>
      <c r="M57" s="28">
        <v>22</v>
      </c>
      <c r="N57" s="28">
        <v>18</v>
      </c>
      <c r="O57" s="28">
        <v>2</v>
      </c>
      <c r="P57" s="28">
        <v>2</v>
      </c>
      <c r="Q57" s="28">
        <v>13</v>
      </c>
      <c r="R57" s="28">
        <v>8</v>
      </c>
      <c r="S57" s="43"/>
      <c r="T57" s="35">
        <v>6</v>
      </c>
      <c r="U57" s="35">
        <v>2</v>
      </c>
      <c r="V57" s="35"/>
      <c r="W57" s="35">
        <v>1</v>
      </c>
      <c r="X57" s="35">
        <v>2</v>
      </c>
      <c r="Y57" s="35"/>
      <c r="Z57" s="35"/>
      <c r="AA57" s="35">
        <v>1</v>
      </c>
      <c r="AB57" s="34">
        <v>9</v>
      </c>
      <c r="AC57" s="34"/>
      <c r="AD57" s="34">
        <v>1</v>
      </c>
      <c r="AE57" s="34">
        <v>5</v>
      </c>
      <c r="AF57" s="34">
        <v>6</v>
      </c>
      <c r="AG57" s="34">
        <v>2</v>
      </c>
      <c r="AH57" s="34">
        <v>67</v>
      </c>
      <c r="AI57" s="65"/>
      <c r="AJ57" s="65">
        <v>1</v>
      </c>
      <c r="AK57" s="63"/>
      <c r="AL57" s="63"/>
      <c r="AM57" s="63"/>
      <c r="AN57" s="63"/>
      <c r="AO57" s="28">
        <v>24</v>
      </c>
      <c r="AP57" s="28">
        <v>12</v>
      </c>
      <c r="AQ57" s="28">
        <v>22</v>
      </c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>
        <v>6</v>
      </c>
      <c r="BC57" s="63">
        <v>20</v>
      </c>
      <c r="BD57" s="63"/>
      <c r="BE57" s="63"/>
      <c r="BF57" s="63">
        <v>3</v>
      </c>
      <c r="BG57" s="63">
        <v>6</v>
      </c>
      <c r="BH57" s="63"/>
      <c r="BI57" s="63"/>
      <c r="BJ57" s="63">
        <v>12</v>
      </c>
      <c r="BK57" s="63">
        <v>24</v>
      </c>
      <c r="BL57" s="63"/>
      <c r="BM57" s="63"/>
      <c r="BN57" s="63">
        <v>3</v>
      </c>
      <c r="BO57" s="63">
        <v>12</v>
      </c>
      <c r="BP57" s="63">
        <v>1</v>
      </c>
      <c r="BQ57" s="63">
        <v>30</v>
      </c>
      <c r="BR57" s="63"/>
      <c r="BS57" s="63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</row>
    <row r="58" spans="1:87" ht="12.75">
      <c r="A58" s="13">
        <f>+A57+1</f>
        <v>52</v>
      </c>
      <c r="B58" s="13" t="s">
        <v>307</v>
      </c>
      <c r="C58" s="13">
        <v>9280</v>
      </c>
      <c r="D58" s="20" t="s">
        <v>18</v>
      </c>
      <c r="E58" s="20">
        <f>IF(F58="Y",1,"")</f>
        <v>1</v>
      </c>
      <c r="F58" s="21" t="s">
        <v>357</v>
      </c>
      <c r="G58" s="130">
        <f>SUM(J58:R58)</f>
        <v>90</v>
      </c>
      <c r="H58" s="130">
        <f>SUM(S58:AA58)</f>
        <v>0</v>
      </c>
      <c r="I58" s="100"/>
      <c r="J58" s="91">
        <v>90</v>
      </c>
      <c r="K58" s="90"/>
      <c r="L58" s="90"/>
      <c r="M58" s="90"/>
      <c r="N58" s="90"/>
      <c r="O58" s="90"/>
      <c r="P58" s="90"/>
      <c r="Q58" s="90"/>
      <c r="R58" s="90"/>
      <c r="S58" s="91"/>
      <c r="T58" s="90"/>
      <c r="U58" s="90"/>
      <c r="V58" s="90"/>
      <c r="W58" s="90"/>
      <c r="X58" s="90"/>
      <c r="Y58" s="90"/>
      <c r="Z58" s="90"/>
      <c r="AA58" s="90"/>
      <c r="AB58" s="91">
        <v>12</v>
      </c>
      <c r="AC58" s="91">
        <v>4</v>
      </c>
      <c r="AD58" s="91">
        <v>5</v>
      </c>
      <c r="AE58" s="91"/>
      <c r="AF58" s="91">
        <v>10</v>
      </c>
      <c r="AG58" s="91">
        <v>9</v>
      </c>
      <c r="AH58" s="91">
        <v>110</v>
      </c>
      <c r="AI58" s="91">
        <v>3</v>
      </c>
      <c r="AJ58" s="91"/>
      <c r="AK58" s="91">
        <v>1</v>
      </c>
      <c r="AL58" s="91"/>
      <c r="AM58" s="91"/>
      <c r="AN58" s="91"/>
      <c r="AO58" s="90">
        <v>12</v>
      </c>
      <c r="AP58" s="90">
        <v>22</v>
      </c>
      <c r="AQ58" s="90">
        <v>55</v>
      </c>
      <c r="AR58" s="91">
        <v>1</v>
      </c>
      <c r="AS58" s="91" t="s">
        <v>301</v>
      </c>
      <c r="AT58" s="91"/>
      <c r="AU58" s="91"/>
      <c r="AV58" s="91"/>
      <c r="AW58" s="91"/>
      <c r="AX58" s="91"/>
      <c r="AY58" s="91"/>
      <c r="AZ58" s="91"/>
      <c r="BA58" s="91"/>
      <c r="BB58" s="91">
        <v>17</v>
      </c>
      <c r="BC58" s="91"/>
      <c r="BD58" s="91"/>
      <c r="BE58" s="91"/>
      <c r="BF58" s="91">
        <v>4</v>
      </c>
      <c r="BG58" s="91">
        <v>9</v>
      </c>
      <c r="BH58" s="91"/>
      <c r="BI58" s="91"/>
      <c r="BJ58" s="91">
        <v>4</v>
      </c>
      <c r="BK58" s="91">
        <v>3</v>
      </c>
      <c r="BL58" s="91">
        <v>2</v>
      </c>
      <c r="BM58" s="91">
        <v>15</v>
      </c>
      <c r="BN58" s="91"/>
      <c r="BO58" s="91"/>
      <c r="BP58" s="91"/>
      <c r="BQ58" s="91"/>
      <c r="BR58" s="91">
        <v>13</v>
      </c>
      <c r="BS58" s="91">
        <v>9</v>
      </c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</row>
    <row r="59" spans="1:71" ht="12.75">
      <c r="A59" s="13">
        <f>+A58+1</f>
        <v>53</v>
      </c>
      <c r="B59" s="13" t="s">
        <v>309</v>
      </c>
      <c r="C59" s="13">
        <v>16476</v>
      </c>
      <c r="D59" s="20" t="s">
        <v>321</v>
      </c>
      <c r="E59" s="20">
        <f>IF(F59="Y",1,"")</f>
        <v>1</v>
      </c>
      <c r="F59" s="21" t="s">
        <v>357</v>
      </c>
      <c r="G59" s="130">
        <f>SUM(J59:R59)</f>
        <v>125</v>
      </c>
      <c r="H59" s="130">
        <f>SUM(S59:AA59)</f>
        <v>116</v>
      </c>
      <c r="I59" s="102"/>
      <c r="J59" s="19"/>
      <c r="K59" s="23">
        <v>1</v>
      </c>
      <c r="L59" s="23">
        <v>16</v>
      </c>
      <c r="M59" s="23">
        <v>13</v>
      </c>
      <c r="N59" s="23">
        <v>45</v>
      </c>
      <c r="O59" s="23">
        <v>1</v>
      </c>
      <c r="P59" s="23">
        <v>18</v>
      </c>
      <c r="Q59" s="23">
        <v>5</v>
      </c>
      <c r="R59" s="23">
        <v>26</v>
      </c>
      <c r="S59" s="24"/>
      <c r="T59" s="23"/>
      <c r="U59" s="23">
        <v>20</v>
      </c>
      <c r="V59" s="23">
        <v>16</v>
      </c>
      <c r="W59" s="23">
        <v>19</v>
      </c>
      <c r="X59" s="23">
        <v>3</v>
      </c>
      <c r="Y59" s="23">
        <v>18</v>
      </c>
      <c r="Z59" s="23">
        <v>18</v>
      </c>
      <c r="AA59" s="23">
        <v>22</v>
      </c>
      <c r="AB59" s="24"/>
      <c r="AC59" s="24">
        <v>6</v>
      </c>
      <c r="AD59" s="24"/>
      <c r="AE59" s="24"/>
      <c r="AF59" s="24">
        <v>32</v>
      </c>
      <c r="AG59" s="24">
        <v>10</v>
      </c>
      <c r="AH59" s="24">
        <v>123</v>
      </c>
      <c r="AI59" s="24">
        <v>1</v>
      </c>
      <c r="AJ59" s="24"/>
      <c r="AK59" s="24">
        <v>4</v>
      </c>
      <c r="AL59" s="24"/>
      <c r="AM59" s="24"/>
      <c r="AN59" s="24"/>
      <c r="AO59" s="23">
        <v>18</v>
      </c>
      <c r="AP59" s="23">
        <v>20</v>
      </c>
      <c r="AQ59" s="23">
        <v>60</v>
      </c>
      <c r="AR59" s="24">
        <v>1</v>
      </c>
      <c r="AS59" s="24">
        <v>40</v>
      </c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>
        <v>1</v>
      </c>
      <c r="BE59" s="24">
        <v>10</v>
      </c>
      <c r="BF59" s="24"/>
      <c r="BG59" s="24"/>
      <c r="BH59" s="24"/>
      <c r="BI59" s="24"/>
      <c r="BJ59" s="24"/>
      <c r="BK59" s="24"/>
      <c r="BL59" s="24">
        <v>1</v>
      </c>
      <c r="BM59" s="24">
        <v>21</v>
      </c>
      <c r="BN59" s="24"/>
      <c r="BO59" s="24"/>
      <c r="BP59" s="24">
        <v>1</v>
      </c>
      <c r="BQ59" s="24">
        <v>8</v>
      </c>
      <c r="BR59" s="24"/>
      <c r="BS59" s="24"/>
    </row>
    <row r="60" spans="1:71" ht="12.75">
      <c r="A60" s="13">
        <f>+A59+1</f>
        <v>54</v>
      </c>
      <c r="B60" s="13" t="s">
        <v>308</v>
      </c>
      <c r="C60" s="13">
        <v>9510</v>
      </c>
      <c r="D60" s="20" t="s">
        <v>120</v>
      </c>
      <c r="E60" s="20">
        <f>IF(F60="Y",1,"")</f>
        <v>1</v>
      </c>
      <c r="F60" s="21" t="s">
        <v>357</v>
      </c>
      <c r="G60" s="130">
        <f>SUM(J60:R60)</f>
        <v>28</v>
      </c>
      <c r="H60" s="130">
        <f>SUM(S60:AA60)</f>
        <v>10</v>
      </c>
      <c r="I60" s="102"/>
      <c r="J60" s="24"/>
      <c r="K60" s="23"/>
      <c r="L60" s="23">
        <v>1</v>
      </c>
      <c r="M60" s="23">
        <v>8</v>
      </c>
      <c r="N60" s="23">
        <v>12</v>
      </c>
      <c r="O60" s="23"/>
      <c r="P60" s="23"/>
      <c r="Q60" s="23">
        <v>3</v>
      </c>
      <c r="R60" s="23">
        <v>4</v>
      </c>
      <c r="S60" s="24"/>
      <c r="T60" s="23">
        <v>2</v>
      </c>
      <c r="U60" s="23">
        <v>2</v>
      </c>
      <c r="V60" s="23"/>
      <c r="W60" s="23">
        <v>5</v>
      </c>
      <c r="X60" s="23"/>
      <c r="Y60" s="23">
        <v>1</v>
      </c>
      <c r="Z60" s="23"/>
      <c r="AA60" s="23"/>
      <c r="AB60" s="24"/>
      <c r="AC60" s="24">
        <v>3</v>
      </c>
      <c r="AD60" s="24"/>
      <c r="AE60" s="24"/>
      <c r="AF60" s="24">
        <v>5</v>
      </c>
      <c r="AG60" s="24"/>
      <c r="AH60" s="24">
        <v>23</v>
      </c>
      <c r="AI60" s="24">
        <v>1</v>
      </c>
      <c r="AJ60" s="24"/>
      <c r="AK60" s="24"/>
      <c r="AL60" s="24"/>
      <c r="AM60" s="24"/>
      <c r="AN60" s="24"/>
      <c r="AO60" s="23"/>
      <c r="AP60" s="23"/>
      <c r="AQ60" s="23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>
        <v>4</v>
      </c>
      <c r="BK60" s="24">
        <v>1</v>
      </c>
      <c r="BL60" s="24"/>
      <c r="BM60" s="24"/>
      <c r="BN60" s="24">
        <v>1</v>
      </c>
      <c r="BO60" s="24">
        <v>10</v>
      </c>
      <c r="BP60" s="24"/>
      <c r="BQ60" s="24"/>
      <c r="BR60" s="24"/>
      <c r="BS60" s="24"/>
    </row>
    <row r="61" spans="1:71" ht="12.75">
      <c r="A61" s="13">
        <f>+A60+1</f>
        <v>55</v>
      </c>
      <c r="B61" s="13" t="s">
        <v>308</v>
      </c>
      <c r="C61" s="13">
        <v>13590</v>
      </c>
      <c r="D61" s="20" t="s">
        <v>121</v>
      </c>
      <c r="E61" s="20">
        <f>IF(F61="Y",1,"")</f>
        <v>1</v>
      </c>
      <c r="F61" s="21" t="s">
        <v>357</v>
      </c>
      <c r="G61" s="130">
        <f>SUM(J61:R61)</f>
        <v>110</v>
      </c>
      <c r="H61" s="130">
        <f>SUM(S61:AA61)</f>
        <v>34</v>
      </c>
      <c r="I61" s="102"/>
      <c r="J61" s="24"/>
      <c r="K61" s="23"/>
      <c r="L61" s="23">
        <v>1</v>
      </c>
      <c r="M61" s="23">
        <v>16</v>
      </c>
      <c r="N61" s="23">
        <v>70</v>
      </c>
      <c r="O61" s="23"/>
      <c r="P61" s="23"/>
      <c r="Q61" s="23">
        <v>5</v>
      </c>
      <c r="R61" s="23">
        <v>18</v>
      </c>
      <c r="S61" s="24"/>
      <c r="T61" s="23">
        <v>1</v>
      </c>
      <c r="U61" s="23">
        <v>2</v>
      </c>
      <c r="V61" s="23">
        <v>6</v>
      </c>
      <c r="W61" s="23">
        <v>13</v>
      </c>
      <c r="X61" s="23"/>
      <c r="Y61" s="23">
        <v>1</v>
      </c>
      <c r="Z61" s="23">
        <v>4</v>
      </c>
      <c r="AA61" s="23">
        <v>7</v>
      </c>
      <c r="AB61" s="24">
        <v>28</v>
      </c>
      <c r="AC61" s="24">
        <v>5</v>
      </c>
      <c r="AD61" s="24">
        <v>4</v>
      </c>
      <c r="AE61" s="24">
        <v>39</v>
      </c>
      <c r="AF61" s="24">
        <v>3</v>
      </c>
      <c r="AG61" s="24"/>
      <c r="AH61" s="24">
        <v>64</v>
      </c>
      <c r="AI61" s="24"/>
      <c r="AJ61" s="24"/>
      <c r="AK61" s="24"/>
      <c r="AL61" s="24"/>
      <c r="AM61" s="24"/>
      <c r="AN61" s="24"/>
      <c r="AO61" s="23"/>
      <c r="AP61" s="23"/>
      <c r="AQ61" s="23">
        <v>25</v>
      </c>
      <c r="AR61" s="24">
        <v>1</v>
      </c>
      <c r="AS61" s="24">
        <v>24</v>
      </c>
      <c r="AT61" s="24"/>
      <c r="AU61" s="24"/>
      <c r="AV61" s="24"/>
      <c r="AW61" s="24"/>
      <c r="AX61" s="24"/>
      <c r="AY61" s="24"/>
      <c r="AZ61" s="24"/>
      <c r="BA61" s="24"/>
      <c r="BB61" s="24">
        <v>14</v>
      </c>
      <c r="BC61" s="24">
        <v>14</v>
      </c>
      <c r="BD61" s="24"/>
      <c r="BE61" s="24"/>
      <c r="BF61" s="24"/>
      <c r="BG61" s="24"/>
      <c r="BH61" s="24"/>
      <c r="BI61" s="24"/>
      <c r="BJ61" s="24">
        <v>7</v>
      </c>
      <c r="BK61" s="24">
        <v>2</v>
      </c>
      <c r="BL61" s="24">
        <v>1</v>
      </c>
      <c r="BM61" s="24">
        <v>20</v>
      </c>
      <c r="BN61" s="24">
        <v>1</v>
      </c>
      <c r="BO61" s="24">
        <v>2</v>
      </c>
      <c r="BP61" s="24">
        <v>2</v>
      </c>
      <c r="BQ61" s="24">
        <v>10</v>
      </c>
      <c r="BR61" s="24">
        <v>4</v>
      </c>
      <c r="BS61" s="24">
        <v>4</v>
      </c>
    </row>
    <row r="62" spans="1:71" ht="12.75">
      <c r="A62" s="13">
        <f>+A61+1</f>
        <v>56</v>
      </c>
      <c r="B62" s="13" t="s">
        <v>332</v>
      </c>
      <c r="C62" s="13">
        <v>9298</v>
      </c>
      <c r="D62" s="20" t="s">
        <v>49</v>
      </c>
      <c r="E62" s="20">
        <f>IF(F62="Y",1,"")</f>
      </c>
      <c r="F62" s="21" t="s">
        <v>346</v>
      </c>
      <c r="G62" s="130">
        <f>SUM(J62:R62)</f>
        <v>19</v>
      </c>
      <c r="H62" s="130">
        <f>SUM(S62:AA62)</f>
        <v>26</v>
      </c>
      <c r="I62" s="102"/>
      <c r="J62" s="24"/>
      <c r="K62" s="23">
        <v>7</v>
      </c>
      <c r="L62" s="23">
        <v>5</v>
      </c>
      <c r="M62" s="23"/>
      <c r="N62" s="23"/>
      <c r="O62" s="23">
        <v>4</v>
      </c>
      <c r="P62" s="23">
        <v>3</v>
      </c>
      <c r="Q62" s="23"/>
      <c r="R62" s="23"/>
      <c r="S62" s="24"/>
      <c r="T62" s="23"/>
      <c r="U62" s="23"/>
      <c r="V62" s="23">
        <v>10</v>
      </c>
      <c r="W62" s="23">
        <v>6</v>
      </c>
      <c r="X62" s="23"/>
      <c r="Y62" s="23"/>
      <c r="Z62" s="23">
        <v>6</v>
      </c>
      <c r="AA62" s="23">
        <v>4</v>
      </c>
      <c r="AB62" s="24"/>
      <c r="AC62" s="24"/>
      <c r="AD62" s="24"/>
      <c r="AE62" s="24"/>
      <c r="AF62" s="24"/>
      <c r="AG62" s="24"/>
      <c r="AH62" s="24"/>
      <c r="AI62" s="24">
        <v>1</v>
      </c>
      <c r="AJ62" s="24"/>
      <c r="AK62" s="24"/>
      <c r="AL62" s="24"/>
      <c r="AM62" s="24"/>
      <c r="AN62" s="24"/>
      <c r="AO62" s="23">
        <v>6</v>
      </c>
      <c r="AP62" s="23">
        <v>8</v>
      </c>
      <c r="AQ62" s="14">
        <v>10</v>
      </c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62"/>
      <c r="BL62" s="19"/>
      <c r="BM62" s="19"/>
      <c r="BN62" s="19"/>
      <c r="BO62" s="19"/>
      <c r="BP62" s="19"/>
      <c r="BQ62" s="19"/>
      <c r="BR62" s="19"/>
      <c r="BS62" s="19"/>
    </row>
    <row r="63" spans="1:87" ht="12.75">
      <c r="A63" s="13">
        <f>+A62+1</f>
        <v>57</v>
      </c>
      <c r="B63" s="13" t="s">
        <v>307</v>
      </c>
      <c r="C63" s="13">
        <v>9299</v>
      </c>
      <c r="D63" s="20" t="s">
        <v>30</v>
      </c>
      <c r="E63" s="20">
        <f>IF(F63="Y",1,"")</f>
        <v>1</v>
      </c>
      <c r="F63" s="21" t="s">
        <v>357</v>
      </c>
      <c r="G63" s="130">
        <f>SUM(J63:R63)</f>
        <v>66</v>
      </c>
      <c r="H63" s="130">
        <f>SUM(S63:AA63)</f>
        <v>64</v>
      </c>
      <c r="I63" s="100"/>
      <c r="J63" s="91"/>
      <c r="K63" s="91">
        <v>4</v>
      </c>
      <c r="L63" s="92">
        <v>9</v>
      </c>
      <c r="M63" s="92">
        <v>10</v>
      </c>
      <c r="N63" s="92">
        <v>17</v>
      </c>
      <c r="O63" s="92">
        <v>4</v>
      </c>
      <c r="P63" s="92">
        <v>5</v>
      </c>
      <c r="Q63" s="92">
        <v>9</v>
      </c>
      <c r="R63" s="92">
        <v>8</v>
      </c>
      <c r="S63" s="71"/>
      <c r="T63" s="92">
        <v>2</v>
      </c>
      <c r="U63" s="92">
        <v>18</v>
      </c>
      <c r="V63" s="92">
        <v>14</v>
      </c>
      <c r="W63" s="92">
        <v>6</v>
      </c>
      <c r="X63" s="92">
        <v>1</v>
      </c>
      <c r="Y63" s="92">
        <v>11</v>
      </c>
      <c r="Z63" s="92">
        <v>6</v>
      </c>
      <c r="AA63" s="92">
        <v>6</v>
      </c>
      <c r="AB63" s="71"/>
      <c r="AC63" s="71"/>
      <c r="AD63" s="71"/>
      <c r="AE63" s="71"/>
      <c r="AF63" s="71">
        <v>36</v>
      </c>
      <c r="AG63" s="71">
        <v>10</v>
      </c>
      <c r="AH63" s="71">
        <v>92</v>
      </c>
      <c r="AI63" s="71"/>
      <c r="AJ63" s="71">
        <v>6</v>
      </c>
      <c r="AK63" s="71">
        <v>2</v>
      </c>
      <c r="AL63" s="71"/>
      <c r="AM63" s="71"/>
      <c r="AN63" s="71"/>
      <c r="AO63" s="92">
        <v>65</v>
      </c>
      <c r="AP63" s="92">
        <v>10</v>
      </c>
      <c r="AQ63" s="92">
        <v>109</v>
      </c>
      <c r="AR63" s="71">
        <v>1</v>
      </c>
      <c r="AS63" s="71">
        <v>50</v>
      </c>
      <c r="AT63" s="71"/>
      <c r="AU63" s="71"/>
      <c r="AV63" s="71"/>
      <c r="AW63" s="71"/>
      <c r="AX63" s="71"/>
      <c r="AY63" s="71"/>
      <c r="AZ63" s="71"/>
      <c r="BA63" s="71"/>
      <c r="BB63" s="71">
        <v>1</v>
      </c>
      <c r="BC63" s="71">
        <v>3</v>
      </c>
      <c r="BD63" s="71"/>
      <c r="BE63" s="71"/>
      <c r="BF63" s="71">
        <v>1</v>
      </c>
      <c r="BG63" s="71">
        <v>10</v>
      </c>
      <c r="BH63" s="71"/>
      <c r="BI63" s="71"/>
      <c r="BJ63" s="71">
        <v>10</v>
      </c>
      <c r="BK63" s="71">
        <v>22</v>
      </c>
      <c r="BL63" s="71">
        <v>1</v>
      </c>
      <c r="BM63" s="71">
        <v>9</v>
      </c>
      <c r="BN63" s="71"/>
      <c r="BO63" s="71"/>
      <c r="BP63" s="71">
        <v>1</v>
      </c>
      <c r="BQ63" s="71">
        <v>32</v>
      </c>
      <c r="BR63" s="71"/>
      <c r="BS63" s="71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</row>
    <row r="64" spans="1:71" ht="12.75">
      <c r="A64" s="13">
        <f>+A63+1</f>
        <v>58</v>
      </c>
      <c r="B64" s="13" t="s">
        <v>332</v>
      </c>
      <c r="C64" s="13">
        <v>9797</v>
      </c>
      <c r="D64" s="20" t="s">
        <v>26</v>
      </c>
      <c r="E64" s="20">
        <f>IF(F64="Y",1,"")</f>
      </c>
      <c r="F64" s="21" t="s">
        <v>346</v>
      </c>
      <c r="G64" s="130">
        <f>SUM(J64:R64)</f>
        <v>90</v>
      </c>
      <c r="H64" s="130">
        <f>SUM(S64:AA64)</f>
        <v>0</v>
      </c>
      <c r="I64" s="102"/>
      <c r="J64" s="24"/>
      <c r="K64" s="23">
        <v>26</v>
      </c>
      <c r="L64" s="23">
        <v>14</v>
      </c>
      <c r="M64" s="23">
        <v>8</v>
      </c>
      <c r="N64" s="23">
        <v>3</v>
      </c>
      <c r="O64" s="23">
        <v>15</v>
      </c>
      <c r="P64" s="23">
        <v>14</v>
      </c>
      <c r="Q64" s="23">
        <v>7</v>
      </c>
      <c r="R64" s="23">
        <v>3</v>
      </c>
      <c r="S64" s="24">
        <v>0</v>
      </c>
      <c r="T64" s="23"/>
      <c r="U64" s="23"/>
      <c r="V64" s="23"/>
      <c r="W64" s="23"/>
      <c r="X64" s="23"/>
      <c r="Y64" s="23"/>
      <c r="Z64" s="23"/>
      <c r="AA64" s="23"/>
      <c r="AB64" s="24"/>
      <c r="AC64" s="24"/>
      <c r="AD64" s="24"/>
      <c r="AE64" s="24"/>
      <c r="AF64" s="24"/>
      <c r="AG64" s="24"/>
      <c r="AH64" s="24"/>
      <c r="AI64" s="24">
        <v>5</v>
      </c>
      <c r="AJ64" s="24"/>
      <c r="AK64" s="24"/>
      <c r="AL64" s="24"/>
      <c r="AM64" s="24"/>
      <c r="AN64" s="24"/>
      <c r="AO64" s="23">
        <v>25</v>
      </c>
      <c r="AP64" s="23">
        <v>10</v>
      </c>
      <c r="AQ64" s="23">
        <v>55</v>
      </c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61"/>
      <c r="BL64" s="24"/>
      <c r="BM64" s="24"/>
      <c r="BN64" s="24"/>
      <c r="BO64" s="24"/>
      <c r="BP64" s="24"/>
      <c r="BQ64" s="24"/>
      <c r="BR64" s="24"/>
      <c r="BS64" s="24"/>
    </row>
    <row r="65" spans="1:87" ht="12.75">
      <c r="A65" s="13">
        <f>+A64+1</f>
        <v>59</v>
      </c>
      <c r="B65" s="13" t="s">
        <v>307</v>
      </c>
      <c r="C65" s="13">
        <v>9281</v>
      </c>
      <c r="D65" s="20" t="s">
        <v>19</v>
      </c>
      <c r="E65" s="20">
        <f>IF(F65="Y",1,"")</f>
      </c>
      <c r="F65" s="21" t="s">
        <v>346</v>
      </c>
      <c r="G65" s="130">
        <f>SUM(J65:R65)</f>
        <v>93</v>
      </c>
      <c r="H65" s="130">
        <f>SUM(S65:AA65)</f>
        <v>26</v>
      </c>
      <c r="I65" s="100"/>
      <c r="J65" s="91"/>
      <c r="K65" s="90">
        <v>12</v>
      </c>
      <c r="L65" s="90">
        <v>10</v>
      </c>
      <c r="M65" s="90">
        <v>13</v>
      </c>
      <c r="N65" s="90">
        <v>12</v>
      </c>
      <c r="O65" s="90">
        <v>19</v>
      </c>
      <c r="P65" s="90">
        <v>12</v>
      </c>
      <c r="Q65" s="90">
        <v>10</v>
      </c>
      <c r="R65" s="90">
        <v>5</v>
      </c>
      <c r="S65" s="91"/>
      <c r="T65" s="90">
        <v>4</v>
      </c>
      <c r="U65" s="90">
        <v>6</v>
      </c>
      <c r="V65" s="90">
        <v>8</v>
      </c>
      <c r="W65" s="90"/>
      <c r="X65" s="90">
        <v>2</v>
      </c>
      <c r="Y65" s="90">
        <v>4</v>
      </c>
      <c r="Z65" s="90">
        <v>2</v>
      </c>
      <c r="AA65" s="90"/>
      <c r="AB65" s="91"/>
      <c r="AC65" s="91">
        <v>2</v>
      </c>
      <c r="AD65" s="91">
        <v>5</v>
      </c>
      <c r="AE65" s="91"/>
      <c r="AF65" s="91">
        <v>11</v>
      </c>
      <c r="AG65" s="91">
        <v>8</v>
      </c>
      <c r="AH65" s="91">
        <v>93</v>
      </c>
      <c r="AI65" s="91">
        <v>3</v>
      </c>
      <c r="AJ65" s="91">
        <v>19</v>
      </c>
      <c r="AK65" s="91"/>
      <c r="AL65" s="91"/>
      <c r="AM65" s="91"/>
      <c r="AN65" s="91"/>
      <c r="AO65" s="90">
        <v>13</v>
      </c>
      <c r="AP65" s="90">
        <v>15</v>
      </c>
      <c r="AQ65" s="90">
        <v>80</v>
      </c>
      <c r="AR65" s="91">
        <v>1</v>
      </c>
      <c r="AS65" s="91">
        <v>50</v>
      </c>
      <c r="AT65" s="91"/>
      <c r="AU65" s="91"/>
      <c r="AV65" s="91"/>
      <c r="AW65" s="91"/>
      <c r="AX65" s="91"/>
      <c r="AY65" s="91"/>
      <c r="AZ65" s="91"/>
      <c r="BA65" s="91"/>
      <c r="BB65" s="91">
        <v>17</v>
      </c>
      <c r="BC65" s="91">
        <v>1</v>
      </c>
      <c r="BD65" s="91"/>
      <c r="BE65" s="91"/>
      <c r="BF65" s="91">
        <v>6</v>
      </c>
      <c r="BG65" s="91">
        <v>5</v>
      </c>
      <c r="BH65" s="91"/>
      <c r="BI65" s="91"/>
      <c r="BJ65" s="91">
        <v>2</v>
      </c>
      <c r="BK65" s="91">
        <v>5</v>
      </c>
      <c r="BL65" s="91">
        <v>1</v>
      </c>
      <c r="BM65" s="91">
        <v>6</v>
      </c>
      <c r="BN65" s="91"/>
      <c r="BO65" s="91"/>
      <c r="BP65" s="91"/>
      <c r="BQ65" s="91"/>
      <c r="BR65" s="91"/>
      <c r="BS65" s="91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</row>
    <row r="66" spans="1:87" ht="12.75">
      <c r="A66" s="13">
        <f>+A65+1</f>
        <v>60</v>
      </c>
      <c r="B66" s="13" t="s">
        <v>307</v>
      </c>
      <c r="C66" s="13">
        <v>18299</v>
      </c>
      <c r="D66" s="20" t="s">
        <v>281</v>
      </c>
      <c r="E66" s="20">
        <f>IF(F66="Y",1,"")</f>
        <v>1</v>
      </c>
      <c r="F66" s="21" t="s">
        <v>357</v>
      </c>
      <c r="G66" s="130">
        <f>SUM(J66:R66)</f>
        <v>11</v>
      </c>
      <c r="H66" s="130">
        <f>SUM(S66:AA66)</f>
        <v>71</v>
      </c>
      <c r="I66" s="100"/>
      <c r="J66" s="91"/>
      <c r="K66" s="91"/>
      <c r="L66" s="92"/>
      <c r="M66" s="92">
        <v>5</v>
      </c>
      <c r="N66" s="92"/>
      <c r="O66" s="92"/>
      <c r="P66" s="92">
        <v>1</v>
      </c>
      <c r="Q66" s="92">
        <v>4</v>
      </c>
      <c r="R66" s="91">
        <v>1</v>
      </c>
      <c r="S66" s="71"/>
      <c r="T66" s="92">
        <v>14</v>
      </c>
      <c r="U66" s="92">
        <v>5</v>
      </c>
      <c r="V66" s="92">
        <v>14</v>
      </c>
      <c r="W66" s="92">
        <v>5</v>
      </c>
      <c r="X66" s="92">
        <v>13</v>
      </c>
      <c r="Y66" s="92">
        <v>3</v>
      </c>
      <c r="Z66" s="92">
        <v>15</v>
      </c>
      <c r="AA66" s="92">
        <v>2</v>
      </c>
      <c r="AB66" s="71">
        <v>8</v>
      </c>
      <c r="AC66" s="71"/>
      <c r="AD66" s="71">
        <v>8</v>
      </c>
      <c r="AE66" s="71">
        <v>17</v>
      </c>
      <c r="AF66" s="71">
        <v>4</v>
      </c>
      <c r="AG66" s="71">
        <v>10</v>
      </c>
      <c r="AH66" s="71">
        <v>49</v>
      </c>
      <c r="AI66" s="71">
        <v>1</v>
      </c>
      <c r="AJ66" s="71">
        <v>59</v>
      </c>
      <c r="AK66" s="71">
        <v>4</v>
      </c>
      <c r="AL66" s="71"/>
      <c r="AM66" s="71">
        <v>1</v>
      </c>
      <c r="AN66" s="71">
        <v>4</v>
      </c>
      <c r="AO66" s="92">
        <v>4</v>
      </c>
      <c r="AP66" s="92">
        <v>10</v>
      </c>
      <c r="AQ66" s="92">
        <v>12</v>
      </c>
      <c r="AR66" s="71"/>
      <c r="AS66" s="71"/>
      <c r="AT66" s="71"/>
      <c r="AU66" s="71"/>
      <c r="AV66" s="71"/>
      <c r="AW66" s="71"/>
      <c r="AX66" s="71"/>
      <c r="AY66" s="71"/>
      <c r="AZ66" s="71">
        <v>2</v>
      </c>
      <c r="BA66" s="71">
        <v>30</v>
      </c>
      <c r="BB66" s="71"/>
      <c r="BC66" s="71"/>
      <c r="BD66" s="71"/>
      <c r="BE66" s="71"/>
      <c r="BF66" s="71">
        <v>1</v>
      </c>
      <c r="BG66" s="71">
        <v>3</v>
      </c>
      <c r="BH66" s="71"/>
      <c r="BI66" s="71"/>
      <c r="BJ66" s="71">
        <v>1</v>
      </c>
      <c r="BK66" s="71">
        <v>3</v>
      </c>
      <c r="BL66" s="71"/>
      <c r="BM66" s="71"/>
      <c r="BN66" s="71"/>
      <c r="BO66" s="71"/>
      <c r="BP66" s="71"/>
      <c r="BQ66" s="71"/>
      <c r="BR66" s="71"/>
      <c r="BS66" s="71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</row>
    <row r="67" spans="1:87" ht="12.75">
      <c r="A67" s="13">
        <f>+A66+1</f>
        <v>61</v>
      </c>
      <c r="B67" s="13" t="s">
        <v>307</v>
      </c>
      <c r="C67" s="13">
        <v>18304</v>
      </c>
      <c r="D67" s="20" t="s">
        <v>280</v>
      </c>
      <c r="E67" s="20">
        <f>IF(F67="Y",1,"")</f>
        <v>1</v>
      </c>
      <c r="F67" s="21" t="s">
        <v>357</v>
      </c>
      <c r="G67" s="130">
        <f>SUM(J67:R67)</f>
        <v>22</v>
      </c>
      <c r="H67" s="130">
        <f>SUM(S67:AA67)</f>
        <v>1</v>
      </c>
      <c r="I67" s="100"/>
      <c r="J67" s="91"/>
      <c r="K67" s="91">
        <v>2</v>
      </c>
      <c r="L67" s="92">
        <v>4</v>
      </c>
      <c r="M67" s="92">
        <v>2</v>
      </c>
      <c r="N67" s="92"/>
      <c r="O67" s="92">
        <v>6</v>
      </c>
      <c r="P67" s="92">
        <v>6</v>
      </c>
      <c r="Q67" s="92">
        <v>2</v>
      </c>
      <c r="R67" s="92"/>
      <c r="S67" s="71"/>
      <c r="T67" s="92">
        <v>1</v>
      </c>
      <c r="U67" s="92"/>
      <c r="V67" s="92"/>
      <c r="W67" s="92"/>
      <c r="X67" s="92"/>
      <c r="Y67" s="92"/>
      <c r="Z67" s="92"/>
      <c r="AA67" s="92"/>
      <c r="AB67" s="71"/>
      <c r="AC67" s="71"/>
      <c r="AD67" s="71"/>
      <c r="AE67" s="71"/>
      <c r="AF67" s="71">
        <v>3</v>
      </c>
      <c r="AG67" s="71">
        <v>2</v>
      </c>
      <c r="AH67" s="71">
        <v>18</v>
      </c>
      <c r="AI67" s="71">
        <v>2</v>
      </c>
      <c r="AJ67" s="71">
        <v>17</v>
      </c>
      <c r="AK67" s="71"/>
      <c r="AL67" s="71">
        <v>13</v>
      </c>
      <c r="AM67" s="71"/>
      <c r="AN67" s="71">
        <v>9</v>
      </c>
      <c r="AO67" s="92">
        <v>1</v>
      </c>
      <c r="AP67" s="92">
        <v>2</v>
      </c>
      <c r="AQ67" s="92">
        <v>2</v>
      </c>
      <c r="AR67" s="71"/>
      <c r="AS67" s="71"/>
      <c r="AT67" s="71"/>
      <c r="AU67" s="71"/>
      <c r="AV67" s="71">
        <v>1</v>
      </c>
      <c r="AW67" s="71">
        <v>20</v>
      </c>
      <c r="AX67" s="71"/>
      <c r="AY67" s="71"/>
      <c r="AZ67" s="71"/>
      <c r="BA67" s="71"/>
      <c r="BB67" s="71"/>
      <c r="BC67" s="71"/>
      <c r="BD67" s="71"/>
      <c r="BE67" s="71"/>
      <c r="BF67" s="71">
        <v>1</v>
      </c>
      <c r="BG67" s="71">
        <v>10</v>
      </c>
      <c r="BH67" s="71"/>
      <c r="BI67" s="71"/>
      <c r="BJ67" s="71">
        <v>1</v>
      </c>
      <c r="BK67" s="71">
        <v>5</v>
      </c>
      <c r="BL67" s="71"/>
      <c r="BM67" s="71"/>
      <c r="BN67" s="71"/>
      <c r="BO67" s="71"/>
      <c r="BP67" s="71"/>
      <c r="BQ67" s="71"/>
      <c r="BR67" s="71"/>
      <c r="BS67" s="71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</row>
    <row r="68" spans="1:85" ht="12.75">
      <c r="A68" s="13">
        <f>+A67+1</f>
        <v>62</v>
      </c>
      <c r="B68" s="13" t="s">
        <v>310</v>
      </c>
      <c r="C68" s="13">
        <v>9812</v>
      </c>
      <c r="D68" s="20" t="s">
        <v>226</v>
      </c>
      <c r="E68" s="20">
        <f>IF(F68="Y",1,"")</f>
        <v>1</v>
      </c>
      <c r="F68" s="21" t="s">
        <v>357</v>
      </c>
      <c r="G68" s="130">
        <f>SUM(J68:R68)</f>
        <v>233</v>
      </c>
      <c r="H68" s="130">
        <f>SUM(S68:AA68)</f>
        <v>141</v>
      </c>
      <c r="I68" s="102"/>
      <c r="J68" s="25"/>
      <c r="K68" s="14">
        <v>10</v>
      </c>
      <c r="L68" s="14">
        <v>26</v>
      </c>
      <c r="M68" s="14">
        <v>53</v>
      </c>
      <c r="N68" s="14">
        <v>66</v>
      </c>
      <c r="O68" s="14">
        <v>3</v>
      </c>
      <c r="P68" s="14">
        <v>16</v>
      </c>
      <c r="Q68" s="14">
        <v>30</v>
      </c>
      <c r="R68" s="14">
        <v>29</v>
      </c>
      <c r="S68" s="39"/>
      <c r="T68" s="14">
        <v>7</v>
      </c>
      <c r="U68" s="14">
        <v>20</v>
      </c>
      <c r="V68" s="14">
        <v>30</v>
      </c>
      <c r="W68" s="14">
        <v>13</v>
      </c>
      <c r="X68" s="14">
        <v>11</v>
      </c>
      <c r="Y68" s="14">
        <v>21</v>
      </c>
      <c r="Z68" s="14">
        <v>29</v>
      </c>
      <c r="AA68" s="14">
        <v>10</v>
      </c>
      <c r="AB68" s="19">
        <v>6</v>
      </c>
      <c r="AC68" s="19">
        <v>4</v>
      </c>
      <c r="AD68" s="19">
        <v>2</v>
      </c>
      <c r="AE68" s="19">
        <v>15</v>
      </c>
      <c r="AF68" s="19">
        <v>59</v>
      </c>
      <c r="AG68" s="19">
        <v>15</v>
      </c>
      <c r="AH68" s="19">
        <v>196</v>
      </c>
      <c r="AI68" s="19">
        <v>1</v>
      </c>
      <c r="AJ68" s="19"/>
      <c r="AK68" s="19">
        <v>6</v>
      </c>
      <c r="AL68" s="19"/>
      <c r="AM68" s="19"/>
      <c r="AN68" s="19">
        <v>1</v>
      </c>
      <c r="AO68" s="14"/>
      <c r="AP68" s="14"/>
      <c r="AQ68" s="14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</row>
    <row r="69" spans="1:85" ht="12.75">
      <c r="A69" s="13">
        <f>+A68+1</f>
        <v>63</v>
      </c>
      <c r="B69" s="13" t="s">
        <v>310</v>
      </c>
      <c r="C69" s="13">
        <v>9813</v>
      </c>
      <c r="D69" s="20" t="s">
        <v>227</v>
      </c>
      <c r="E69" s="20">
        <f>IF(F69="Y",1,"")</f>
        <v>1</v>
      </c>
      <c r="F69" s="21" t="s">
        <v>357</v>
      </c>
      <c r="G69" s="130">
        <f>SUM(J69:R69)</f>
        <v>98</v>
      </c>
      <c r="H69" s="130">
        <f>SUM(S69:AA69)</f>
        <v>0</v>
      </c>
      <c r="I69" s="102"/>
      <c r="J69" s="25"/>
      <c r="K69" s="14"/>
      <c r="L69" s="14"/>
      <c r="M69" s="14">
        <v>6</v>
      </c>
      <c r="N69" s="14">
        <v>54</v>
      </c>
      <c r="O69" s="14"/>
      <c r="P69" s="14"/>
      <c r="Q69" s="14">
        <v>4</v>
      </c>
      <c r="R69" s="14">
        <v>34</v>
      </c>
      <c r="S69" s="39">
        <v>0</v>
      </c>
      <c r="T69" s="14"/>
      <c r="U69" s="14"/>
      <c r="V69" s="14"/>
      <c r="W69" s="14"/>
      <c r="X69" s="14"/>
      <c r="Y69" s="14"/>
      <c r="Z69" s="14"/>
      <c r="AA69" s="14"/>
      <c r="AB69" s="19"/>
      <c r="AC69" s="19">
        <v>8</v>
      </c>
      <c r="AD69" s="19">
        <v>6</v>
      </c>
      <c r="AE69" s="19"/>
      <c r="AF69" s="19">
        <v>1</v>
      </c>
      <c r="AG69" s="19"/>
      <c r="AH69" s="19">
        <v>97</v>
      </c>
      <c r="AI69" s="19">
        <v>1</v>
      </c>
      <c r="AJ69" s="19"/>
      <c r="AK69" s="19"/>
      <c r="AL69" s="19"/>
      <c r="AM69" s="19"/>
      <c r="AN69" s="19"/>
      <c r="AO69" s="14"/>
      <c r="AP69" s="14"/>
      <c r="AQ69" s="14">
        <v>20</v>
      </c>
      <c r="AR69" s="19">
        <v>1</v>
      </c>
      <c r="AS69" s="19">
        <v>40</v>
      </c>
      <c r="AT69" s="19"/>
      <c r="AU69" s="19"/>
      <c r="AV69" s="19"/>
      <c r="AW69" s="19"/>
      <c r="AX69" s="19"/>
      <c r="AY69" s="19"/>
      <c r="AZ69" s="19"/>
      <c r="BA69" s="19"/>
      <c r="BB69" s="19">
        <v>22</v>
      </c>
      <c r="BC69" s="19">
        <v>100</v>
      </c>
      <c r="BD69" s="19"/>
      <c r="BE69" s="19"/>
      <c r="BF69" s="19"/>
      <c r="BG69" s="19"/>
      <c r="BH69" s="19"/>
      <c r="BI69" s="19"/>
      <c r="BJ69" s="19"/>
      <c r="BK69" s="19"/>
      <c r="BL69" s="19">
        <v>1</v>
      </c>
      <c r="BM69" s="19">
        <v>8</v>
      </c>
      <c r="BN69" s="19">
        <v>1</v>
      </c>
      <c r="BO69" s="19">
        <v>8</v>
      </c>
      <c r="BP69" s="19">
        <v>1</v>
      </c>
      <c r="BQ69" s="19">
        <v>8</v>
      </c>
      <c r="BR69" s="19"/>
      <c r="BS69" s="19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</row>
    <row r="70" spans="1:85" ht="12.75">
      <c r="A70" s="13">
        <f>+A69+1</f>
        <v>64</v>
      </c>
      <c r="B70" s="13" t="s">
        <v>310</v>
      </c>
      <c r="C70" s="42">
        <v>9775</v>
      </c>
      <c r="D70" s="20" t="s">
        <v>314</v>
      </c>
      <c r="E70" s="20">
        <f>IF(F70="Y",1,"")</f>
        <v>1</v>
      </c>
      <c r="F70" s="21" t="s">
        <v>357</v>
      </c>
      <c r="G70" s="130">
        <f>SUM(J70:R70)</f>
        <v>29</v>
      </c>
      <c r="H70" s="130">
        <f>SUM(S70:AA70)</f>
        <v>7</v>
      </c>
      <c r="I70" s="102"/>
      <c r="J70" s="25"/>
      <c r="K70" s="14"/>
      <c r="L70" s="14"/>
      <c r="M70" s="14">
        <v>8</v>
      </c>
      <c r="N70" s="14">
        <v>9</v>
      </c>
      <c r="O70" s="14"/>
      <c r="P70" s="14"/>
      <c r="Q70" s="14">
        <v>4</v>
      </c>
      <c r="R70" s="14">
        <v>8</v>
      </c>
      <c r="S70" s="39"/>
      <c r="T70" s="14"/>
      <c r="U70" s="14"/>
      <c r="V70" s="14">
        <v>2</v>
      </c>
      <c r="W70" s="14"/>
      <c r="X70" s="14"/>
      <c r="Y70" s="14"/>
      <c r="Z70" s="14">
        <v>5</v>
      </c>
      <c r="AA70" s="14"/>
      <c r="AB70" s="19">
        <v>1</v>
      </c>
      <c r="AC70" s="19">
        <v>1</v>
      </c>
      <c r="AD70" s="19"/>
      <c r="AE70" s="19"/>
      <c r="AF70" s="19">
        <v>5</v>
      </c>
      <c r="AG70" s="19"/>
      <c r="AH70" s="19">
        <v>28</v>
      </c>
      <c r="AI70" s="19"/>
      <c r="AJ70" s="19"/>
      <c r="AK70" s="19"/>
      <c r="AL70" s="19"/>
      <c r="AM70" s="19"/>
      <c r="AN70" s="19"/>
      <c r="AO70" s="14"/>
      <c r="AP70" s="14"/>
      <c r="AQ70" s="14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</row>
    <row r="71" spans="1:87" ht="12.75">
      <c r="A71" s="13">
        <f>+A70+1</f>
        <v>65</v>
      </c>
      <c r="B71" s="13" t="s">
        <v>307</v>
      </c>
      <c r="C71" s="13">
        <v>9300</v>
      </c>
      <c r="D71" s="20" t="s">
        <v>31</v>
      </c>
      <c r="E71" s="20">
        <f>IF(F71="Y",1,"")</f>
        <v>1</v>
      </c>
      <c r="F71" s="21" t="s">
        <v>357</v>
      </c>
      <c r="G71" s="130">
        <f>SUM(J71:R71)</f>
        <v>106</v>
      </c>
      <c r="H71" s="130">
        <f>SUM(S71:AA71)</f>
        <v>76</v>
      </c>
      <c r="I71" s="100"/>
      <c r="J71" s="91"/>
      <c r="K71" s="92">
        <v>2</v>
      </c>
      <c r="L71" s="92">
        <v>26</v>
      </c>
      <c r="M71" s="92">
        <v>17</v>
      </c>
      <c r="N71" s="92">
        <v>16</v>
      </c>
      <c r="O71" s="92"/>
      <c r="P71" s="92">
        <v>20</v>
      </c>
      <c r="Q71" s="92">
        <v>15</v>
      </c>
      <c r="R71" s="92">
        <v>10</v>
      </c>
      <c r="S71" s="71"/>
      <c r="T71" s="92">
        <v>6</v>
      </c>
      <c r="U71" s="92">
        <v>24</v>
      </c>
      <c r="V71" s="92">
        <v>9</v>
      </c>
      <c r="W71" s="92">
        <v>3</v>
      </c>
      <c r="X71" s="92">
        <v>6</v>
      </c>
      <c r="Y71" s="92">
        <v>19</v>
      </c>
      <c r="Z71" s="92">
        <v>8</v>
      </c>
      <c r="AA71" s="92">
        <v>1</v>
      </c>
      <c r="AB71" s="71">
        <v>30</v>
      </c>
      <c r="AC71" s="71"/>
      <c r="AD71" s="71"/>
      <c r="AE71" s="71">
        <v>9</v>
      </c>
      <c r="AF71" s="71">
        <v>56</v>
      </c>
      <c r="AG71" s="71">
        <v>28</v>
      </c>
      <c r="AH71" s="71">
        <v>135</v>
      </c>
      <c r="AI71" s="71">
        <v>4</v>
      </c>
      <c r="AJ71" s="71">
        <v>3</v>
      </c>
      <c r="AK71" s="71">
        <v>4</v>
      </c>
      <c r="AL71" s="71"/>
      <c r="AM71" s="71"/>
      <c r="AN71" s="71"/>
      <c r="AO71" s="92">
        <v>60</v>
      </c>
      <c r="AP71" s="92">
        <v>41</v>
      </c>
      <c r="AQ71" s="92">
        <v>51</v>
      </c>
      <c r="AR71" s="71">
        <v>1</v>
      </c>
      <c r="AS71" s="71">
        <v>40</v>
      </c>
      <c r="AT71" s="71"/>
      <c r="AU71" s="71"/>
      <c r="AV71" s="71"/>
      <c r="AW71" s="71"/>
      <c r="AX71" s="71"/>
      <c r="AY71" s="71"/>
      <c r="AZ71" s="71"/>
      <c r="BA71" s="71"/>
      <c r="BB71" s="71">
        <v>12</v>
      </c>
      <c r="BC71" s="71">
        <v>12</v>
      </c>
      <c r="BD71" s="71">
        <v>1</v>
      </c>
      <c r="BE71" s="71">
        <v>36</v>
      </c>
      <c r="BF71" s="71">
        <v>5</v>
      </c>
      <c r="BG71" s="71">
        <v>5</v>
      </c>
      <c r="BH71" s="71"/>
      <c r="BI71" s="71"/>
      <c r="BJ71" s="71">
        <v>20</v>
      </c>
      <c r="BK71" s="71"/>
      <c r="BL71" s="71">
        <v>1</v>
      </c>
      <c r="BM71" s="71">
        <v>12</v>
      </c>
      <c r="BN71" s="71"/>
      <c r="BO71" s="71"/>
      <c r="BP71" s="71">
        <v>1</v>
      </c>
      <c r="BQ71" s="71">
        <v>10</v>
      </c>
      <c r="BR71" s="71"/>
      <c r="BS71" s="71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</row>
    <row r="72" spans="1:71" ht="12.75">
      <c r="A72" s="13">
        <f>+A71+1</f>
        <v>66</v>
      </c>
      <c r="B72" s="13" t="s">
        <v>332</v>
      </c>
      <c r="C72" s="13">
        <v>9301</v>
      </c>
      <c r="D72" s="20" t="s">
        <v>32</v>
      </c>
      <c r="E72" s="20">
        <f>IF(F72="Y",1,"")</f>
        <v>1</v>
      </c>
      <c r="F72" s="21" t="s">
        <v>357</v>
      </c>
      <c r="G72" s="130">
        <f>SUM(J72:R72)</f>
        <v>51</v>
      </c>
      <c r="H72" s="130">
        <f>SUM(S72:AA72)</f>
        <v>26</v>
      </c>
      <c r="I72" s="102"/>
      <c r="J72" s="24"/>
      <c r="K72" s="14">
        <v>10</v>
      </c>
      <c r="L72" s="14">
        <v>11</v>
      </c>
      <c r="M72" s="14">
        <v>7</v>
      </c>
      <c r="N72" s="14">
        <v>4</v>
      </c>
      <c r="O72" s="14">
        <v>7</v>
      </c>
      <c r="P72" s="14">
        <v>4</v>
      </c>
      <c r="Q72" s="14">
        <v>4</v>
      </c>
      <c r="R72" s="14">
        <v>4</v>
      </c>
      <c r="S72" s="19"/>
      <c r="T72" s="19">
        <v>11</v>
      </c>
      <c r="U72" s="14">
        <v>3</v>
      </c>
      <c r="V72" s="14">
        <v>1</v>
      </c>
      <c r="W72" s="14">
        <v>1</v>
      </c>
      <c r="X72" s="14">
        <v>4</v>
      </c>
      <c r="Y72" s="14">
        <v>3</v>
      </c>
      <c r="Z72" s="14">
        <v>1</v>
      </c>
      <c r="AA72" s="14">
        <v>2</v>
      </c>
      <c r="AB72" s="19">
        <v>2</v>
      </c>
      <c r="AC72" s="19">
        <v>2</v>
      </c>
      <c r="AD72" s="19"/>
      <c r="AE72" s="19"/>
      <c r="AF72" s="19">
        <v>12</v>
      </c>
      <c r="AG72" s="19">
        <v>22</v>
      </c>
      <c r="AH72" s="19">
        <v>31</v>
      </c>
      <c r="AI72" s="19">
        <v>3</v>
      </c>
      <c r="AJ72" s="19"/>
      <c r="AK72" s="19"/>
      <c r="AL72" s="19">
        <v>4</v>
      </c>
      <c r="AM72" s="19"/>
      <c r="AN72" s="19"/>
      <c r="AO72" s="14">
        <v>21</v>
      </c>
      <c r="AP72" s="14">
        <v>14</v>
      </c>
      <c r="AQ72" s="14">
        <v>26</v>
      </c>
      <c r="AR72" s="19">
        <v>1</v>
      </c>
      <c r="AS72" s="19">
        <v>20</v>
      </c>
      <c r="AT72" s="19">
        <v>1</v>
      </c>
      <c r="AU72" s="19">
        <v>2</v>
      </c>
      <c r="AV72" s="19"/>
      <c r="AW72" s="19"/>
      <c r="AX72" s="19"/>
      <c r="AY72" s="19"/>
      <c r="AZ72" s="19"/>
      <c r="BA72" s="19"/>
      <c r="BB72" s="19">
        <v>6</v>
      </c>
      <c r="BC72" s="19">
        <v>4</v>
      </c>
      <c r="BD72" s="19"/>
      <c r="BE72" s="19"/>
      <c r="BF72" s="19">
        <v>4</v>
      </c>
      <c r="BG72" s="19">
        <v>8</v>
      </c>
      <c r="BH72" s="19"/>
      <c r="BI72" s="19"/>
      <c r="BJ72" s="19">
        <v>3</v>
      </c>
      <c r="BK72" s="62">
        <v>3</v>
      </c>
      <c r="BL72" s="19"/>
      <c r="BM72" s="19"/>
      <c r="BN72" s="19"/>
      <c r="BO72" s="19"/>
      <c r="BP72" s="19"/>
      <c r="BQ72" s="19"/>
      <c r="BR72" s="19"/>
      <c r="BS72" s="19"/>
    </row>
    <row r="73" spans="1:73" ht="12.75">
      <c r="A73" s="13">
        <f>+A72+1</f>
        <v>67</v>
      </c>
      <c r="B73" s="13" t="s">
        <v>306</v>
      </c>
      <c r="C73" s="13">
        <v>9365</v>
      </c>
      <c r="D73" s="20" t="s">
        <v>82</v>
      </c>
      <c r="E73" s="20">
        <f>IF(F73="Y",1,"")</f>
        <v>1</v>
      </c>
      <c r="F73" s="21" t="s">
        <v>357</v>
      </c>
      <c r="G73" s="130">
        <f>SUM(J73:R73)</f>
        <v>140</v>
      </c>
      <c r="H73" s="130">
        <f>SUM(S73:AA73)</f>
        <v>47</v>
      </c>
      <c r="I73" s="102"/>
      <c r="J73" s="24"/>
      <c r="K73" s="23">
        <v>7</v>
      </c>
      <c r="L73" s="23">
        <v>19</v>
      </c>
      <c r="M73" s="23">
        <v>30</v>
      </c>
      <c r="N73" s="23">
        <v>25</v>
      </c>
      <c r="O73" s="23">
        <v>10</v>
      </c>
      <c r="P73" s="23">
        <v>11</v>
      </c>
      <c r="Q73" s="23">
        <v>24</v>
      </c>
      <c r="R73" s="23">
        <v>14</v>
      </c>
      <c r="S73" s="24"/>
      <c r="T73" s="23">
        <v>3</v>
      </c>
      <c r="U73" s="23">
        <v>11</v>
      </c>
      <c r="V73" s="23">
        <v>4</v>
      </c>
      <c r="W73" s="23">
        <v>4</v>
      </c>
      <c r="X73" s="23">
        <v>4</v>
      </c>
      <c r="Y73" s="23">
        <v>13</v>
      </c>
      <c r="Z73" s="23">
        <v>4</v>
      </c>
      <c r="AA73" s="23">
        <v>4</v>
      </c>
      <c r="AB73" s="24">
        <v>4</v>
      </c>
      <c r="AC73" s="24">
        <v>3</v>
      </c>
      <c r="AD73" s="24">
        <v>2</v>
      </c>
      <c r="AE73" s="24"/>
      <c r="AF73" s="24">
        <v>22</v>
      </c>
      <c r="AG73" s="24">
        <v>15</v>
      </c>
      <c r="AH73" s="24">
        <v>173</v>
      </c>
      <c r="AI73" s="24"/>
      <c r="AJ73" s="24">
        <v>4</v>
      </c>
      <c r="AK73" s="24"/>
      <c r="AL73" s="24"/>
      <c r="AM73" s="24"/>
      <c r="AN73" s="24"/>
      <c r="AO73" s="26">
        <v>26</v>
      </c>
      <c r="AP73" s="26">
        <v>26</v>
      </c>
      <c r="AQ73" s="26">
        <v>52</v>
      </c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>
        <v>3</v>
      </c>
      <c r="BC73" s="25"/>
      <c r="BD73" s="25"/>
      <c r="BE73" s="25"/>
      <c r="BF73" s="25">
        <v>5</v>
      </c>
      <c r="BG73" s="25">
        <v>4</v>
      </c>
      <c r="BH73" s="25"/>
      <c r="BI73" s="25"/>
      <c r="BJ73" s="25">
        <v>5</v>
      </c>
      <c r="BK73" s="25">
        <v>4</v>
      </c>
      <c r="BL73" s="25">
        <v>1</v>
      </c>
      <c r="BM73" s="25">
        <v>10</v>
      </c>
      <c r="BN73" s="25"/>
      <c r="BO73" s="25"/>
      <c r="BP73" s="25"/>
      <c r="BQ73" s="25"/>
      <c r="BR73" s="25"/>
      <c r="BS73" s="25"/>
      <c r="BU73" s="16"/>
    </row>
    <row r="74" spans="1:73" ht="12.75">
      <c r="A74" s="13">
        <f>+A73+1</f>
        <v>68</v>
      </c>
      <c r="B74" s="13" t="s">
        <v>306</v>
      </c>
      <c r="C74" s="13">
        <v>9367</v>
      </c>
      <c r="D74" s="20" t="s">
        <v>83</v>
      </c>
      <c r="E74" s="20">
        <f>IF(F74="Y",1,"")</f>
        <v>1</v>
      </c>
      <c r="F74" s="21" t="s">
        <v>357</v>
      </c>
      <c r="G74" s="130">
        <f>SUM(J74:R74)</f>
        <v>28</v>
      </c>
      <c r="H74" s="130">
        <f>SUM(S74:AA74)</f>
        <v>22</v>
      </c>
      <c r="I74" s="102"/>
      <c r="J74" s="24"/>
      <c r="K74" s="23">
        <v>1</v>
      </c>
      <c r="L74" s="23">
        <v>2</v>
      </c>
      <c r="M74" s="23">
        <v>3</v>
      </c>
      <c r="N74" s="23">
        <v>9</v>
      </c>
      <c r="O74" s="23">
        <v>1</v>
      </c>
      <c r="P74" s="23">
        <v>1</v>
      </c>
      <c r="Q74" s="23">
        <v>5</v>
      </c>
      <c r="R74" s="23">
        <v>6</v>
      </c>
      <c r="S74" s="24"/>
      <c r="T74" s="23">
        <v>3</v>
      </c>
      <c r="U74" s="23">
        <v>2</v>
      </c>
      <c r="V74" s="23">
        <v>1</v>
      </c>
      <c r="W74" s="23">
        <v>4</v>
      </c>
      <c r="X74" s="23">
        <v>4</v>
      </c>
      <c r="Y74" s="23">
        <v>3</v>
      </c>
      <c r="Z74" s="23">
        <v>2</v>
      </c>
      <c r="AA74" s="23">
        <v>3</v>
      </c>
      <c r="AB74" s="24"/>
      <c r="AC74" s="24">
        <v>5</v>
      </c>
      <c r="AD74" s="24"/>
      <c r="AE74" s="24"/>
      <c r="AF74" s="24">
        <v>7</v>
      </c>
      <c r="AG74" s="24"/>
      <c r="AH74" s="24">
        <v>30</v>
      </c>
      <c r="AI74" s="24"/>
      <c r="AJ74" s="24"/>
      <c r="AK74" s="24"/>
      <c r="AL74" s="24"/>
      <c r="AM74" s="24"/>
      <c r="AN74" s="24"/>
      <c r="AO74" s="26">
        <v>7</v>
      </c>
      <c r="AP74" s="26"/>
      <c r="AQ74" s="26">
        <v>24</v>
      </c>
      <c r="AR74" s="25">
        <v>1</v>
      </c>
      <c r="AS74" s="25">
        <v>20</v>
      </c>
      <c r="AT74" s="25"/>
      <c r="AU74" s="25"/>
      <c r="AV74" s="25"/>
      <c r="AW74" s="25"/>
      <c r="AX74" s="25"/>
      <c r="AY74" s="25"/>
      <c r="AZ74" s="25"/>
      <c r="BA74" s="25"/>
      <c r="BB74" s="25">
        <v>3</v>
      </c>
      <c r="BC74" s="25">
        <v>3</v>
      </c>
      <c r="BD74" s="25"/>
      <c r="BE74" s="25"/>
      <c r="BF74" s="25"/>
      <c r="BG74" s="25"/>
      <c r="BH74" s="25"/>
      <c r="BI74" s="25"/>
      <c r="BJ74" s="25">
        <v>4</v>
      </c>
      <c r="BK74" s="25">
        <v>20</v>
      </c>
      <c r="BL74" s="25"/>
      <c r="BM74" s="25"/>
      <c r="BN74" s="25">
        <v>1</v>
      </c>
      <c r="BO74" s="25">
        <v>10</v>
      </c>
      <c r="BP74" s="25"/>
      <c r="BQ74" s="25"/>
      <c r="BR74" s="25">
        <v>1</v>
      </c>
      <c r="BS74" s="25">
        <v>10</v>
      </c>
      <c r="BU74" s="16"/>
    </row>
    <row r="75" spans="1:73" ht="12.75">
      <c r="A75" s="13">
        <f>+A74+1</f>
        <v>69</v>
      </c>
      <c r="B75" s="13" t="s">
        <v>306</v>
      </c>
      <c r="C75" s="13">
        <v>9368</v>
      </c>
      <c r="D75" s="20" t="s">
        <v>84</v>
      </c>
      <c r="E75" s="20">
        <f>IF(F75="Y",1,"")</f>
        <v>1</v>
      </c>
      <c r="F75" s="21" t="s">
        <v>357</v>
      </c>
      <c r="G75" s="130">
        <f>SUM(J75:R75)</f>
        <v>74</v>
      </c>
      <c r="H75" s="130">
        <f>SUM(S75:AA75)</f>
        <v>1</v>
      </c>
      <c r="I75" s="102"/>
      <c r="J75" s="24"/>
      <c r="K75" s="23"/>
      <c r="L75" s="23">
        <v>2</v>
      </c>
      <c r="M75" s="23">
        <v>13</v>
      </c>
      <c r="N75" s="23">
        <v>40</v>
      </c>
      <c r="O75" s="23"/>
      <c r="P75" s="23">
        <v>4</v>
      </c>
      <c r="Q75" s="23">
        <v>2</v>
      </c>
      <c r="R75" s="14">
        <v>13</v>
      </c>
      <c r="S75" s="24"/>
      <c r="T75" s="23"/>
      <c r="U75" s="23"/>
      <c r="V75" s="23">
        <v>1</v>
      </c>
      <c r="W75" s="23"/>
      <c r="X75" s="23"/>
      <c r="Y75" s="23"/>
      <c r="Z75" s="23"/>
      <c r="AA75" s="23"/>
      <c r="AB75" s="24"/>
      <c r="AC75" s="24"/>
      <c r="AD75" s="24"/>
      <c r="AE75" s="24"/>
      <c r="AF75" s="24">
        <v>5</v>
      </c>
      <c r="AG75" s="24"/>
      <c r="AH75" s="24">
        <v>39</v>
      </c>
      <c r="AI75" s="24"/>
      <c r="AJ75" s="24"/>
      <c r="AK75" s="24"/>
      <c r="AL75" s="24"/>
      <c r="AM75" s="24"/>
      <c r="AN75" s="24"/>
      <c r="AO75" s="26">
        <v>5</v>
      </c>
      <c r="AP75" s="26"/>
      <c r="AQ75" s="26"/>
      <c r="AR75" s="25">
        <v>1</v>
      </c>
      <c r="AS75" s="25">
        <v>20</v>
      </c>
      <c r="AT75" s="25"/>
      <c r="AU75" s="25"/>
      <c r="AV75" s="25"/>
      <c r="AW75" s="25"/>
      <c r="AX75" s="25"/>
      <c r="AY75" s="25"/>
      <c r="AZ75" s="25"/>
      <c r="BA75" s="25"/>
      <c r="BB75" s="25">
        <v>4</v>
      </c>
      <c r="BC75" s="25">
        <v>6</v>
      </c>
      <c r="BD75" s="25"/>
      <c r="BE75" s="25"/>
      <c r="BF75" s="25">
        <v>3</v>
      </c>
      <c r="BG75" s="25">
        <v>8.5</v>
      </c>
      <c r="BH75" s="25"/>
      <c r="BI75" s="25"/>
      <c r="BJ75" s="25">
        <v>6</v>
      </c>
      <c r="BK75" s="25">
        <v>27</v>
      </c>
      <c r="BL75" s="25">
        <v>1</v>
      </c>
      <c r="BM75" s="25">
        <v>15</v>
      </c>
      <c r="BN75" s="25">
        <v>13</v>
      </c>
      <c r="BO75" s="25">
        <v>27</v>
      </c>
      <c r="BP75" s="25"/>
      <c r="BQ75" s="25"/>
      <c r="BR75" s="25"/>
      <c r="BS75" s="25"/>
      <c r="BU75" s="16"/>
    </row>
    <row r="76" spans="1:73" ht="12.75">
      <c r="A76" s="13">
        <f>+A75+1</f>
        <v>70</v>
      </c>
      <c r="B76" s="13" t="s">
        <v>306</v>
      </c>
      <c r="C76" s="13">
        <v>9376</v>
      </c>
      <c r="D76" s="20" t="s">
        <v>85</v>
      </c>
      <c r="E76" s="20">
        <f>IF(F76="Y",1,"")</f>
      </c>
      <c r="F76" s="21" t="s">
        <v>346</v>
      </c>
      <c r="G76" s="130">
        <f>SUM(J76:R76)</f>
        <v>62</v>
      </c>
      <c r="H76" s="130">
        <f>SUM(S76:AA76)</f>
        <v>14</v>
      </c>
      <c r="I76" s="102"/>
      <c r="J76" s="24"/>
      <c r="K76" s="23"/>
      <c r="L76" s="23">
        <v>2</v>
      </c>
      <c r="M76" s="23">
        <v>30</v>
      </c>
      <c r="N76" s="23">
        <v>10</v>
      </c>
      <c r="O76" s="23"/>
      <c r="P76" s="23">
        <v>4</v>
      </c>
      <c r="Q76" s="23">
        <v>11</v>
      </c>
      <c r="R76" s="23">
        <v>5</v>
      </c>
      <c r="S76" s="24"/>
      <c r="T76" s="23">
        <v>1</v>
      </c>
      <c r="U76" s="23">
        <v>3</v>
      </c>
      <c r="V76" s="23">
        <v>3</v>
      </c>
      <c r="W76" s="23"/>
      <c r="X76" s="23">
        <v>2</v>
      </c>
      <c r="Y76" s="23">
        <v>2</v>
      </c>
      <c r="Z76" s="23">
        <v>3</v>
      </c>
      <c r="AA76" s="23"/>
      <c r="AB76" s="24">
        <v>2</v>
      </c>
      <c r="AC76" s="24">
        <v>2</v>
      </c>
      <c r="AD76" s="24"/>
      <c r="AE76" s="24"/>
      <c r="AF76" s="24">
        <v>3</v>
      </c>
      <c r="AG76" s="24">
        <v>4</v>
      </c>
      <c r="AH76" s="24">
        <v>38</v>
      </c>
      <c r="AI76" s="24"/>
      <c r="AJ76" s="24"/>
      <c r="AK76" s="24"/>
      <c r="AL76" s="24"/>
      <c r="AM76" s="24"/>
      <c r="AN76" s="24"/>
      <c r="AO76" s="26">
        <v>3</v>
      </c>
      <c r="AP76" s="26"/>
      <c r="AQ76" s="26">
        <v>8</v>
      </c>
      <c r="AR76" s="25">
        <v>1</v>
      </c>
      <c r="AS76" s="25">
        <v>20</v>
      </c>
      <c r="AT76" s="25">
        <v>2</v>
      </c>
      <c r="AU76" s="25">
        <v>5</v>
      </c>
      <c r="AV76" s="25"/>
      <c r="AW76" s="25"/>
      <c r="AX76" s="25"/>
      <c r="AY76" s="25"/>
      <c r="AZ76" s="25"/>
      <c r="BA76" s="25"/>
      <c r="BB76" s="25">
        <v>10</v>
      </c>
      <c r="BC76" s="25">
        <v>4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>
        <v>1</v>
      </c>
      <c r="BO76" s="25">
        <v>4</v>
      </c>
      <c r="BP76" s="25"/>
      <c r="BQ76" s="25"/>
      <c r="BR76" s="25"/>
      <c r="BS76" s="25"/>
      <c r="BU76" s="16"/>
    </row>
    <row r="77" spans="1:207" ht="14.25" customHeight="1">
      <c r="A77" s="13">
        <f>+A76+1</f>
        <v>71</v>
      </c>
      <c r="B77" s="13" t="s">
        <v>306</v>
      </c>
      <c r="C77" s="13">
        <v>9369</v>
      </c>
      <c r="D77" s="20" t="s">
        <v>86</v>
      </c>
      <c r="E77" s="20">
        <f>IF(F77="Y",1,"")</f>
        <v>1</v>
      </c>
      <c r="F77" s="21" t="s">
        <v>357</v>
      </c>
      <c r="G77" s="130">
        <f>SUM(J77:R77)</f>
        <v>162</v>
      </c>
      <c r="H77" s="130">
        <f>SUM(S77:AA77)</f>
        <v>86</v>
      </c>
      <c r="I77" s="102"/>
      <c r="J77" s="24"/>
      <c r="K77" s="23">
        <v>12</v>
      </c>
      <c r="L77" s="23">
        <v>20</v>
      </c>
      <c r="M77" s="23">
        <v>30</v>
      </c>
      <c r="N77" s="23">
        <v>36</v>
      </c>
      <c r="O77" s="23">
        <v>4</v>
      </c>
      <c r="P77" s="23">
        <v>14</v>
      </c>
      <c r="Q77" s="23">
        <v>26</v>
      </c>
      <c r="R77" s="23">
        <v>20</v>
      </c>
      <c r="S77" s="24"/>
      <c r="T77" s="23">
        <v>9</v>
      </c>
      <c r="U77" s="23">
        <v>6</v>
      </c>
      <c r="V77" s="23">
        <v>16</v>
      </c>
      <c r="W77" s="23">
        <v>18</v>
      </c>
      <c r="X77" s="23">
        <v>15</v>
      </c>
      <c r="Y77" s="23">
        <v>6</v>
      </c>
      <c r="Z77" s="23">
        <v>8</v>
      </c>
      <c r="AA77" s="23">
        <v>8</v>
      </c>
      <c r="AB77" s="24">
        <v>17</v>
      </c>
      <c r="AC77" s="24">
        <v>7</v>
      </c>
      <c r="AD77" s="24"/>
      <c r="AE77" s="24">
        <v>13</v>
      </c>
      <c r="AF77" s="24">
        <v>15</v>
      </c>
      <c r="AG77" s="24">
        <v>5</v>
      </c>
      <c r="AH77" s="24">
        <v>113</v>
      </c>
      <c r="AI77" s="24">
        <v>2</v>
      </c>
      <c r="AJ77" s="24"/>
      <c r="AK77" s="24"/>
      <c r="AL77" s="24"/>
      <c r="AM77" s="24"/>
      <c r="AN77" s="24"/>
      <c r="AO77" s="26">
        <v>15</v>
      </c>
      <c r="AP77" s="26">
        <v>6</v>
      </c>
      <c r="AQ77" s="26">
        <v>5</v>
      </c>
      <c r="AR77" s="25">
        <v>2</v>
      </c>
      <c r="AS77" s="25">
        <v>80</v>
      </c>
      <c r="AT77" s="25"/>
      <c r="AU77" s="25"/>
      <c r="AV77" s="25"/>
      <c r="AW77" s="25"/>
      <c r="AX77" s="25"/>
      <c r="AY77" s="25"/>
      <c r="AZ77" s="25"/>
      <c r="BA77" s="25"/>
      <c r="BB77" s="25">
        <v>1</v>
      </c>
      <c r="BC77" s="25">
        <v>3</v>
      </c>
      <c r="BD77" s="25"/>
      <c r="BE77" s="25"/>
      <c r="BF77" s="25">
        <v>1</v>
      </c>
      <c r="BG77" s="25">
        <v>3</v>
      </c>
      <c r="BH77" s="25"/>
      <c r="BI77" s="25"/>
      <c r="BJ77" s="25">
        <v>2</v>
      </c>
      <c r="BK77" s="25">
        <v>6</v>
      </c>
      <c r="BL77" s="25">
        <v>2</v>
      </c>
      <c r="BM77" s="25">
        <v>70</v>
      </c>
      <c r="BN77" s="25"/>
      <c r="BO77" s="25"/>
      <c r="BP77" s="25"/>
      <c r="BQ77" s="25"/>
      <c r="BR77" s="25"/>
      <c r="BS77" s="25"/>
      <c r="BU77" s="16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8" ht="14.25" customHeight="1">
      <c r="A78" s="13">
        <f>+A77+1</f>
        <v>72</v>
      </c>
      <c r="B78" s="13" t="s">
        <v>306</v>
      </c>
      <c r="C78" s="13">
        <v>9393</v>
      </c>
      <c r="D78" s="20" t="s">
        <v>87</v>
      </c>
      <c r="E78" s="20">
        <f>IF(F78="Y",1,"")</f>
      </c>
      <c r="F78" s="21" t="s">
        <v>346</v>
      </c>
      <c r="G78" s="130">
        <f>SUM(J78:R78)</f>
        <v>45</v>
      </c>
      <c r="H78" s="130">
        <f>SUM(S78:AA78)</f>
        <v>21</v>
      </c>
      <c r="I78" s="102"/>
      <c r="J78" s="24"/>
      <c r="K78" s="23"/>
      <c r="L78" s="23">
        <v>13</v>
      </c>
      <c r="M78" s="23">
        <v>6</v>
      </c>
      <c r="N78" s="23">
        <v>6</v>
      </c>
      <c r="O78" s="23">
        <v>1</v>
      </c>
      <c r="P78" s="23">
        <v>9</v>
      </c>
      <c r="Q78" s="23">
        <v>4</v>
      </c>
      <c r="R78" s="23">
        <v>6</v>
      </c>
      <c r="S78" s="24"/>
      <c r="T78" s="23">
        <v>11</v>
      </c>
      <c r="U78" s="23"/>
      <c r="V78" s="23"/>
      <c r="W78" s="23"/>
      <c r="X78" s="23">
        <v>10</v>
      </c>
      <c r="Y78" s="23"/>
      <c r="Z78" s="23"/>
      <c r="AA78" s="23"/>
      <c r="AB78" s="24">
        <v>2</v>
      </c>
      <c r="AC78" s="24">
        <v>1</v>
      </c>
      <c r="AD78" s="24"/>
      <c r="AE78" s="24"/>
      <c r="AF78" s="24">
        <v>23</v>
      </c>
      <c r="AG78" s="24">
        <v>10</v>
      </c>
      <c r="AH78" s="24">
        <v>44</v>
      </c>
      <c r="AI78" s="24">
        <v>1</v>
      </c>
      <c r="AJ78" s="24"/>
      <c r="AK78" s="24"/>
      <c r="AL78" s="24"/>
      <c r="AM78" s="24"/>
      <c r="AN78" s="24"/>
      <c r="AO78" s="26">
        <v>23</v>
      </c>
      <c r="AP78" s="26">
        <v>10</v>
      </c>
      <c r="AQ78" s="26">
        <v>12</v>
      </c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>
        <v>5</v>
      </c>
      <c r="BG78" s="25"/>
      <c r="BH78" s="25"/>
      <c r="BI78" s="25"/>
      <c r="BJ78" s="25">
        <v>4</v>
      </c>
      <c r="BK78" s="25">
        <v>3</v>
      </c>
      <c r="BL78" s="25"/>
      <c r="BM78" s="25"/>
      <c r="BN78" s="25">
        <v>1</v>
      </c>
      <c r="BO78" s="25">
        <v>6</v>
      </c>
      <c r="BP78" s="25"/>
      <c r="BQ78" s="25"/>
      <c r="BR78" s="25"/>
      <c r="BS78" s="25"/>
      <c r="BU78" s="16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</row>
    <row r="79" spans="1:207" ht="14.25" customHeight="1">
      <c r="A79" s="13">
        <f>+A78+1</f>
        <v>73</v>
      </c>
      <c r="B79" s="13" t="s">
        <v>309</v>
      </c>
      <c r="C79" s="13">
        <v>9671</v>
      </c>
      <c r="D79" s="20" t="s">
        <v>181</v>
      </c>
      <c r="E79" s="20">
        <f>IF(F79="Y",1,"")</f>
        <v>1</v>
      </c>
      <c r="F79" s="21" t="s">
        <v>357</v>
      </c>
      <c r="G79" s="130">
        <f>SUM(J79:R79)</f>
        <v>19</v>
      </c>
      <c r="H79" s="130">
        <f>SUM(S79:AA79)</f>
        <v>0</v>
      </c>
      <c r="I79" s="102"/>
      <c r="J79" s="24"/>
      <c r="K79" s="14"/>
      <c r="L79" s="14"/>
      <c r="M79" s="14">
        <v>7</v>
      </c>
      <c r="N79" s="14">
        <v>5</v>
      </c>
      <c r="O79" s="14"/>
      <c r="P79" s="14"/>
      <c r="Q79" s="14">
        <v>5</v>
      </c>
      <c r="R79" s="14">
        <v>2</v>
      </c>
      <c r="S79" s="19">
        <v>0</v>
      </c>
      <c r="T79" s="14"/>
      <c r="U79" s="14"/>
      <c r="V79" s="14"/>
      <c r="W79" s="14"/>
      <c r="X79" s="14"/>
      <c r="Y79" s="14"/>
      <c r="Z79" s="14"/>
      <c r="AA79" s="14"/>
      <c r="AB79" s="19">
        <v>4</v>
      </c>
      <c r="AC79" s="19"/>
      <c r="AD79" s="19">
        <v>1</v>
      </c>
      <c r="AE79" s="19"/>
      <c r="AF79" s="19">
        <v>9</v>
      </c>
      <c r="AG79" s="19">
        <v>3</v>
      </c>
      <c r="AH79" s="19">
        <v>99</v>
      </c>
      <c r="AI79" s="19"/>
      <c r="AJ79" s="19"/>
      <c r="AK79" s="19"/>
      <c r="AL79" s="19"/>
      <c r="AM79" s="19"/>
      <c r="AN79" s="19"/>
      <c r="AO79" s="14">
        <v>21</v>
      </c>
      <c r="AP79" s="14">
        <v>4</v>
      </c>
      <c r="AQ79" s="14">
        <v>8</v>
      </c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>
        <v>4</v>
      </c>
      <c r="BC79" s="19">
        <v>4</v>
      </c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>
        <v>6</v>
      </c>
      <c r="BS79" s="19">
        <v>12</v>
      </c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ht="14.25" customHeight="1">
      <c r="A80" s="13">
        <f>+A79+1</f>
        <v>74</v>
      </c>
      <c r="B80" s="13" t="s">
        <v>308</v>
      </c>
      <c r="C80" s="18">
        <v>9524</v>
      </c>
      <c r="D80" s="20" t="s">
        <v>123</v>
      </c>
      <c r="E80" s="20">
        <f>IF(F80="Y",1,"")</f>
        <v>1</v>
      </c>
      <c r="F80" s="21" t="s">
        <v>357</v>
      </c>
      <c r="G80" s="130">
        <f>SUM(J80:R80)</f>
        <v>226</v>
      </c>
      <c r="H80" s="130">
        <f>SUM(S80:AA80)</f>
        <v>72</v>
      </c>
      <c r="I80" s="102"/>
      <c r="J80" s="24"/>
      <c r="K80" s="24"/>
      <c r="L80" s="24">
        <v>4</v>
      </c>
      <c r="M80" s="24">
        <v>147</v>
      </c>
      <c r="N80" s="24"/>
      <c r="O80" s="24">
        <v>4</v>
      </c>
      <c r="P80" s="24">
        <v>2</v>
      </c>
      <c r="Q80" s="24">
        <v>69</v>
      </c>
      <c r="R80" s="24"/>
      <c r="S80" s="24">
        <v>0</v>
      </c>
      <c r="T80" s="24"/>
      <c r="U80" s="24"/>
      <c r="V80" s="24">
        <v>37</v>
      </c>
      <c r="W80" s="24"/>
      <c r="X80" s="24"/>
      <c r="Y80" s="24"/>
      <c r="Z80" s="24">
        <v>35</v>
      </c>
      <c r="AA80" s="24"/>
      <c r="AB80" s="24">
        <v>29</v>
      </c>
      <c r="AC80" s="24">
        <v>8</v>
      </c>
      <c r="AD80" s="24"/>
      <c r="AE80" s="24">
        <v>5</v>
      </c>
      <c r="AF80" s="24">
        <v>10</v>
      </c>
      <c r="AG80" s="24">
        <v>6</v>
      </c>
      <c r="AH80" s="24">
        <v>93</v>
      </c>
      <c r="AI80" s="24">
        <v>4</v>
      </c>
      <c r="AJ80" s="24"/>
      <c r="AK80" s="24"/>
      <c r="AL80" s="24"/>
      <c r="AM80" s="24"/>
      <c r="AN80" s="24"/>
      <c r="AO80" s="24">
        <v>11</v>
      </c>
      <c r="AP80" s="24">
        <v>6</v>
      </c>
      <c r="AQ80" s="24">
        <v>29</v>
      </c>
      <c r="AR80" s="24">
        <v>1</v>
      </c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>
        <v>1</v>
      </c>
      <c r="BM80" s="24">
        <v>17.5</v>
      </c>
      <c r="BN80" s="24"/>
      <c r="BO80" s="24"/>
      <c r="BP80" s="24">
        <v>1</v>
      </c>
      <c r="BQ80" s="24"/>
      <c r="BR80" s="24"/>
      <c r="BS80" s="24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6" ht="14.25" customHeight="1">
      <c r="A81" s="13">
        <f>+A80+1</f>
        <v>75</v>
      </c>
      <c r="B81" s="13" t="s">
        <v>308</v>
      </c>
      <c r="C81" s="13">
        <v>9525</v>
      </c>
      <c r="D81" s="20" t="s">
        <v>124</v>
      </c>
      <c r="E81" s="20">
        <f>IF(F81="Y",1,"")</f>
        <v>1</v>
      </c>
      <c r="F81" s="21" t="s">
        <v>357</v>
      </c>
      <c r="G81" s="130">
        <f>SUM(J81:R81)</f>
        <v>59</v>
      </c>
      <c r="H81" s="130">
        <f>SUM(S81:AA81)</f>
        <v>17</v>
      </c>
      <c r="I81" s="102"/>
      <c r="J81" s="24"/>
      <c r="K81" s="23"/>
      <c r="L81" s="23">
        <v>5</v>
      </c>
      <c r="M81" s="23">
        <v>12</v>
      </c>
      <c r="N81" s="23">
        <v>22</v>
      </c>
      <c r="O81" s="23"/>
      <c r="P81" s="23">
        <v>2</v>
      </c>
      <c r="Q81" s="23">
        <v>9</v>
      </c>
      <c r="R81" s="23">
        <v>9</v>
      </c>
      <c r="S81" s="24"/>
      <c r="T81" s="23"/>
      <c r="U81" s="23">
        <v>1</v>
      </c>
      <c r="V81" s="23">
        <v>6</v>
      </c>
      <c r="W81" s="23">
        <v>4</v>
      </c>
      <c r="X81" s="23"/>
      <c r="Y81" s="23"/>
      <c r="Z81" s="23">
        <v>4</v>
      </c>
      <c r="AA81" s="23">
        <v>2</v>
      </c>
      <c r="AB81" s="24">
        <v>3</v>
      </c>
      <c r="AC81" s="24"/>
      <c r="AD81" s="24">
        <v>2</v>
      </c>
      <c r="AE81" s="24"/>
      <c r="AF81" s="24">
        <v>10</v>
      </c>
      <c r="AG81" s="24">
        <v>1</v>
      </c>
      <c r="AH81" s="24">
        <v>62</v>
      </c>
      <c r="AI81" s="24"/>
      <c r="AJ81" s="24">
        <v>2</v>
      </c>
      <c r="AK81" s="24">
        <v>2</v>
      </c>
      <c r="AL81" s="24">
        <v>1</v>
      </c>
      <c r="AM81" s="24"/>
      <c r="AN81" s="24">
        <v>1</v>
      </c>
      <c r="AO81" s="23">
        <v>40</v>
      </c>
      <c r="AP81" s="23">
        <v>5</v>
      </c>
      <c r="AQ81" s="23">
        <v>130</v>
      </c>
      <c r="AR81" s="24">
        <v>1</v>
      </c>
      <c r="AS81" s="24">
        <v>45</v>
      </c>
      <c r="AT81" s="24"/>
      <c r="AU81" s="24"/>
      <c r="AV81" s="24"/>
      <c r="AW81" s="24"/>
      <c r="AX81" s="24"/>
      <c r="AY81" s="24"/>
      <c r="AZ81" s="24"/>
      <c r="BA81" s="24"/>
      <c r="BB81" s="24">
        <v>5</v>
      </c>
      <c r="BC81" s="24">
        <v>14</v>
      </c>
      <c r="BD81" s="24">
        <v>1</v>
      </c>
      <c r="BE81" s="24">
        <v>2</v>
      </c>
      <c r="BF81" s="24"/>
      <c r="BG81" s="24"/>
      <c r="BH81" s="24">
        <v>1</v>
      </c>
      <c r="BI81" s="24">
        <v>20</v>
      </c>
      <c r="BJ81" s="24">
        <v>15</v>
      </c>
      <c r="BK81" s="24">
        <v>33</v>
      </c>
      <c r="BL81" s="24">
        <v>1</v>
      </c>
      <c r="BM81" s="24">
        <v>20</v>
      </c>
      <c r="BN81" s="24"/>
      <c r="BO81" s="24"/>
      <c r="BP81" s="24">
        <v>1</v>
      </c>
      <c r="BQ81" s="24">
        <v>45</v>
      </c>
      <c r="BR81" s="24">
        <v>10</v>
      </c>
      <c r="BS81" s="24">
        <v>10</v>
      </c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</row>
    <row r="82" spans="1:207" ht="14.25" customHeight="1">
      <c r="A82" s="13">
        <f>+A81+1</f>
        <v>76</v>
      </c>
      <c r="B82" s="13" t="s">
        <v>308</v>
      </c>
      <c r="C82" s="13">
        <v>9526</v>
      </c>
      <c r="D82" s="20" t="s">
        <v>125</v>
      </c>
      <c r="E82" s="20">
        <f>IF(F82="Y",1,"")</f>
        <v>1</v>
      </c>
      <c r="F82" s="21" t="s">
        <v>357</v>
      </c>
      <c r="G82" s="130">
        <f>SUM(J82:R82)</f>
        <v>13</v>
      </c>
      <c r="H82" s="130">
        <f>SUM(S82:AA82)</f>
        <v>5</v>
      </c>
      <c r="I82" s="102"/>
      <c r="J82" s="24"/>
      <c r="K82" s="14"/>
      <c r="L82" s="14"/>
      <c r="M82" s="14">
        <v>1</v>
      </c>
      <c r="N82" s="14">
        <v>10</v>
      </c>
      <c r="O82" s="14"/>
      <c r="P82" s="14"/>
      <c r="Q82" s="14"/>
      <c r="R82" s="14">
        <v>2</v>
      </c>
      <c r="S82" s="19"/>
      <c r="T82" s="14"/>
      <c r="U82" s="14"/>
      <c r="V82" s="14">
        <v>1</v>
      </c>
      <c r="W82" s="14">
        <v>1</v>
      </c>
      <c r="X82" s="14"/>
      <c r="Y82" s="14"/>
      <c r="Z82" s="14">
        <v>1</v>
      </c>
      <c r="AA82" s="14">
        <v>2</v>
      </c>
      <c r="AB82" s="19"/>
      <c r="AC82" s="19">
        <v>1</v>
      </c>
      <c r="AD82" s="19"/>
      <c r="AE82" s="19"/>
      <c r="AF82" s="19"/>
      <c r="AG82" s="19"/>
      <c r="AH82" s="19">
        <v>15</v>
      </c>
      <c r="AI82" s="19">
        <v>4</v>
      </c>
      <c r="AJ82" s="19"/>
      <c r="AK82" s="19"/>
      <c r="AL82" s="19"/>
      <c r="AM82" s="19"/>
      <c r="AN82" s="19"/>
      <c r="AO82" s="14"/>
      <c r="AP82" s="14"/>
      <c r="AQ82" s="14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>
        <v>7</v>
      </c>
      <c r="BC82" s="19">
        <v>1</v>
      </c>
      <c r="BD82" s="19"/>
      <c r="BE82" s="19"/>
      <c r="BF82" s="19"/>
      <c r="BG82" s="19"/>
      <c r="BH82" s="19"/>
      <c r="BI82" s="19"/>
      <c r="BJ82" s="19"/>
      <c r="BK82" s="19"/>
      <c r="BL82" s="19">
        <v>1</v>
      </c>
      <c r="BM82" s="19">
        <v>5</v>
      </c>
      <c r="BN82" s="19"/>
      <c r="BO82" s="19">
        <v>20</v>
      </c>
      <c r="BP82" s="19"/>
      <c r="BQ82" s="19"/>
      <c r="BR82" s="19"/>
      <c r="BS82" s="19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6" ht="14.25" customHeight="1">
      <c r="A83" s="13">
        <f>+A82+1</f>
        <v>77</v>
      </c>
      <c r="B83" s="13" t="s">
        <v>308</v>
      </c>
      <c r="C83" s="18">
        <v>9527</v>
      </c>
      <c r="D83" s="20" t="s">
        <v>127</v>
      </c>
      <c r="E83" s="20">
        <f>IF(F83="Y",1,"")</f>
        <v>1</v>
      </c>
      <c r="F83" s="21" t="s">
        <v>357</v>
      </c>
      <c r="G83" s="130">
        <f>SUM(J83:R83)</f>
        <v>154</v>
      </c>
      <c r="H83" s="130">
        <f>SUM(S83:AA83)</f>
        <v>72</v>
      </c>
      <c r="I83" s="102"/>
      <c r="J83" s="24"/>
      <c r="K83" s="19"/>
      <c r="L83" s="19">
        <v>4</v>
      </c>
      <c r="M83" s="19">
        <v>30</v>
      </c>
      <c r="N83" s="19">
        <v>60</v>
      </c>
      <c r="O83" s="19"/>
      <c r="P83" s="19">
        <v>3</v>
      </c>
      <c r="Q83" s="19">
        <v>36</v>
      </c>
      <c r="R83" s="19">
        <v>21</v>
      </c>
      <c r="S83" s="19"/>
      <c r="T83" s="19">
        <v>10</v>
      </c>
      <c r="U83" s="19">
        <v>6</v>
      </c>
      <c r="V83" s="19">
        <v>10</v>
      </c>
      <c r="W83" s="19">
        <v>14</v>
      </c>
      <c r="X83" s="19">
        <v>8</v>
      </c>
      <c r="Y83" s="19">
        <v>10</v>
      </c>
      <c r="Z83" s="19">
        <v>5</v>
      </c>
      <c r="AA83" s="19">
        <v>9</v>
      </c>
      <c r="AB83" s="19"/>
      <c r="AC83" s="19">
        <v>10</v>
      </c>
      <c r="AD83" s="19"/>
      <c r="AE83" s="19">
        <v>2</v>
      </c>
      <c r="AF83" s="19">
        <v>4</v>
      </c>
      <c r="AG83" s="19">
        <v>2</v>
      </c>
      <c r="AH83" s="19">
        <v>116</v>
      </c>
      <c r="AI83" s="19">
        <v>2</v>
      </c>
      <c r="AJ83" s="19"/>
      <c r="AK83" s="19"/>
      <c r="AL83" s="19"/>
      <c r="AM83" s="19"/>
      <c r="AN83" s="19"/>
      <c r="AO83" s="19">
        <v>4</v>
      </c>
      <c r="AP83" s="19"/>
      <c r="AQ83" s="19">
        <v>15</v>
      </c>
      <c r="AR83" s="19">
        <v>1</v>
      </c>
      <c r="AS83" s="19">
        <v>40</v>
      </c>
      <c r="AT83" s="19"/>
      <c r="AU83" s="19"/>
      <c r="AV83" s="19"/>
      <c r="AW83" s="19"/>
      <c r="AX83" s="19"/>
      <c r="AY83" s="19"/>
      <c r="AZ83" s="19"/>
      <c r="BA83" s="19"/>
      <c r="BB83" s="19">
        <v>20</v>
      </c>
      <c r="BC83" s="19"/>
      <c r="BD83" s="19"/>
      <c r="BE83" s="19"/>
      <c r="BF83" s="19">
        <v>7</v>
      </c>
      <c r="BG83" s="19"/>
      <c r="BH83" s="19"/>
      <c r="BI83" s="19"/>
      <c r="BJ83" s="19">
        <v>7</v>
      </c>
      <c r="BK83" s="19"/>
      <c r="BL83" s="19">
        <v>1</v>
      </c>
      <c r="BM83" s="19">
        <v>20</v>
      </c>
      <c r="BN83" s="19"/>
      <c r="BO83" s="19"/>
      <c r="BP83" s="19"/>
      <c r="BQ83" s="19"/>
      <c r="BR83" s="19"/>
      <c r="BS83" s="19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</row>
    <row r="84" spans="1:206" ht="14.25" customHeight="1">
      <c r="A84" s="13">
        <f>+A83+1</f>
        <v>78</v>
      </c>
      <c r="B84" s="13" t="s">
        <v>308</v>
      </c>
      <c r="C84" s="13">
        <v>9545</v>
      </c>
      <c r="D84" s="20" t="s">
        <v>324</v>
      </c>
      <c r="E84" s="20">
        <f>IF(F84="Y",1,"")</f>
        <v>1</v>
      </c>
      <c r="F84" s="21" t="s">
        <v>357</v>
      </c>
      <c r="G84" s="130">
        <f>SUM(J84:R84)</f>
        <v>83</v>
      </c>
      <c r="H84" s="130">
        <f>SUM(S84:AA84)</f>
        <v>2</v>
      </c>
      <c r="I84" s="102"/>
      <c r="J84" s="24"/>
      <c r="K84" s="23"/>
      <c r="L84" s="23">
        <v>11</v>
      </c>
      <c r="M84" s="23">
        <v>19</v>
      </c>
      <c r="N84" s="23">
        <v>23</v>
      </c>
      <c r="O84" s="23"/>
      <c r="P84" s="23">
        <v>5</v>
      </c>
      <c r="Q84" s="23">
        <v>13</v>
      </c>
      <c r="R84" s="23">
        <v>12</v>
      </c>
      <c r="S84" s="24"/>
      <c r="T84" s="23"/>
      <c r="U84" s="23">
        <v>1</v>
      </c>
      <c r="V84" s="23"/>
      <c r="W84" s="23"/>
      <c r="X84" s="23"/>
      <c r="Y84" s="23">
        <v>1</v>
      </c>
      <c r="Z84" s="23"/>
      <c r="AA84" s="23"/>
      <c r="AB84" s="24"/>
      <c r="AC84" s="24">
        <v>2</v>
      </c>
      <c r="AD84" s="24">
        <v>5</v>
      </c>
      <c r="AE84" s="24"/>
      <c r="AF84" s="24">
        <v>14</v>
      </c>
      <c r="AG84" s="24">
        <v>7</v>
      </c>
      <c r="AH84" s="24">
        <v>69</v>
      </c>
      <c r="AI84" s="24"/>
      <c r="AJ84" s="24">
        <v>4</v>
      </c>
      <c r="AK84" s="24"/>
      <c r="AL84" s="24"/>
      <c r="AM84" s="24"/>
      <c r="AN84" s="24"/>
      <c r="AO84" s="23">
        <v>18</v>
      </c>
      <c r="AP84" s="23">
        <v>24</v>
      </c>
      <c r="AQ84" s="32">
        <v>34</v>
      </c>
      <c r="AR84" s="58">
        <v>1</v>
      </c>
      <c r="AS84" s="58">
        <v>40</v>
      </c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>
        <v>1</v>
      </c>
      <c r="BE84" s="58">
        <v>40</v>
      </c>
      <c r="BF84" s="58"/>
      <c r="BG84" s="58"/>
      <c r="BH84" s="58"/>
      <c r="BI84" s="58"/>
      <c r="BJ84" s="58">
        <v>2</v>
      </c>
      <c r="BK84" s="58">
        <v>4</v>
      </c>
      <c r="BL84" s="58">
        <v>1</v>
      </c>
      <c r="BM84" s="58">
        <v>26</v>
      </c>
      <c r="BN84" s="58"/>
      <c r="BO84" s="58"/>
      <c r="BP84" s="58"/>
      <c r="BQ84" s="58"/>
      <c r="BR84" s="58"/>
      <c r="BS84" s="58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</row>
    <row r="85" spans="1:206" ht="14.25" customHeight="1">
      <c r="A85" s="13">
        <f>+A84+1</f>
        <v>79</v>
      </c>
      <c r="B85" s="13" t="s">
        <v>332</v>
      </c>
      <c r="C85" s="13">
        <v>9334</v>
      </c>
      <c r="D85" s="20" t="s">
        <v>50</v>
      </c>
      <c r="E85" s="20">
        <f>IF(F85="Y",1,"")</f>
      </c>
      <c r="F85" s="21" t="s">
        <v>346</v>
      </c>
      <c r="G85" s="130">
        <f>SUM(J85:R85)</f>
        <v>44</v>
      </c>
      <c r="H85" s="130">
        <f>SUM(S85:AA85)</f>
        <v>2</v>
      </c>
      <c r="I85" s="102"/>
      <c r="J85" s="24"/>
      <c r="K85" s="23"/>
      <c r="L85" s="23">
        <v>7</v>
      </c>
      <c r="M85" s="23">
        <v>10</v>
      </c>
      <c r="N85" s="23">
        <v>11</v>
      </c>
      <c r="O85" s="23">
        <v>5</v>
      </c>
      <c r="P85" s="23">
        <v>1</v>
      </c>
      <c r="Q85" s="23">
        <v>5</v>
      </c>
      <c r="R85" s="23">
        <v>5</v>
      </c>
      <c r="S85" s="24"/>
      <c r="T85" s="23"/>
      <c r="U85" s="23"/>
      <c r="V85" s="23">
        <v>2</v>
      </c>
      <c r="W85" s="23"/>
      <c r="X85" s="23"/>
      <c r="Y85" s="23"/>
      <c r="Z85" s="23"/>
      <c r="AA85" s="23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3">
        <v>10</v>
      </c>
      <c r="AP85" s="23">
        <v>11</v>
      </c>
      <c r="AQ85" s="14">
        <v>3</v>
      </c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62"/>
      <c r="BL85" s="19"/>
      <c r="BM85" s="19"/>
      <c r="BN85" s="19"/>
      <c r="BO85" s="19"/>
      <c r="BP85" s="19"/>
      <c r="BQ85" s="19"/>
      <c r="BR85" s="19"/>
      <c r="BS85" s="19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</row>
    <row r="86" spans="1:207" ht="14.25" customHeight="1">
      <c r="A86" s="13">
        <f>+A85+1</f>
        <v>80</v>
      </c>
      <c r="B86" s="13" t="s">
        <v>307</v>
      </c>
      <c r="C86" s="13">
        <v>9303</v>
      </c>
      <c r="D86" s="20" t="s">
        <v>259</v>
      </c>
      <c r="E86" s="20">
        <f>IF(F86="Y",1,"")</f>
        <v>1</v>
      </c>
      <c r="F86" s="21" t="s">
        <v>357</v>
      </c>
      <c r="G86" s="130">
        <f>SUM(J86:R86)</f>
        <v>81</v>
      </c>
      <c r="H86" s="130">
        <f>SUM(S86:AA86)</f>
        <v>41</v>
      </c>
      <c r="I86" s="100"/>
      <c r="J86" s="91"/>
      <c r="K86" s="92"/>
      <c r="L86" s="92">
        <v>13</v>
      </c>
      <c r="M86" s="92">
        <v>19</v>
      </c>
      <c r="N86" s="92">
        <v>13</v>
      </c>
      <c r="O86" s="92"/>
      <c r="P86" s="92">
        <v>15</v>
      </c>
      <c r="Q86" s="92">
        <v>14</v>
      </c>
      <c r="R86" s="92">
        <v>7</v>
      </c>
      <c r="S86" s="71"/>
      <c r="T86" s="92">
        <v>18</v>
      </c>
      <c r="U86" s="92"/>
      <c r="V86" s="92"/>
      <c r="W86" s="92"/>
      <c r="X86" s="92">
        <v>23</v>
      </c>
      <c r="Y86" s="92"/>
      <c r="Z86" s="92"/>
      <c r="AA86" s="92"/>
      <c r="AB86" s="71">
        <v>16</v>
      </c>
      <c r="AC86" s="71">
        <v>1</v>
      </c>
      <c r="AD86" s="71">
        <v>5</v>
      </c>
      <c r="AE86" s="71">
        <v>2</v>
      </c>
      <c r="AF86" s="71">
        <v>13</v>
      </c>
      <c r="AG86" s="71">
        <v>20</v>
      </c>
      <c r="AH86" s="71">
        <v>40</v>
      </c>
      <c r="AI86" s="71">
        <v>4</v>
      </c>
      <c r="AJ86" s="71">
        <v>2</v>
      </c>
      <c r="AK86" s="71"/>
      <c r="AL86" s="71"/>
      <c r="AM86" s="71"/>
      <c r="AN86" s="71"/>
      <c r="AO86" s="92">
        <v>23</v>
      </c>
      <c r="AP86" s="92">
        <v>20</v>
      </c>
      <c r="AQ86" s="92">
        <v>5</v>
      </c>
      <c r="AR86" s="71">
        <v>1</v>
      </c>
      <c r="AS86" s="71">
        <v>40</v>
      </c>
      <c r="AT86" s="71">
        <v>1</v>
      </c>
      <c r="AU86" s="71"/>
      <c r="AV86" s="71"/>
      <c r="AW86" s="71"/>
      <c r="AX86" s="71"/>
      <c r="AY86" s="71"/>
      <c r="AZ86" s="71"/>
      <c r="BA86" s="71"/>
      <c r="BB86" s="71">
        <v>10</v>
      </c>
      <c r="BC86" s="71"/>
      <c r="BD86" s="71"/>
      <c r="BE86" s="71"/>
      <c r="BF86" s="71">
        <v>6</v>
      </c>
      <c r="BG86" s="71"/>
      <c r="BH86" s="71"/>
      <c r="BI86" s="71"/>
      <c r="BJ86" s="71">
        <v>4</v>
      </c>
      <c r="BK86" s="71"/>
      <c r="BL86" s="71">
        <v>1</v>
      </c>
      <c r="BM86" s="71">
        <v>15</v>
      </c>
      <c r="BN86" s="71"/>
      <c r="BO86" s="71"/>
      <c r="BP86" s="71"/>
      <c r="BQ86" s="71"/>
      <c r="BR86" s="71"/>
      <c r="BS86" s="71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4.25" customHeight="1">
      <c r="A87" s="13">
        <f>+A86+1</f>
        <v>81</v>
      </c>
      <c r="B87" s="13" t="s">
        <v>315</v>
      </c>
      <c r="C87" s="18">
        <v>9483</v>
      </c>
      <c r="D87" s="20" t="s">
        <v>108</v>
      </c>
      <c r="E87" s="20">
        <f>IF(F87="Y",1,"")</f>
      </c>
      <c r="F87" s="21" t="s">
        <v>346</v>
      </c>
      <c r="G87" s="130">
        <f>SUM(J87:R87)</f>
        <v>7</v>
      </c>
      <c r="H87" s="130">
        <f>SUM(S87:AA87)</f>
        <v>3</v>
      </c>
      <c r="I87" s="102"/>
      <c r="J87" s="24"/>
      <c r="K87" s="23"/>
      <c r="L87" s="23"/>
      <c r="M87" s="23">
        <v>2</v>
      </c>
      <c r="N87" s="23">
        <v>2</v>
      </c>
      <c r="O87" s="23">
        <v>1</v>
      </c>
      <c r="P87" s="23"/>
      <c r="Q87" s="23">
        <v>1</v>
      </c>
      <c r="R87" s="23">
        <v>1</v>
      </c>
      <c r="S87" s="24"/>
      <c r="T87" s="23"/>
      <c r="U87" s="23"/>
      <c r="V87" s="23"/>
      <c r="W87" s="23">
        <v>2</v>
      </c>
      <c r="X87" s="23"/>
      <c r="Y87" s="23"/>
      <c r="Z87" s="23"/>
      <c r="AA87" s="23">
        <v>1</v>
      </c>
      <c r="AB87" s="24"/>
      <c r="AC87" s="24"/>
      <c r="AD87" s="24"/>
      <c r="AE87" s="24"/>
      <c r="AF87" s="24"/>
      <c r="AG87" s="24"/>
      <c r="AH87" s="24"/>
      <c r="AI87" s="24"/>
      <c r="AJ87" s="24"/>
      <c r="AK87" s="52"/>
      <c r="AL87" s="24"/>
      <c r="AM87" s="52"/>
      <c r="AN87" s="52"/>
      <c r="AO87" s="23"/>
      <c r="AP87" s="23"/>
      <c r="AQ87" s="23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ht="14.25" customHeight="1">
      <c r="A88" s="13">
        <f>+A87+1</f>
        <v>82</v>
      </c>
      <c r="B88" s="13" t="s">
        <v>310</v>
      </c>
      <c r="C88" s="13">
        <v>9814</v>
      </c>
      <c r="D88" s="20" t="s">
        <v>225</v>
      </c>
      <c r="E88" s="20">
        <f>IF(F88="Y",1,"")</f>
        <v>1</v>
      </c>
      <c r="F88" s="21" t="s">
        <v>357</v>
      </c>
      <c r="G88" s="130">
        <f>SUM(J88:R88)</f>
        <v>35</v>
      </c>
      <c r="H88" s="130">
        <f>SUM(S88:AA88)</f>
        <v>5</v>
      </c>
      <c r="I88" s="102"/>
      <c r="J88" s="25"/>
      <c r="K88" s="14">
        <v>3</v>
      </c>
      <c r="L88" s="14">
        <v>8</v>
      </c>
      <c r="M88" s="14">
        <v>2</v>
      </c>
      <c r="N88" s="14">
        <v>3</v>
      </c>
      <c r="O88" s="14"/>
      <c r="P88" s="14">
        <v>17</v>
      </c>
      <c r="Q88" s="14">
        <v>1</v>
      </c>
      <c r="R88" s="14">
        <v>1</v>
      </c>
      <c r="S88" s="39"/>
      <c r="T88" s="14"/>
      <c r="U88" s="14"/>
      <c r="V88" s="14">
        <v>1</v>
      </c>
      <c r="W88" s="14"/>
      <c r="X88" s="14">
        <v>2</v>
      </c>
      <c r="Y88" s="14">
        <v>1</v>
      </c>
      <c r="Z88" s="14"/>
      <c r="AA88" s="14">
        <v>1</v>
      </c>
      <c r="AB88" s="19"/>
      <c r="AC88" s="19">
        <v>1</v>
      </c>
      <c r="AD88" s="19"/>
      <c r="AE88" s="19"/>
      <c r="AF88" s="19">
        <v>1</v>
      </c>
      <c r="AG88" s="19"/>
      <c r="AH88" s="19">
        <v>9</v>
      </c>
      <c r="AI88" s="19"/>
      <c r="AJ88" s="19"/>
      <c r="AK88" s="19"/>
      <c r="AL88" s="19"/>
      <c r="AM88" s="19"/>
      <c r="AN88" s="19"/>
      <c r="AO88" s="14"/>
      <c r="AP88" s="14"/>
      <c r="AQ88" s="14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>
        <v>6</v>
      </c>
      <c r="BO88" s="19">
        <v>3</v>
      </c>
      <c r="BP88" s="19">
        <v>1</v>
      </c>
      <c r="BQ88" s="19">
        <v>2</v>
      </c>
      <c r="BR88" s="19"/>
      <c r="BS88" s="19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106" ht="14.25" customHeight="1">
      <c r="A89" s="13">
        <f>+A88+1</f>
        <v>83</v>
      </c>
      <c r="B89" s="13" t="s">
        <v>307</v>
      </c>
      <c r="C89" s="13">
        <v>9285</v>
      </c>
      <c r="D89" s="20" t="s">
        <v>27</v>
      </c>
      <c r="E89" s="20">
        <f>IF(F89="Y",1,"")</f>
        <v>1</v>
      </c>
      <c r="F89" s="21" t="s">
        <v>357</v>
      </c>
      <c r="G89" s="130">
        <f>SUM(J89:R89)</f>
        <v>107</v>
      </c>
      <c r="H89" s="130">
        <f>SUM(S89:AA89)</f>
        <v>9</v>
      </c>
      <c r="I89" s="100"/>
      <c r="J89" s="91"/>
      <c r="K89" s="90">
        <v>1</v>
      </c>
      <c r="L89" s="90">
        <v>3</v>
      </c>
      <c r="M89" s="90">
        <v>7</v>
      </c>
      <c r="N89" s="90">
        <v>60</v>
      </c>
      <c r="O89" s="90"/>
      <c r="P89" s="90">
        <v>2</v>
      </c>
      <c r="Q89" s="90">
        <v>5</v>
      </c>
      <c r="R89" s="90">
        <v>29</v>
      </c>
      <c r="S89" s="91"/>
      <c r="T89" s="90"/>
      <c r="U89" s="90"/>
      <c r="V89" s="90">
        <v>1</v>
      </c>
      <c r="W89" s="90">
        <v>5</v>
      </c>
      <c r="X89" s="90"/>
      <c r="Y89" s="90"/>
      <c r="Z89" s="90"/>
      <c r="AA89" s="90">
        <v>3</v>
      </c>
      <c r="AB89" s="91">
        <v>3</v>
      </c>
      <c r="AC89" s="91">
        <v>11</v>
      </c>
      <c r="AD89" s="91"/>
      <c r="AE89" s="91">
        <v>8</v>
      </c>
      <c r="AF89" s="91">
        <v>8</v>
      </c>
      <c r="AG89" s="91">
        <v>1</v>
      </c>
      <c r="AH89" s="91">
        <v>118</v>
      </c>
      <c r="AI89" s="91">
        <v>1</v>
      </c>
      <c r="AJ89" s="91">
        <v>1</v>
      </c>
      <c r="AK89" s="91"/>
      <c r="AL89" s="91"/>
      <c r="AM89" s="91"/>
      <c r="AN89" s="91"/>
      <c r="AO89" s="90">
        <v>8</v>
      </c>
      <c r="AP89" s="90">
        <v>1</v>
      </c>
      <c r="AQ89" s="90">
        <v>5</v>
      </c>
      <c r="AR89" s="91">
        <v>1</v>
      </c>
      <c r="AS89" s="91">
        <v>55</v>
      </c>
      <c r="AT89" s="91"/>
      <c r="AU89" s="91"/>
      <c r="AV89" s="91"/>
      <c r="AW89" s="91"/>
      <c r="AX89" s="91"/>
      <c r="AY89" s="91"/>
      <c r="AZ89" s="91"/>
      <c r="BA89" s="91"/>
      <c r="BB89" s="91">
        <v>15</v>
      </c>
      <c r="BC89" s="91">
        <v>2</v>
      </c>
      <c r="BD89" s="91"/>
      <c r="BE89" s="91"/>
      <c r="BF89" s="91"/>
      <c r="BG89" s="91"/>
      <c r="BH89" s="91"/>
      <c r="BI89" s="91"/>
      <c r="BJ89" s="91">
        <v>3</v>
      </c>
      <c r="BK89" s="91">
        <v>2</v>
      </c>
      <c r="BL89" s="91"/>
      <c r="BM89" s="91"/>
      <c r="BN89" s="91">
        <v>4</v>
      </c>
      <c r="BO89" s="91">
        <v>5</v>
      </c>
      <c r="BP89" s="91"/>
      <c r="BQ89" s="91"/>
      <c r="BR89" s="91"/>
      <c r="BS89" s="91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85" ht="14.25" customHeight="1">
      <c r="A90" s="13">
        <f>+A89+1</f>
        <v>84</v>
      </c>
      <c r="B90" s="13" t="s">
        <v>310</v>
      </c>
      <c r="C90" s="42">
        <v>15064</v>
      </c>
      <c r="D90" s="20" t="s">
        <v>255</v>
      </c>
      <c r="E90" s="20">
        <f>IF(F90="Y",1,"")</f>
        <v>1</v>
      </c>
      <c r="F90" s="21" t="s">
        <v>357</v>
      </c>
      <c r="G90" s="130">
        <f>SUM(J90:R90)</f>
        <v>187</v>
      </c>
      <c r="H90" s="130">
        <f>SUM(S90:AA90)</f>
        <v>62</v>
      </c>
      <c r="I90" s="102"/>
      <c r="J90" s="44"/>
      <c r="K90" s="19">
        <v>2</v>
      </c>
      <c r="L90" s="14">
        <v>17</v>
      </c>
      <c r="M90" s="14">
        <v>38</v>
      </c>
      <c r="N90" s="14">
        <v>59</v>
      </c>
      <c r="O90" s="14">
        <v>6</v>
      </c>
      <c r="P90" s="14">
        <v>13</v>
      </c>
      <c r="Q90" s="14">
        <v>25</v>
      </c>
      <c r="R90" s="14">
        <v>27</v>
      </c>
      <c r="S90" s="39"/>
      <c r="T90" s="14">
        <v>2</v>
      </c>
      <c r="U90" s="14">
        <v>11</v>
      </c>
      <c r="V90" s="14">
        <v>14</v>
      </c>
      <c r="W90" s="14">
        <v>5</v>
      </c>
      <c r="X90" s="14">
        <v>6</v>
      </c>
      <c r="Y90" s="14">
        <v>11</v>
      </c>
      <c r="Z90" s="14">
        <v>9</v>
      </c>
      <c r="AA90" s="14">
        <v>4</v>
      </c>
      <c r="AB90" s="19"/>
      <c r="AC90" s="19">
        <v>6</v>
      </c>
      <c r="AD90" s="19">
        <v>2</v>
      </c>
      <c r="AE90" s="19"/>
      <c r="AF90" s="19">
        <v>43</v>
      </c>
      <c r="AG90" s="19">
        <v>82</v>
      </c>
      <c r="AH90" s="19">
        <v>228</v>
      </c>
      <c r="AI90" s="19">
        <v>1</v>
      </c>
      <c r="AJ90" s="19">
        <v>2</v>
      </c>
      <c r="AK90" s="19"/>
      <c r="AL90" s="19"/>
      <c r="AM90" s="19"/>
      <c r="AN90" s="19"/>
      <c r="AO90" s="14">
        <v>47</v>
      </c>
      <c r="AP90" s="14">
        <v>7</v>
      </c>
      <c r="AQ90" s="14">
        <v>131</v>
      </c>
      <c r="AR90" s="19">
        <v>2</v>
      </c>
      <c r="AS90" s="19">
        <v>60</v>
      </c>
      <c r="AT90" s="19"/>
      <c r="AU90" s="19">
        <v>10</v>
      </c>
      <c r="AV90" s="19">
        <v>1</v>
      </c>
      <c r="AW90" s="19">
        <v>20</v>
      </c>
      <c r="AX90" s="19"/>
      <c r="AY90" s="19">
        <v>4</v>
      </c>
      <c r="AZ90" s="19">
        <v>1</v>
      </c>
      <c r="BA90" s="19">
        <v>8</v>
      </c>
      <c r="BB90" s="19">
        <v>30</v>
      </c>
      <c r="BC90" s="19">
        <v>30</v>
      </c>
      <c r="BD90" s="19"/>
      <c r="BE90" s="19"/>
      <c r="BF90" s="19">
        <v>4</v>
      </c>
      <c r="BG90" s="19">
        <v>10</v>
      </c>
      <c r="BH90" s="19"/>
      <c r="BI90" s="19"/>
      <c r="BJ90" s="19">
        <v>9</v>
      </c>
      <c r="BK90" s="19">
        <v>15</v>
      </c>
      <c r="BL90" s="19">
        <v>2</v>
      </c>
      <c r="BM90" s="19">
        <v>22</v>
      </c>
      <c r="BN90" s="19">
        <v>3</v>
      </c>
      <c r="BO90" s="19">
        <v>5</v>
      </c>
      <c r="BP90" s="19"/>
      <c r="BQ90" s="19"/>
      <c r="BR90" s="19"/>
      <c r="BS90" s="19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1:87" ht="14.25" customHeight="1">
      <c r="A91" s="13">
        <f>+A90+1</f>
        <v>85</v>
      </c>
      <c r="B91" s="13" t="s">
        <v>307</v>
      </c>
      <c r="C91" s="13">
        <v>9304</v>
      </c>
      <c r="D91" s="20" t="s">
        <v>51</v>
      </c>
      <c r="E91" s="20">
        <f>IF(F91="Y",1,"")</f>
        <v>1</v>
      </c>
      <c r="F91" s="21" t="s">
        <v>357</v>
      </c>
      <c r="G91" s="130">
        <f>SUM(J91:R91)</f>
        <v>72</v>
      </c>
      <c r="H91" s="130">
        <f>SUM(S91:AA91)</f>
        <v>14</v>
      </c>
      <c r="I91" s="100"/>
      <c r="J91" s="91"/>
      <c r="K91" s="92">
        <v>2</v>
      </c>
      <c r="L91" s="92">
        <v>5</v>
      </c>
      <c r="M91" s="92">
        <v>9</v>
      </c>
      <c r="N91" s="92">
        <v>33</v>
      </c>
      <c r="O91" s="92">
        <v>1</v>
      </c>
      <c r="P91" s="92">
        <v>2</v>
      </c>
      <c r="Q91" s="92">
        <v>9</v>
      </c>
      <c r="R91" s="92">
        <v>11</v>
      </c>
      <c r="S91" s="71"/>
      <c r="T91" s="92"/>
      <c r="U91" s="92">
        <v>2</v>
      </c>
      <c r="V91" s="92">
        <v>4</v>
      </c>
      <c r="W91" s="92">
        <v>4</v>
      </c>
      <c r="X91" s="92"/>
      <c r="Y91" s="92">
        <v>1</v>
      </c>
      <c r="Z91" s="92">
        <v>1</v>
      </c>
      <c r="AA91" s="92">
        <v>2</v>
      </c>
      <c r="AB91" s="71"/>
      <c r="AC91" s="71">
        <v>7</v>
      </c>
      <c r="AD91" s="71">
        <v>8</v>
      </c>
      <c r="AE91" s="71">
        <v>3</v>
      </c>
      <c r="AF91" s="71">
        <v>10</v>
      </c>
      <c r="AG91" s="71">
        <v>3</v>
      </c>
      <c r="AH91" s="71">
        <v>50</v>
      </c>
      <c r="AI91" s="71">
        <v>1</v>
      </c>
      <c r="AJ91" s="71">
        <v>2</v>
      </c>
      <c r="AK91" s="71">
        <v>11</v>
      </c>
      <c r="AL91" s="71"/>
      <c r="AM91" s="71"/>
      <c r="AN91" s="71">
        <v>3</v>
      </c>
      <c r="AO91" s="92">
        <v>21</v>
      </c>
      <c r="AP91" s="92">
        <v>7</v>
      </c>
      <c r="AQ91" s="92">
        <v>34</v>
      </c>
      <c r="AR91" s="71">
        <v>1</v>
      </c>
      <c r="AS91" s="71">
        <v>50</v>
      </c>
      <c r="AT91" s="71"/>
      <c r="AU91" s="71"/>
      <c r="AV91" s="71"/>
      <c r="AW91" s="71"/>
      <c r="AX91" s="71"/>
      <c r="AY91" s="71"/>
      <c r="AZ91" s="71"/>
      <c r="BA91" s="71"/>
      <c r="BB91" s="71">
        <v>7</v>
      </c>
      <c r="BC91" s="71"/>
      <c r="BD91" s="71"/>
      <c r="BE91" s="71"/>
      <c r="BF91" s="71">
        <v>2</v>
      </c>
      <c r="BG91" s="71"/>
      <c r="BH91" s="71"/>
      <c r="BI91" s="71"/>
      <c r="BJ91" s="71">
        <v>10</v>
      </c>
      <c r="BK91" s="71"/>
      <c r="BL91" s="71">
        <v>1</v>
      </c>
      <c r="BM91" s="71">
        <v>12</v>
      </c>
      <c r="BN91" s="71"/>
      <c r="BO91" s="71"/>
      <c r="BP91" s="71"/>
      <c r="BQ91" s="71"/>
      <c r="BR91" s="71"/>
      <c r="BS91" s="71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</row>
    <row r="92" spans="1:87" ht="14.25" customHeight="1">
      <c r="A92" s="13">
        <f>+A91+1</f>
        <v>86</v>
      </c>
      <c r="B92" s="13" t="s">
        <v>307</v>
      </c>
      <c r="C92" s="13">
        <v>9324</v>
      </c>
      <c r="D92" s="20" t="s">
        <v>282</v>
      </c>
      <c r="E92" s="20">
        <f>IF(F92="Y",1,"")</f>
      </c>
      <c r="F92" s="21" t="s">
        <v>346</v>
      </c>
      <c r="G92" s="130">
        <f>SUM(J92:R92)</f>
        <v>63</v>
      </c>
      <c r="H92" s="130">
        <f>SUM(S92:AA92)</f>
        <v>7</v>
      </c>
      <c r="I92" s="100"/>
      <c r="J92" s="91"/>
      <c r="K92" s="33">
        <v>17</v>
      </c>
      <c r="L92" s="33">
        <v>8</v>
      </c>
      <c r="M92" s="33">
        <v>7</v>
      </c>
      <c r="N92" s="33">
        <v>6</v>
      </c>
      <c r="O92" s="33">
        <v>11</v>
      </c>
      <c r="P92" s="33">
        <v>4</v>
      </c>
      <c r="Q92" s="33">
        <v>6</v>
      </c>
      <c r="R92" s="33">
        <v>4</v>
      </c>
      <c r="S92" s="96"/>
      <c r="T92" s="97"/>
      <c r="U92" s="97"/>
      <c r="V92" s="97">
        <v>1</v>
      </c>
      <c r="W92" s="97">
        <v>6</v>
      </c>
      <c r="X92" s="97"/>
      <c r="Y92" s="97"/>
      <c r="Z92" s="97"/>
      <c r="AA92" s="97"/>
      <c r="AB92" s="96"/>
      <c r="AC92" s="96"/>
      <c r="AD92" s="96"/>
      <c r="AE92" s="96"/>
      <c r="AF92" s="96"/>
      <c r="AG92" s="96"/>
      <c r="AH92" s="96"/>
      <c r="AI92" s="59"/>
      <c r="AJ92" s="59"/>
      <c r="AK92" s="59"/>
      <c r="AL92" s="59"/>
      <c r="AM92" s="59"/>
      <c r="AN92" s="59"/>
      <c r="AO92" s="33">
        <v>36</v>
      </c>
      <c r="AP92" s="33">
        <v>8</v>
      </c>
      <c r="AQ92" s="33">
        <v>34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</row>
    <row r="93" spans="1:71" ht="14.25" customHeight="1">
      <c r="A93" s="13">
        <f>+A92+1</f>
        <v>87</v>
      </c>
      <c r="B93" s="13" t="s">
        <v>309</v>
      </c>
      <c r="C93" s="13">
        <v>9672</v>
      </c>
      <c r="D93" s="20" t="s">
        <v>322</v>
      </c>
      <c r="E93" s="20">
        <f>IF(F93="Y",1,"")</f>
        <v>1</v>
      </c>
      <c r="F93" s="21" t="s">
        <v>357</v>
      </c>
      <c r="G93" s="130">
        <f>SUM(J93:R93)</f>
        <v>76</v>
      </c>
      <c r="H93" s="130">
        <f>SUM(S93:AA93)</f>
        <v>17</v>
      </c>
      <c r="I93" s="102"/>
      <c r="J93" s="24"/>
      <c r="K93" s="14"/>
      <c r="L93" s="14">
        <v>5</v>
      </c>
      <c r="M93" s="14">
        <v>15</v>
      </c>
      <c r="N93" s="14">
        <v>28</v>
      </c>
      <c r="O93" s="14"/>
      <c r="P93" s="14">
        <v>3</v>
      </c>
      <c r="Q93" s="14">
        <v>13</v>
      </c>
      <c r="R93" s="14">
        <v>12</v>
      </c>
      <c r="S93" s="19"/>
      <c r="T93" s="14">
        <v>9</v>
      </c>
      <c r="U93" s="14"/>
      <c r="V93" s="14"/>
      <c r="W93" s="14"/>
      <c r="X93" s="14">
        <v>8</v>
      </c>
      <c r="Y93" s="14"/>
      <c r="Z93" s="14"/>
      <c r="AA93" s="14"/>
      <c r="AB93" s="19"/>
      <c r="AC93" s="19">
        <v>7</v>
      </c>
      <c r="AD93" s="19"/>
      <c r="AE93" s="19"/>
      <c r="AF93" s="19">
        <v>4</v>
      </c>
      <c r="AG93" s="19">
        <v>5</v>
      </c>
      <c r="AH93" s="19">
        <v>42</v>
      </c>
      <c r="AI93" s="19"/>
      <c r="AJ93" s="19"/>
      <c r="AK93" s="19"/>
      <c r="AL93" s="19"/>
      <c r="AM93" s="19"/>
      <c r="AN93" s="19"/>
      <c r="AO93" s="14">
        <v>5</v>
      </c>
      <c r="AP93" s="14">
        <v>7</v>
      </c>
      <c r="AQ93" s="14">
        <v>6</v>
      </c>
      <c r="AR93" s="19">
        <v>1</v>
      </c>
      <c r="AS93" s="19">
        <v>45</v>
      </c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>
        <v>1</v>
      </c>
      <c r="BE93" s="19">
        <v>7</v>
      </c>
      <c r="BF93" s="19">
        <v>3</v>
      </c>
      <c r="BG93" s="19">
        <v>2.5</v>
      </c>
      <c r="BH93" s="19"/>
      <c r="BI93" s="19"/>
      <c r="BJ93" s="19">
        <v>10</v>
      </c>
      <c r="BK93" s="19">
        <v>5</v>
      </c>
      <c r="BL93" s="19">
        <v>1</v>
      </c>
      <c r="BM93" s="19">
        <v>5</v>
      </c>
      <c r="BN93" s="19">
        <v>1</v>
      </c>
      <c r="BO93" s="19">
        <v>2</v>
      </c>
      <c r="BP93" s="19">
        <v>1</v>
      </c>
      <c r="BQ93" s="19">
        <v>2</v>
      </c>
      <c r="BR93" s="19">
        <v>2</v>
      </c>
      <c r="BS93" s="19">
        <v>1</v>
      </c>
    </row>
    <row r="94" spans="1:71" ht="14.25" customHeight="1">
      <c r="A94" s="13">
        <f>+A93+1</f>
        <v>88</v>
      </c>
      <c r="B94" s="13" t="s">
        <v>309</v>
      </c>
      <c r="C94" s="13">
        <v>9673</v>
      </c>
      <c r="D94" s="20" t="s">
        <v>323</v>
      </c>
      <c r="E94" s="20">
        <f>IF(F94="Y",1,"")</f>
        <v>1</v>
      </c>
      <c r="F94" s="21" t="s">
        <v>357</v>
      </c>
      <c r="G94" s="130">
        <f>SUM(J94:R94)</f>
        <v>320</v>
      </c>
      <c r="H94" s="130">
        <f>SUM(S94:AA94)</f>
        <v>525</v>
      </c>
      <c r="I94" s="102"/>
      <c r="J94" s="24"/>
      <c r="K94" s="14">
        <v>7</v>
      </c>
      <c r="L94" s="14">
        <v>51</v>
      </c>
      <c r="M94" s="14">
        <v>84</v>
      </c>
      <c r="N94" s="14">
        <v>53</v>
      </c>
      <c r="O94" s="14">
        <v>12</v>
      </c>
      <c r="P94" s="14">
        <v>36</v>
      </c>
      <c r="Q94" s="14">
        <v>44</v>
      </c>
      <c r="R94" s="14">
        <v>33</v>
      </c>
      <c r="S94" s="19"/>
      <c r="T94" s="14">
        <v>204</v>
      </c>
      <c r="U94" s="14">
        <v>55</v>
      </c>
      <c r="V94" s="14">
        <v>25</v>
      </c>
      <c r="W94" s="14">
        <v>12</v>
      </c>
      <c r="X94" s="14">
        <v>116</v>
      </c>
      <c r="Y94" s="14">
        <v>62</v>
      </c>
      <c r="Z94" s="14">
        <v>22</v>
      </c>
      <c r="AA94" s="14">
        <v>29</v>
      </c>
      <c r="AB94" s="19"/>
      <c r="AC94" s="19">
        <v>6</v>
      </c>
      <c r="AD94" s="19"/>
      <c r="AE94" s="19"/>
      <c r="AF94" s="19">
        <v>160</v>
      </c>
      <c r="AG94" s="19">
        <v>30</v>
      </c>
      <c r="AH94" s="19">
        <v>665</v>
      </c>
      <c r="AI94" s="19">
        <v>5</v>
      </c>
      <c r="AJ94" s="19">
        <v>5</v>
      </c>
      <c r="AK94" s="19">
        <v>3</v>
      </c>
      <c r="AL94" s="19"/>
      <c r="AM94" s="19"/>
      <c r="AN94" s="19"/>
      <c r="AO94" s="14"/>
      <c r="AP94" s="14">
        <v>130</v>
      </c>
      <c r="AQ94" s="14">
        <v>459</v>
      </c>
      <c r="AR94" s="19">
        <v>4</v>
      </c>
      <c r="AS94" s="19">
        <v>180</v>
      </c>
      <c r="AT94" s="19"/>
      <c r="AU94" s="19"/>
      <c r="AV94" s="19"/>
      <c r="AW94" s="19"/>
      <c r="AX94" s="19"/>
      <c r="AY94" s="19"/>
      <c r="AZ94" s="19">
        <v>1</v>
      </c>
      <c r="BA94" s="19">
        <v>30</v>
      </c>
      <c r="BB94" s="19">
        <v>85</v>
      </c>
      <c r="BC94" s="19">
        <v>256</v>
      </c>
      <c r="BD94" s="19">
        <v>9</v>
      </c>
      <c r="BE94" s="19">
        <v>239</v>
      </c>
      <c r="BF94" s="19">
        <v>57</v>
      </c>
      <c r="BG94" s="19">
        <v>145</v>
      </c>
      <c r="BH94" s="19"/>
      <c r="BI94" s="19"/>
      <c r="BJ94" s="19"/>
      <c r="BK94" s="19"/>
      <c r="BL94" s="19">
        <v>8</v>
      </c>
      <c r="BM94" s="19">
        <v>222</v>
      </c>
      <c r="BN94" s="19">
        <v>3</v>
      </c>
      <c r="BO94" s="19">
        <v>6.5</v>
      </c>
      <c r="BP94" s="19">
        <v>24</v>
      </c>
      <c r="BQ94" s="19">
        <v>213</v>
      </c>
      <c r="BR94" s="19">
        <v>60</v>
      </c>
      <c r="BS94" s="19">
        <v>106</v>
      </c>
    </row>
    <row r="95" spans="1:87" ht="14.25" customHeight="1">
      <c r="A95" s="13">
        <f>+A94+1</f>
        <v>89</v>
      </c>
      <c r="B95" s="13" t="s">
        <v>307</v>
      </c>
      <c r="C95" s="13">
        <v>9305</v>
      </c>
      <c r="D95" s="20" t="s">
        <v>52</v>
      </c>
      <c r="E95" s="20">
        <f>IF(F95="Y",1,"")</f>
        <v>1</v>
      </c>
      <c r="F95" s="21" t="s">
        <v>357</v>
      </c>
      <c r="G95" s="130">
        <f>SUM(J95:R95)</f>
        <v>196</v>
      </c>
      <c r="H95" s="130">
        <f>SUM(S95:AA95)</f>
        <v>9</v>
      </c>
      <c r="I95" s="100"/>
      <c r="J95" s="91"/>
      <c r="K95" s="90">
        <v>2</v>
      </c>
      <c r="L95" s="90">
        <v>16</v>
      </c>
      <c r="M95" s="90">
        <v>31</v>
      </c>
      <c r="N95" s="90">
        <v>75</v>
      </c>
      <c r="O95" s="90"/>
      <c r="P95" s="90">
        <v>11</v>
      </c>
      <c r="Q95" s="90">
        <v>28</v>
      </c>
      <c r="R95" s="90">
        <v>33</v>
      </c>
      <c r="S95" s="91"/>
      <c r="T95" s="90"/>
      <c r="U95" s="90"/>
      <c r="V95" s="90">
        <v>2</v>
      </c>
      <c r="W95" s="90">
        <v>4</v>
      </c>
      <c r="X95" s="90"/>
      <c r="Y95" s="90"/>
      <c r="Z95" s="90"/>
      <c r="AA95" s="90">
        <v>3</v>
      </c>
      <c r="AB95" s="91"/>
      <c r="AC95" s="91">
        <v>7</v>
      </c>
      <c r="AD95" s="91">
        <v>2</v>
      </c>
      <c r="AE95" s="91">
        <v>5</v>
      </c>
      <c r="AF95" s="91">
        <v>19</v>
      </c>
      <c r="AG95" s="91">
        <v>14</v>
      </c>
      <c r="AH95" s="91">
        <v>167</v>
      </c>
      <c r="AI95" s="91">
        <v>2</v>
      </c>
      <c r="AJ95" s="91">
        <v>2</v>
      </c>
      <c r="AK95" s="91">
        <v>1</v>
      </c>
      <c r="AL95" s="91"/>
      <c r="AM95" s="91"/>
      <c r="AN95" s="91"/>
      <c r="AO95" s="90">
        <v>130</v>
      </c>
      <c r="AP95" s="90">
        <v>15</v>
      </c>
      <c r="AQ95" s="92">
        <v>84</v>
      </c>
      <c r="AR95" s="71">
        <v>1</v>
      </c>
      <c r="AS95" s="71">
        <v>40</v>
      </c>
      <c r="AT95" s="71"/>
      <c r="AU95" s="71"/>
      <c r="AV95" s="71"/>
      <c r="AW95" s="71"/>
      <c r="AX95" s="71"/>
      <c r="AY95" s="71"/>
      <c r="AZ95" s="71"/>
      <c r="BA95" s="71"/>
      <c r="BB95" s="71">
        <v>10</v>
      </c>
      <c r="BC95" s="71">
        <v>15</v>
      </c>
      <c r="BD95" s="71">
        <v>1</v>
      </c>
      <c r="BE95" s="71">
        <v>5</v>
      </c>
      <c r="BF95" s="71">
        <v>4</v>
      </c>
      <c r="BG95" s="71">
        <v>8</v>
      </c>
      <c r="BH95" s="71"/>
      <c r="BI95" s="71"/>
      <c r="BJ95" s="71">
        <v>8</v>
      </c>
      <c r="BK95" s="71">
        <v>16</v>
      </c>
      <c r="BL95" s="71">
        <v>1</v>
      </c>
      <c r="BM95" s="71">
        <v>20</v>
      </c>
      <c r="BN95" s="71">
        <v>7</v>
      </c>
      <c r="BO95" s="71">
        <v>10</v>
      </c>
      <c r="BP95" s="71">
        <v>1</v>
      </c>
      <c r="BQ95" s="71">
        <v>16</v>
      </c>
      <c r="BR95" s="71"/>
      <c r="BS95" s="71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</row>
    <row r="96" spans="1:71" ht="14.25" customHeight="1">
      <c r="A96" s="13">
        <f>+A95+1</f>
        <v>90</v>
      </c>
      <c r="B96" s="13" t="s">
        <v>308</v>
      </c>
      <c r="C96" s="13">
        <v>9562</v>
      </c>
      <c r="D96" s="20" t="s">
        <v>138</v>
      </c>
      <c r="E96" s="20">
        <f>IF(F96="Y",1,"")</f>
        <v>1</v>
      </c>
      <c r="F96" s="21" t="s">
        <v>357</v>
      </c>
      <c r="G96" s="130">
        <f>SUM(J96:R96)</f>
        <v>30</v>
      </c>
      <c r="H96" s="130">
        <f>SUM(S96:AA96)</f>
        <v>18</v>
      </c>
      <c r="I96" s="102"/>
      <c r="J96" s="24"/>
      <c r="K96" s="23"/>
      <c r="L96" s="23"/>
      <c r="M96" s="23">
        <v>7</v>
      </c>
      <c r="N96" s="23">
        <v>16</v>
      </c>
      <c r="O96" s="23"/>
      <c r="P96" s="23"/>
      <c r="Q96" s="23">
        <v>2</v>
      </c>
      <c r="R96" s="23">
        <v>5</v>
      </c>
      <c r="S96" s="24"/>
      <c r="T96" s="23"/>
      <c r="U96" s="23"/>
      <c r="V96" s="23">
        <v>3</v>
      </c>
      <c r="W96" s="23">
        <v>7</v>
      </c>
      <c r="X96" s="23"/>
      <c r="Y96" s="23"/>
      <c r="Z96" s="23">
        <v>5</v>
      </c>
      <c r="AA96" s="23">
        <v>3</v>
      </c>
      <c r="AB96" s="24"/>
      <c r="AC96" s="24"/>
      <c r="AD96" s="24"/>
      <c r="AE96" s="24"/>
      <c r="AF96" s="24"/>
      <c r="AG96" s="24"/>
      <c r="AH96" s="24">
        <v>20</v>
      </c>
      <c r="AI96" s="24"/>
      <c r="AJ96" s="24"/>
      <c r="AK96" s="24"/>
      <c r="AL96" s="24"/>
      <c r="AM96" s="24"/>
      <c r="AN96" s="24"/>
      <c r="AO96" s="23"/>
      <c r="AP96" s="23"/>
      <c r="AQ96" s="23"/>
      <c r="AR96" s="24">
        <v>1</v>
      </c>
      <c r="AS96" s="24">
        <v>2</v>
      </c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>
        <v>1</v>
      </c>
      <c r="BK96" s="24"/>
      <c r="BL96" s="24"/>
      <c r="BM96" s="24"/>
      <c r="BN96" s="24">
        <v>4</v>
      </c>
      <c r="BO96" s="24"/>
      <c r="BP96" s="24"/>
      <c r="BQ96" s="24"/>
      <c r="BR96" s="24"/>
      <c r="BS96" s="24"/>
    </row>
    <row r="97" spans="1:85" ht="14.25" customHeight="1">
      <c r="A97" s="13">
        <f>+A96+1</f>
        <v>91</v>
      </c>
      <c r="B97" s="13" t="s">
        <v>310</v>
      </c>
      <c r="C97" s="40">
        <v>9826</v>
      </c>
      <c r="D97" s="20" t="s">
        <v>241</v>
      </c>
      <c r="E97" s="20">
        <f>IF(F97="Y",1,"")</f>
        <v>1</v>
      </c>
      <c r="F97" s="21" t="s">
        <v>357</v>
      </c>
      <c r="G97" s="130">
        <f>SUM(J97:R97)</f>
        <v>153</v>
      </c>
      <c r="H97" s="130">
        <f>SUM(S97:AA97)</f>
        <v>78</v>
      </c>
      <c r="I97" s="102"/>
      <c r="J97" s="53"/>
      <c r="K97" s="14">
        <v>2</v>
      </c>
      <c r="L97" s="14">
        <v>6</v>
      </c>
      <c r="M97" s="14">
        <v>20</v>
      </c>
      <c r="N97" s="14">
        <v>60</v>
      </c>
      <c r="O97" s="14">
        <v>4</v>
      </c>
      <c r="P97" s="14">
        <v>6</v>
      </c>
      <c r="Q97" s="14">
        <v>15</v>
      </c>
      <c r="R97" s="14">
        <v>40</v>
      </c>
      <c r="S97" s="39"/>
      <c r="T97" s="14">
        <v>4</v>
      </c>
      <c r="U97" s="14">
        <v>4</v>
      </c>
      <c r="V97" s="14">
        <v>10</v>
      </c>
      <c r="W97" s="14">
        <v>20</v>
      </c>
      <c r="X97" s="14">
        <v>6</v>
      </c>
      <c r="Y97" s="14">
        <v>4</v>
      </c>
      <c r="Z97" s="14">
        <v>10</v>
      </c>
      <c r="AA97" s="14">
        <v>20</v>
      </c>
      <c r="AB97" s="19">
        <v>8</v>
      </c>
      <c r="AC97" s="19">
        <v>6</v>
      </c>
      <c r="AD97" s="19"/>
      <c r="AE97" s="19">
        <v>1</v>
      </c>
      <c r="AF97" s="19">
        <v>8</v>
      </c>
      <c r="AG97" s="19">
        <v>4</v>
      </c>
      <c r="AH97" s="19">
        <v>110</v>
      </c>
      <c r="AI97" s="19">
        <v>3</v>
      </c>
      <c r="AJ97" s="19"/>
      <c r="AK97" s="19"/>
      <c r="AL97" s="19"/>
      <c r="AM97" s="19"/>
      <c r="AN97" s="19"/>
      <c r="AO97" s="14">
        <v>20</v>
      </c>
      <c r="AP97" s="14">
        <v>4</v>
      </c>
      <c r="AQ97" s="14"/>
      <c r="AR97" s="19">
        <v>1</v>
      </c>
      <c r="AS97" s="19">
        <v>45</v>
      </c>
      <c r="AT97" s="19"/>
      <c r="AU97" s="19"/>
      <c r="AV97" s="19">
        <v>1</v>
      </c>
      <c r="AW97" s="19">
        <v>24</v>
      </c>
      <c r="AX97" s="19"/>
      <c r="AY97" s="19"/>
      <c r="AZ97" s="19"/>
      <c r="BA97" s="19"/>
      <c r="BB97" s="19">
        <v>10</v>
      </c>
      <c r="BC97" s="19">
        <v>1</v>
      </c>
      <c r="BD97" s="19"/>
      <c r="BE97" s="19"/>
      <c r="BF97" s="19">
        <v>1</v>
      </c>
      <c r="BG97" s="19">
        <v>1</v>
      </c>
      <c r="BH97" s="19"/>
      <c r="BI97" s="19"/>
      <c r="BJ97" s="19">
        <v>5</v>
      </c>
      <c r="BK97" s="19">
        <v>2</v>
      </c>
      <c r="BL97" s="19">
        <v>1</v>
      </c>
      <c r="BM97" s="19">
        <v>10</v>
      </c>
      <c r="BN97" s="19">
        <v>1</v>
      </c>
      <c r="BO97" s="19">
        <v>4</v>
      </c>
      <c r="BP97" s="19">
        <v>1</v>
      </c>
      <c r="BQ97" s="19">
        <v>15</v>
      </c>
      <c r="BR97" s="19">
        <v>10</v>
      </c>
      <c r="BS97" s="19">
        <v>1</v>
      </c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</row>
    <row r="98" spans="1:85" ht="14.25" customHeight="1">
      <c r="A98" s="13">
        <f>+A97+1</f>
        <v>92</v>
      </c>
      <c r="B98" s="13" t="s">
        <v>310</v>
      </c>
      <c r="C98" s="40">
        <v>9827</v>
      </c>
      <c r="D98" s="20" t="s">
        <v>242</v>
      </c>
      <c r="E98" s="20">
        <f>IF(F98="Y",1,"")</f>
        <v>1</v>
      </c>
      <c r="F98" s="21" t="s">
        <v>357</v>
      </c>
      <c r="G98" s="130">
        <f>SUM(J98:R98)</f>
        <v>27</v>
      </c>
      <c r="H98" s="130">
        <f>SUM(S98:AA98)</f>
        <v>4</v>
      </c>
      <c r="I98" s="102"/>
      <c r="J98" s="53"/>
      <c r="K98" s="19"/>
      <c r="L98" s="14">
        <v>1</v>
      </c>
      <c r="M98" s="14">
        <v>9</v>
      </c>
      <c r="N98" s="14">
        <v>9</v>
      </c>
      <c r="O98" s="14">
        <v>1</v>
      </c>
      <c r="P98" s="14">
        <v>1</v>
      </c>
      <c r="Q98" s="14">
        <v>4</v>
      </c>
      <c r="R98" s="14">
        <v>2</v>
      </c>
      <c r="S98" s="39"/>
      <c r="T98" s="14"/>
      <c r="U98" s="14"/>
      <c r="V98" s="14">
        <v>1</v>
      </c>
      <c r="W98" s="14"/>
      <c r="X98" s="14"/>
      <c r="Y98" s="14"/>
      <c r="Z98" s="14">
        <v>1</v>
      </c>
      <c r="AA98" s="14">
        <v>2</v>
      </c>
      <c r="AB98" s="19">
        <v>1</v>
      </c>
      <c r="AC98" s="19">
        <v>2</v>
      </c>
      <c r="AD98" s="19"/>
      <c r="AE98" s="19"/>
      <c r="AF98" s="19">
        <v>3</v>
      </c>
      <c r="AG98" s="19"/>
      <c r="AH98" s="19">
        <v>17</v>
      </c>
      <c r="AI98" s="19"/>
      <c r="AJ98" s="19"/>
      <c r="AK98" s="19"/>
      <c r="AL98" s="19"/>
      <c r="AM98" s="19"/>
      <c r="AN98" s="19"/>
      <c r="AO98" s="14">
        <v>82</v>
      </c>
      <c r="AP98" s="14">
        <v>4</v>
      </c>
      <c r="AQ98" s="14">
        <v>46</v>
      </c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>
        <v>2</v>
      </c>
      <c r="BC98" s="19">
        <v>3</v>
      </c>
      <c r="BD98" s="19"/>
      <c r="BE98" s="19"/>
      <c r="BF98" s="19"/>
      <c r="BG98" s="19"/>
      <c r="BH98" s="19"/>
      <c r="BI98" s="19"/>
      <c r="BJ98" s="19">
        <v>2</v>
      </c>
      <c r="BK98" s="19">
        <v>4</v>
      </c>
      <c r="BL98" s="19"/>
      <c r="BM98" s="19"/>
      <c r="BN98" s="19">
        <v>3</v>
      </c>
      <c r="BO98" s="19">
        <v>11</v>
      </c>
      <c r="BP98" s="19"/>
      <c r="BQ98" s="19"/>
      <c r="BR98" s="19">
        <v>1</v>
      </c>
      <c r="BS98" s="19">
        <v>4</v>
      </c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1:85" ht="14.25" customHeight="1">
      <c r="A99" s="13">
        <f>+A98+1</f>
        <v>93</v>
      </c>
      <c r="B99" s="13" t="s">
        <v>310</v>
      </c>
      <c r="C99" s="40">
        <v>9840</v>
      </c>
      <c r="D99" s="20" t="s">
        <v>243</v>
      </c>
      <c r="E99" s="20">
        <f>IF(F99="Y",1,"")</f>
        <v>1</v>
      </c>
      <c r="F99" s="21" t="s">
        <v>357</v>
      </c>
      <c r="G99" s="130">
        <f>SUM(J99:R99)</f>
        <v>101</v>
      </c>
      <c r="H99" s="130">
        <f>SUM(S99:AA99)</f>
        <v>23</v>
      </c>
      <c r="I99" s="102"/>
      <c r="J99" s="53"/>
      <c r="K99" s="19"/>
      <c r="L99" s="14">
        <v>1</v>
      </c>
      <c r="M99" s="14">
        <v>10</v>
      </c>
      <c r="N99" s="14">
        <v>64</v>
      </c>
      <c r="O99" s="14"/>
      <c r="P99" s="14">
        <v>2</v>
      </c>
      <c r="Q99" s="14">
        <v>4</v>
      </c>
      <c r="R99" s="14">
        <v>20</v>
      </c>
      <c r="S99" s="39"/>
      <c r="T99" s="14"/>
      <c r="U99" s="14"/>
      <c r="V99" s="14"/>
      <c r="W99" s="14">
        <v>13</v>
      </c>
      <c r="X99" s="14"/>
      <c r="Y99" s="14"/>
      <c r="Z99" s="14"/>
      <c r="AA99" s="14">
        <v>10</v>
      </c>
      <c r="AB99" s="19">
        <v>7</v>
      </c>
      <c r="AC99" s="19">
        <v>3</v>
      </c>
      <c r="AD99" s="19"/>
      <c r="AE99" s="19"/>
      <c r="AF99" s="19">
        <v>4</v>
      </c>
      <c r="AG99" s="19"/>
      <c r="AH99" s="19">
        <v>50</v>
      </c>
      <c r="AI99" s="19"/>
      <c r="AJ99" s="19"/>
      <c r="AK99" s="19">
        <v>1</v>
      </c>
      <c r="AL99" s="19"/>
      <c r="AM99" s="19"/>
      <c r="AN99" s="19"/>
      <c r="AO99" s="14">
        <v>4</v>
      </c>
      <c r="AP99" s="14"/>
      <c r="AQ99" s="14">
        <v>9</v>
      </c>
      <c r="AR99" s="19"/>
      <c r="AS99" s="19"/>
      <c r="AT99" s="19"/>
      <c r="AU99" s="19"/>
      <c r="AV99" s="19">
        <v>1</v>
      </c>
      <c r="AW99" s="19">
        <v>17.5</v>
      </c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>
        <v>5</v>
      </c>
      <c r="BK99" s="19"/>
      <c r="BL99" s="19">
        <v>1</v>
      </c>
      <c r="BM99" s="19">
        <v>4</v>
      </c>
      <c r="BN99" s="19"/>
      <c r="BO99" s="19"/>
      <c r="BP99" s="19"/>
      <c r="BQ99" s="19"/>
      <c r="BR99" s="19"/>
      <c r="BS99" s="19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1:85" ht="14.25" customHeight="1">
      <c r="A100" s="13">
        <f>+A99+1</f>
        <v>94</v>
      </c>
      <c r="B100" s="13" t="s">
        <v>310</v>
      </c>
      <c r="C100" s="40">
        <v>9828</v>
      </c>
      <c r="D100" s="20" t="s">
        <v>235</v>
      </c>
      <c r="E100" s="20">
        <f>IF(F100="Y",1,"")</f>
        <v>1</v>
      </c>
      <c r="F100" s="21" t="s">
        <v>357</v>
      </c>
      <c r="G100" s="130">
        <f>SUM(J100:R100)</f>
        <v>102</v>
      </c>
      <c r="H100" s="130">
        <f>SUM(S100:AA100)</f>
        <v>104</v>
      </c>
      <c r="I100" s="102"/>
      <c r="J100" s="53"/>
      <c r="K100" s="19">
        <v>5</v>
      </c>
      <c r="L100" s="14">
        <v>5</v>
      </c>
      <c r="M100" s="14">
        <v>20</v>
      </c>
      <c r="N100" s="14">
        <v>25</v>
      </c>
      <c r="O100" s="14">
        <v>5</v>
      </c>
      <c r="P100" s="14">
        <v>2</v>
      </c>
      <c r="Q100" s="14">
        <v>10</v>
      </c>
      <c r="R100" s="14">
        <v>30</v>
      </c>
      <c r="S100" s="39"/>
      <c r="T100" s="14">
        <v>5</v>
      </c>
      <c r="U100" s="14">
        <v>5</v>
      </c>
      <c r="V100" s="14">
        <v>15</v>
      </c>
      <c r="W100" s="14">
        <v>40</v>
      </c>
      <c r="X100" s="14">
        <v>2</v>
      </c>
      <c r="Y100" s="14">
        <v>2</v>
      </c>
      <c r="Z100" s="14">
        <v>5</v>
      </c>
      <c r="AA100" s="14">
        <v>30</v>
      </c>
      <c r="AB100" s="19">
        <v>11</v>
      </c>
      <c r="AC100" s="19">
        <v>6</v>
      </c>
      <c r="AD100" s="19"/>
      <c r="AE100" s="19"/>
      <c r="AF100" s="19">
        <v>10</v>
      </c>
      <c r="AG100" s="19">
        <v>5</v>
      </c>
      <c r="AH100" s="19">
        <v>110</v>
      </c>
      <c r="AI100" s="19"/>
      <c r="AJ100" s="19"/>
      <c r="AK100" s="19"/>
      <c r="AL100" s="19"/>
      <c r="AM100" s="19">
        <v>2</v>
      </c>
      <c r="AN100" s="19">
        <v>11</v>
      </c>
      <c r="AO100" s="14">
        <v>30</v>
      </c>
      <c r="AP100" s="14">
        <v>10</v>
      </c>
      <c r="AQ100" s="14">
        <v>35</v>
      </c>
      <c r="AR100" s="19">
        <v>1</v>
      </c>
      <c r="AS100" s="19">
        <v>40</v>
      </c>
      <c r="AT100" s="19"/>
      <c r="AU100" s="19"/>
      <c r="AV100" s="19"/>
      <c r="AW100" s="19"/>
      <c r="AX100" s="19"/>
      <c r="AY100" s="19"/>
      <c r="AZ100" s="19"/>
      <c r="BA100" s="19"/>
      <c r="BB100" s="19">
        <v>10</v>
      </c>
      <c r="BC100" s="19">
        <v>4</v>
      </c>
      <c r="BD100" s="19"/>
      <c r="BE100" s="19"/>
      <c r="BF100" s="19">
        <v>2</v>
      </c>
      <c r="BG100" s="19">
        <v>4</v>
      </c>
      <c r="BH100" s="19"/>
      <c r="BI100" s="19"/>
      <c r="BJ100" s="19">
        <v>5</v>
      </c>
      <c r="BK100" s="19">
        <v>4</v>
      </c>
      <c r="BL100" s="19"/>
      <c r="BM100" s="19"/>
      <c r="BN100" s="19">
        <v>1</v>
      </c>
      <c r="BO100" s="19">
        <v>8</v>
      </c>
      <c r="BP100" s="19">
        <v>1</v>
      </c>
      <c r="BQ100" s="19">
        <v>40</v>
      </c>
      <c r="BR100" s="19"/>
      <c r="BS100" s="19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</row>
    <row r="101" spans="1:85" ht="14.25" customHeight="1">
      <c r="A101" s="13">
        <f>+A100+1</f>
        <v>95</v>
      </c>
      <c r="B101" s="13" t="s">
        <v>310</v>
      </c>
      <c r="C101" s="40">
        <v>9829</v>
      </c>
      <c r="D101" s="20" t="s">
        <v>236</v>
      </c>
      <c r="E101" s="20">
        <f>IF(F101="Y",1,"")</f>
        <v>1</v>
      </c>
      <c r="F101" s="21" t="s">
        <v>357</v>
      </c>
      <c r="G101" s="130">
        <f>SUM(J101:R101)</f>
        <v>47</v>
      </c>
      <c r="H101" s="130">
        <f>SUM(S101:AA101)</f>
        <v>15</v>
      </c>
      <c r="I101" s="102"/>
      <c r="J101" s="53"/>
      <c r="K101" s="19"/>
      <c r="L101" s="14">
        <v>3</v>
      </c>
      <c r="M101" s="14">
        <v>19</v>
      </c>
      <c r="N101" s="14">
        <v>9</v>
      </c>
      <c r="O101" s="14"/>
      <c r="P101" s="14">
        <v>2</v>
      </c>
      <c r="Q101" s="14">
        <v>11</v>
      </c>
      <c r="R101" s="14">
        <v>3</v>
      </c>
      <c r="S101" s="39"/>
      <c r="T101" s="14">
        <v>2</v>
      </c>
      <c r="U101" s="14">
        <v>2</v>
      </c>
      <c r="V101" s="14">
        <v>6</v>
      </c>
      <c r="W101" s="14"/>
      <c r="X101" s="14"/>
      <c r="Y101" s="14"/>
      <c r="Z101" s="14">
        <v>4</v>
      </c>
      <c r="AA101" s="14">
        <v>1</v>
      </c>
      <c r="AB101" s="19">
        <v>2</v>
      </c>
      <c r="AC101" s="19"/>
      <c r="AD101" s="19"/>
      <c r="AE101" s="19">
        <v>1</v>
      </c>
      <c r="AF101" s="19">
        <v>11</v>
      </c>
      <c r="AG101" s="19">
        <v>3</v>
      </c>
      <c r="AH101" s="19">
        <v>52</v>
      </c>
      <c r="AI101" s="19"/>
      <c r="AJ101" s="19">
        <v>1</v>
      </c>
      <c r="AK101" s="19">
        <v>1</v>
      </c>
      <c r="AL101" s="19"/>
      <c r="AM101" s="19"/>
      <c r="AN101" s="19"/>
      <c r="AO101" s="14">
        <v>10</v>
      </c>
      <c r="AP101" s="14"/>
      <c r="AQ101" s="14">
        <v>14</v>
      </c>
      <c r="AR101" s="19">
        <v>1</v>
      </c>
      <c r="AS101" s="19">
        <v>30</v>
      </c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>
        <v>1</v>
      </c>
      <c r="BM101" s="19">
        <v>10</v>
      </c>
      <c r="BN101" s="19"/>
      <c r="BO101" s="19"/>
      <c r="BP101" s="19"/>
      <c r="BQ101" s="19"/>
      <c r="BR101" s="19"/>
      <c r="BS101" s="19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5" ht="14.25" customHeight="1">
      <c r="A102" s="13">
        <f>+A101+1</f>
        <v>96</v>
      </c>
      <c r="B102" s="13" t="s">
        <v>310</v>
      </c>
      <c r="C102" s="40">
        <v>9830</v>
      </c>
      <c r="D102" s="20" t="s">
        <v>237</v>
      </c>
      <c r="E102" s="20">
        <f>IF(F102="Y",1,"")</f>
        <v>1</v>
      </c>
      <c r="F102" s="21" t="s">
        <v>357</v>
      </c>
      <c r="G102" s="130">
        <f>SUM(J102:R102)</f>
        <v>34</v>
      </c>
      <c r="H102" s="130">
        <f>SUM(S102:AA102)</f>
        <v>13</v>
      </c>
      <c r="I102" s="102"/>
      <c r="J102" s="53"/>
      <c r="K102" s="19">
        <v>1</v>
      </c>
      <c r="L102" s="14">
        <v>1</v>
      </c>
      <c r="M102" s="14">
        <v>10</v>
      </c>
      <c r="N102" s="14">
        <v>15</v>
      </c>
      <c r="O102" s="14">
        <v>2</v>
      </c>
      <c r="P102" s="14"/>
      <c r="Q102" s="14">
        <v>2</v>
      </c>
      <c r="R102" s="14">
        <v>3</v>
      </c>
      <c r="S102" s="39"/>
      <c r="T102" s="14"/>
      <c r="U102" s="14">
        <v>1</v>
      </c>
      <c r="V102" s="14">
        <v>3</v>
      </c>
      <c r="W102" s="14"/>
      <c r="X102" s="14"/>
      <c r="Y102" s="14"/>
      <c r="Z102" s="14">
        <v>7</v>
      </c>
      <c r="AA102" s="14">
        <v>2</v>
      </c>
      <c r="AB102" s="19"/>
      <c r="AC102" s="19">
        <v>1</v>
      </c>
      <c r="AD102" s="19">
        <v>1</v>
      </c>
      <c r="AE102" s="19">
        <v>1</v>
      </c>
      <c r="AF102" s="19"/>
      <c r="AG102" s="19"/>
      <c r="AH102" s="19">
        <v>22</v>
      </c>
      <c r="AI102" s="19"/>
      <c r="AJ102" s="19"/>
      <c r="AK102" s="19"/>
      <c r="AL102" s="19"/>
      <c r="AM102" s="19"/>
      <c r="AN102" s="19"/>
      <c r="AO102" s="14">
        <v>30</v>
      </c>
      <c r="AP102" s="14">
        <v>17</v>
      </c>
      <c r="AQ102" s="14">
        <v>10</v>
      </c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>
        <v>2</v>
      </c>
      <c r="BC102" s="19">
        <v>5</v>
      </c>
      <c r="BD102" s="19"/>
      <c r="BE102" s="19"/>
      <c r="BF102" s="19">
        <v>1</v>
      </c>
      <c r="BG102" s="19">
        <v>2</v>
      </c>
      <c r="BH102" s="19"/>
      <c r="BI102" s="19"/>
      <c r="BJ102" s="19">
        <v>2</v>
      </c>
      <c r="BK102" s="19">
        <v>1</v>
      </c>
      <c r="BL102" s="19">
        <v>1</v>
      </c>
      <c r="BM102" s="19">
        <v>14</v>
      </c>
      <c r="BN102" s="19"/>
      <c r="BO102" s="19"/>
      <c r="BP102" s="19"/>
      <c r="BQ102" s="19"/>
      <c r="BR102" s="19">
        <v>5</v>
      </c>
      <c r="BS102" s="19">
        <v>5</v>
      </c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</row>
    <row r="103" spans="1:85" ht="12.75">
      <c r="A103" s="13">
        <f>+A102+1</f>
        <v>97</v>
      </c>
      <c r="B103" s="13" t="s">
        <v>310</v>
      </c>
      <c r="C103" s="40">
        <v>9831</v>
      </c>
      <c r="D103" s="20" t="s">
        <v>238</v>
      </c>
      <c r="E103" s="20">
        <f>IF(F103="Y",1,"")</f>
        <v>1</v>
      </c>
      <c r="F103" s="21" t="s">
        <v>357</v>
      </c>
      <c r="G103" s="130">
        <f>SUM(J103:R103)</f>
        <v>47</v>
      </c>
      <c r="H103" s="130">
        <f>SUM(S103:AA103)</f>
        <v>67</v>
      </c>
      <c r="I103" s="102"/>
      <c r="J103" s="53"/>
      <c r="K103" s="19"/>
      <c r="L103" s="14">
        <v>1</v>
      </c>
      <c r="M103" s="14">
        <v>9</v>
      </c>
      <c r="N103" s="14">
        <v>27</v>
      </c>
      <c r="O103" s="14"/>
      <c r="P103" s="14"/>
      <c r="Q103" s="14">
        <v>4</v>
      </c>
      <c r="R103" s="14">
        <v>6</v>
      </c>
      <c r="S103" s="39"/>
      <c r="T103" s="14">
        <v>10</v>
      </c>
      <c r="U103" s="14">
        <v>9</v>
      </c>
      <c r="V103" s="14">
        <v>7</v>
      </c>
      <c r="W103" s="14">
        <v>10</v>
      </c>
      <c r="X103" s="14">
        <v>9</v>
      </c>
      <c r="Y103" s="14">
        <v>5</v>
      </c>
      <c r="Z103" s="14">
        <v>8</v>
      </c>
      <c r="AA103" s="14">
        <v>9</v>
      </c>
      <c r="AB103" s="19">
        <v>10</v>
      </c>
      <c r="AC103" s="19">
        <v>3</v>
      </c>
      <c r="AD103" s="19">
        <v>6</v>
      </c>
      <c r="AE103" s="19">
        <v>15</v>
      </c>
      <c r="AF103" s="19">
        <v>15</v>
      </c>
      <c r="AG103" s="19">
        <v>4</v>
      </c>
      <c r="AH103" s="19">
        <v>49</v>
      </c>
      <c r="AI103" s="19">
        <v>1</v>
      </c>
      <c r="AJ103" s="19">
        <v>1</v>
      </c>
      <c r="AK103" s="19"/>
      <c r="AL103" s="19"/>
      <c r="AM103" s="19"/>
      <c r="AN103" s="19"/>
      <c r="AO103" s="14">
        <v>15</v>
      </c>
      <c r="AP103" s="14"/>
      <c r="AQ103" s="14">
        <v>41</v>
      </c>
      <c r="AR103" s="19"/>
      <c r="AS103" s="19"/>
      <c r="AT103" s="19"/>
      <c r="AU103" s="19"/>
      <c r="AV103" s="19">
        <v>1</v>
      </c>
      <c r="AW103" s="19">
        <v>42</v>
      </c>
      <c r="AX103" s="19">
        <v>2</v>
      </c>
      <c r="AY103" s="19">
        <v>20</v>
      </c>
      <c r="AZ103" s="19"/>
      <c r="BA103" s="19"/>
      <c r="BB103" s="19">
        <v>4</v>
      </c>
      <c r="BC103" s="19">
        <v>10</v>
      </c>
      <c r="BD103" s="19"/>
      <c r="BE103" s="19"/>
      <c r="BF103" s="19"/>
      <c r="BG103" s="19"/>
      <c r="BH103" s="19"/>
      <c r="BI103" s="19"/>
      <c r="BJ103" s="19">
        <v>2</v>
      </c>
      <c r="BK103" s="19">
        <v>5</v>
      </c>
      <c r="BL103" s="19">
        <v>1</v>
      </c>
      <c r="BM103" s="19">
        <v>16</v>
      </c>
      <c r="BN103" s="19">
        <v>4</v>
      </c>
      <c r="BO103" s="19">
        <v>2</v>
      </c>
      <c r="BP103" s="19">
        <v>2</v>
      </c>
      <c r="BQ103" s="19">
        <v>2</v>
      </c>
      <c r="BR103" s="19">
        <v>10</v>
      </c>
      <c r="BS103" s="19">
        <v>3</v>
      </c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</row>
    <row r="104" spans="1:71" ht="12.75">
      <c r="A104" s="13">
        <f>+A103+1</f>
        <v>98</v>
      </c>
      <c r="B104" s="13" t="s">
        <v>308</v>
      </c>
      <c r="C104" s="13">
        <v>9599</v>
      </c>
      <c r="D104" s="20" t="s">
        <v>147</v>
      </c>
      <c r="E104" s="20">
        <f>IF(F104="Y",1,"")</f>
        <v>1</v>
      </c>
      <c r="F104" s="21" t="s">
        <v>357</v>
      </c>
      <c r="G104" s="130">
        <f>SUM(J104:R104)</f>
        <v>54</v>
      </c>
      <c r="H104" s="130">
        <f>SUM(S104:AA104)</f>
        <v>14</v>
      </c>
      <c r="I104" s="102"/>
      <c r="J104" s="24"/>
      <c r="K104" s="14">
        <v>1</v>
      </c>
      <c r="L104" s="14">
        <v>5</v>
      </c>
      <c r="M104" s="14">
        <v>13</v>
      </c>
      <c r="N104" s="14">
        <v>13</v>
      </c>
      <c r="O104" s="14">
        <v>1</v>
      </c>
      <c r="P104" s="14">
        <v>6</v>
      </c>
      <c r="Q104" s="14">
        <v>6</v>
      </c>
      <c r="R104" s="14">
        <v>9</v>
      </c>
      <c r="S104" s="19"/>
      <c r="T104" s="19"/>
      <c r="U104" s="14">
        <v>2</v>
      </c>
      <c r="V104" s="14">
        <v>3</v>
      </c>
      <c r="W104" s="14">
        <v>2</v>
      </c>
      <c r="X104" s="14">
        <v>2</v>
      </c>
      <c r="Y104" s="14">
        <v>2</v>
      </c>
      <c r="Z104" s="14">
        <v>2</v>
      </c>
      <c r="AA104" s="14">
        <v>1</v>
      </c>
      <c r="AB104" s="19">
        <v>1</v>
      </c>
      <c r="AC104" s="19">
        <v>2</v>
      </c>
      <c r="AD104" s="19">
        <v>5</v>
      </c>
      <c r="AE104" s="19"/>
      <c r="AF104" s="19">
        <v>46</v>
      </c>
      <c r="AG104" s="19">
        <v>1</v>
      </c>
      <c r="AH104" s="19">
        <v>262</v>
      </c>
      <c r="AI104" s="19">
        <v>3</v>
      </c>
      <c r="AJ104" s="19"/>
      <c r="AK104" s="19">
        <v>1</v>
      </c>
      <c r="AL104" s="19"/>
      <c r="AM104" s="19"/>
      <c r="AN104" s="19">
        <v>2</v>
      </c>
      <c r="AO104" s="14">
        <v>50</v>
      </c>
      <c r="AP104" s="14">
        <v>10</v>
      </c>
      <c r="AQ104" s="14">
        <v>31</v>
      </c>
      <c r="AR104" s="19">
        <v>1</v>
      </c>
      <c r="AS104" s="19"/>
      <c r="AT104" s="19"/>
      <c r="AU104" s="19"/>
      <c r="AV104" s="19"/>
      <c r="AW104" s="19"/>
      <c r="AX104" s="19"/>
      <c r="AY104" s="19"/>
      <c r="AZ104" s="19"/>
      <c r="BA104" s="19"/>
      <c r="BB104" s="19">
        <v>4</v>
      </c>
      <c r="BC104" s="19">
        <v>10</v>
      </c>
      <c r="BD104" s="19">
        <v>1</v>
      </c>
      <c r="BE104" s="19">
        <v>10</v>
      </c>
      <c r="BF104" s="19">
        <v>2</v>
      </c>
      <c r="BG104" s="19">
        <v>22</v>
      </c>
      <c r="BH104" s="19">
        <v>1</v>
      </c>
      <c r="BI104" s="19">
        <v>8</v>
      </c>
      <c r="BJ104" s="19">
        <v>10</v>
      </c>
      <c r="BK104" s="19">
        <v>34</v>
      </c>
      <c r="BL104" s="19">
        <v>1</v>
      </c>
      <c r="BM104" s="19">
        <v>12</v>
      </c>
      <c r="BN104" s="19"/>
      <c r="BO104" s="19"/>
      <c r="BP104" s="19">
        <v>1</v>
      </c>
      <c r="BQ104" s="19">
        <v>4</v>
      </c>
      <c r="BR104" s="19"/>
      <c r="BS104" s="19"/>
    </row>
    <row r="105" spans="1:85" ht="12.75">
      <c r="A105" s="13">
        <f>+A104+1</f>
        <v>99</v>
      </c>
      <c r="B105" s="13" t="s">
        <v>310</v>
      </c>
      <c r="C105" s="42">
        <v>9795</v>
      </c>
      <c r="D105" s="20" t="s">
        <v>203</v>
      </c>
      <c r="E105" s="20">
        <f>IF(F105="Y",1,"")</f>
        <v>1</v>
      </c>
      <c r="F105" s="21" t="s">
        <v>357</v>
      </c>
      <c r="G105" s="130">
        <f>SUM(J105:R105)</f>
        <v>76</v>
      </c>
      <c r="H105" s="130">
        <f>SUM(S105:AA105)</f>
        <v>31</v>
      </c>
      <c r="I105" s="102"/>
      <c r="J105" s="44"/>
      <c r="K105" s="19">
        <v>2</v>
      </c>
      <c r="L105" s="14">
        <v>7</v>
      </c>
      <c r="M105" s="14">
        <v>22</v>
      </c>
      <c r="N105" s="14">
        <v>23</v>
      </c>
      <c r="O105" s="14">
        <v>2</v>
      </c>
      <c r="P105" s="14">
        <v>3</v>
      </c>
      <c r="Q105" s="14">
        <v>13</v>
      </c>
      <c r="R105" s="14">
        <v>4</v>
      </c>
      <c r="S105" s="39"/>
      <c r="T105" s="14">
        <v>2</v>
      </c>
      <c r="U105" s="14">
        <v>3</v>
      </c>
      <c r="V105" s="14">
        <v>9</v>
      </c>
      <c r="W105" s="14">
        <v>7</v>
      </c>
      <c r="X105" s="14">
        <v>4</v>
      </c>
      <c r="Y105" s="14">
        <v>1</v>
      </c>
      <c r="Z105" s="14">
        <v>3</v>
      </c>
      <c r="AA105" s="14">
        <v>2</v>
      </c>
      <c r="AB105" s="19">
        <v>8</v>
      </c>
      <c r="AC105" s="19">
        <v>4</v>
      </c>
      <c r="AD105" s="19">
        <v>3</v>
      </c>
      <c r="AE105" s="19"/>
      <c r="AF105" s="19">
        <v>8</v>
      </c>
      <c r="AG105" s="19">
        <v>30</v>
      </c>
      <c r="AH105" s="19">
        <v>74</v>
      </c>
      <c r="AI105" s="19"/>
      <c r="AJ105" s="19"/>
      <c r="AK105" s="19"/>
      <c r="AL105" s="19"/>
      <c r="AM105" s="19"/>
      <c r="AN105" s="19">
        <v>1</v>
      </c>
      <c r="AO105" s="14">
        <v>25</v>
      </c>
      <c r="AP105" s="14">
        <v>30</v>
      </c>
      <c r="AQ105" s="14">
        <v>9</v>
      </c>
      <c r="AR105" s="19">
        <v>1</v>
      </c>
      <c r="AS105" s="19">
        <v>20</v>
      </c>
      <c r="AT105" s="19"/>
      <c r="AU105" s="19"/>
      <c r="AV105" s="19"/>
      <c r="AW105" s="19"/>
      <c r="AX105" s="19"/>
      <c r="AY105" s="19"/>
      <c r="AZ105" s="19"/>
      <c r="BA105" s="19"/>
      <c r="BB105" s="19">
        <v>50</v>
      </c>
      <c r="BC105" s="19"/>
      <c r="BD105" s="19"/>
      <c r="BE105" s="19"/>
      <c r="BF105" s="19">
        <v>5</v>
      </c>
      <c r="BG105" s="19"/>
      <c r="BH105" s="19"/>
      <c r="BI105" s="19"/>
      <c r="BJ105" s="19">
        <v>4</v>
      </c>
      <c r="BK105" s="19"/>
      <c r="BL105" s="19">
        <v>1</v>
      </c>
      <c r="BM105" s="19">
        <v>15</v>
      </c>
      <c r="BN105" s="19"/>
      <c r="BO105" s="19"/>
      <c r="BP105" s="19"/>
      <c r="BQ105" s="19"/>
      <c r="BR105" s="19"/>
      <c r="BS105" s="19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</row>
    <row r="106" spans="1:71" ht="12.75">
      <c r="A106" s="13">
        <f>+A105+1</f>
        <v>100</v>
      </c>
      <c r="B106" s="13" t="s">
        <v>309</v>
      </c>
      <c r="C106" s="13">
        <v>9640</v>
      </c>
      <c r="D106" s="20" t="s">
        <v>161</v>
      </c>
      <c r="E106" s="20">
        <f>IF(F106="Y",1,"")</f>
        <v>1</v>
      </c>
      <c r="F106" s="21" t="s">
        <v>357</v>
      </c>
      <c r="G106" s="130">
        <f>SUM(J106:R106)</f>
        <v>21</v>
      </c>
      <c r="H106" s="130">
        <f>SUM(S106:AA106)</f>
        <v>8</v>
      </c>
      <c r="I106" s="102"/>
      <c r="J106" s="38"/>
      <c r="K106" s="14"/>
      <c r="L106" s="14">
        <v>1</v>
      </c>
      <c r="M106" s="14">
        <v>1</v>
      </c>
      <c r="N106" s="14">
        <v>15</v>
      </c>
      <c r="O106" s="14"/>
      <c r="P106" s="14">
        <v>1</v>
      </c>
      <c r="Q106" s="14"/>
      <c r="R106" s="14">
        <v>3</v>
      </c>
      <c r="S106" s="19"/>
      <c r="T106" s="14"/>
      <c r="U106" s="14"/>
      <c r="V106" s="14">
        <v>2</v>
      </c>
      <c r="W106" s="14">
        <v>6</v>
      </c>
      <c r="X106" s="14"/>
      <c r="Y106" s="14"/>
      <c r="Z106" s="14"/>
      <c r="AA106" s="14"/>
      <c r="AB106" s="19"/>
      <c r="AC106" s="19"/>
      <c r="AD106" s="19"/>
      <c r="AE106" s="19"/>
      <c r="AF106" s="19">
        <v>6</v>
      </c>
      <c r="AG106" s="19"/>
      <c r="AH106" s="19">
        <v>23</v>
      </c>
      <c r="AI106" s="19"/>
      <c r="AJ106" s="19"/>
      <c r="AK106" s="19"/>
      <c r="AL106" s="19"/>
      <c r="AM106" s="19"/>
      <c r="AN106" s="19"/>
      <c r="AO106" s="14">
        <v>28</v>
      </c>
      <c r="AP106" s="14">
        <v>8</v>
      </c>
      <c r="AQ106" s="14">
        <v>8</v>
      </c>
      <c r="AR106" s="19">
        <v>1</v>
      </c>
      <c r="AS106" s="19">
        <v>40</v>
      </c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>
        <v>1</v>
      </c>
      <c r="BI106" s="19">
        <v>40</v>
      </c>
      <c r="BJ106" s="19">
        <v>6</v>
      </c>
      <c r="BK106" s="19">
        <v>12</v>
      </c>
      <c r="BL106" s="19"/>
      <c r="BM106" s="19"/>
      <c r="BN106" s="19">
        <v>1</v>
      </c>
      <c r="BO106" s="19">
        <v>5</v>
      </c>
      <c r="BP106" s="19"/>
      <c r="BQ106" s="19"/>
      <c r="BR106" s="19">
        <v>1</v>
      </c>
      <c r="BS106" s="19">
        <v>10</v>
      </c>
    </row>
    <row r="107" spans="1:73" ht="12.75">
      <c r="A107" s="13">
        <f>+A106+1</f>
        <v>101</v>
      </c>
      <c r="B107" s="13" t="s">
        <v>306</v>
      </c>
      <c r="C107" s="13">
        <v>9396</v>
      </c>
      <c r="D107" s="20" t="s">
        <v>100</v>
      </c>
      <c r="E107" s="20">
        <f>IF(F107="Y",1,"")</f>
        <v>1</v>
      </c>
      <c r="F107" s="21" t="s">
        <v>357</v>
      </c>
      <c r="G107" s="130">
        <f>SUM(J107:R107)</f>
        <v>91</v>
      </c>
      <c r="H107" s="130">
        <f>SUM(S107:AA107)</f>
        <v>84</v>
      </c>
      <c r="I107" s="102"/>
      <c r="J107" s="24"/>
      <c r="K107" s="23"/>
      <c r="L107" s="23">
        <v>3</v>
      </c>
      <c r="M107" s="23">
        <v>8</v>
      </c>
      <c r="N107" s="23">
        <v>49</v>
      </c>
      <c r="O107" s="23"/>
      <c r="P107" s="23">
        <v>2</v>
      </c>
      <c r="Q107" s="23">
        <v>4</v>
      </c>
      <c r="R107" s="23">
        <v>25</v>
      </c>
      <c r="S107" s="24"/>
      <c r="T107" s="23"/>
      <c r="U107" s="23">
        <v>6</v>
      </c>
      <c r="V107" s="23">
        <v>9</v>
      </c>
      <c r="W107" s="23">
        <v>30</v>
      </c>
      <c r="X107" s="23"/>
      <c r="Y107" s="23">
        <v>6</v>
      </c>
      <c r="Z107" s="23">
        <v>10</v>
      </c>
      <c r="AA107" s="23">
        <v>23</v>
      </c>
      <c r="AB107" s="24"/>
      <c r="AC107" s="24">
        <v>4</v>
      </c>
      <c r="AD107" s="24">
        <v>9</v>
      </c>
      <c r="AE107" s="24">
        <v>4</v>
      </c>
      <c r="AF107" s="24">
        <v>13</v>
      </c>
      <c r="AG107" s="24">
        <v>3</v>
      </c>
      <c r="AH107" s="24">
        <v>72</v>
      </c>
      <c r="AI107" s="24"/>
      <c r="AJ107" s="24"/>
      <c r="AK107" s="24">
        <v>1</v>
      </c>
      <c r="AL107" s="24"/>
      <c r="AM107" s="24"/>
      <c r="AN107" s="24"/>
      <c r="AO107" s="26">
        <v>18</v>
      </c>
      <c r="AP107" s="26"/>
      <c r="AQ107" s="26">
        <v>45</v>
      </c>
      <c r="AR107" s="25">
        <v>1</v>
      </c>
      <c r="AS107" s="25">
        <v>50</v>
      </c>
      <c r="AT107" s="25"/>
      <c r="AU107" s="25"/>
      <c r="AV107" s="25"/>
      <c r="AW107" s="25"/>
      <c r="AX107" s="25"/>
      <c r="AY107" s="25"/>
      <c r="AZ107" s="25"/>
      <c r="BA107" s="25"/>
      <c r="BB107" s="25">
        <v>3</v>
      </c>
      <c r="BC107" s="25">
        <v>4</v>
      </c>
      <c r="BD107" s="25"/>
      <c r="BE107" s="25"/>
      <c r="BF107" s="25"/>
      <c r="BG107" s="25"/>
      <c r="BH107" s="25"/>
      <c r="BI107" s="25"/>
      <c r="BJ107" s="25">
        <v>3</v>
      </c>
      <c r="BK107" s="25">
        <v>3</v>
      </c>
      <c r="BL107" s="25"/>
      <c r="BM107" s="25"/>
      <c r="BN107" s="25">
        <v>8</v>
      </c>
      <c r="BO107" s="25">
        <v>25</v>
      </c>
      <c r="BP107" s="25"/>
      <c r="BQ107" s="25"/>
      <c r="BR107" s="25">
        <v>2</v>
      </c>
      <c r="BS107" s="25">
        <v>5</v>
      </c>
      <c r="BU107" s="16"/>
    </row>
    <row r="108" spans="1:73" ht="12.75">
      <c r="A108" s="13">
        <f>+A107+1</f>
        <v>102</v>
      </c>
      <c r="B108" s="13" t="s">
        <v>306</v>
      </c>
      <c r="C108" s="13">
        <v>9397</v>
      </c>
      <c r="D108" s="20" t="s">
        <v>98</v>
      </c>
      <c r="E108" s="20">
        <f>IF(F108="Y",1,"")</f>
        <v>1</v>
      </c>
      <c r="F108" s="21" t="s">
        <v>357</v>
      </c>
      <c r="G108" s="130">
        <f>SUM(J108:R108)</f>
        <v>15</v>
      </c>
      <c r="H108" s="130">
        <f>SUM(S108:AA108)</f>
        <v>5</v>
      </c>
      <c r="I108" s="102"/>
      <c r="J108" s="24"/>
      <c r="K108" s="23"/>
      <c r="L108" s="23"/>
      <c r="M108" s="23">
        <v>1</v>
      </c>
      <c r="N108" s="23">
        <v>13</v>
      </c>
      <c r="O108" s="23"/>
      <c r="P108" s="23"/>
      <c r="Q108" s="23">
        <v>1</v>
      </c>
      <c r="R108" s="23"/>
      <c r="S108" s="24"/>
      <c r="T108" s="23"/>
      <c r="U108" s="23"/>
      <c r="V108" s="23">
        <v>3</v>
      </c>
      <c r="W108" s="23"/>
      <c r="X108" s="23"/>
      <c r="Y108" s="23"/>
      <c r="Z108" s="23">
        <v>1</v>
      </c>
      <c r="AA108" s="23">
        <v>1</v>
      </c>
      <c r="AB108" s="24"/>
      <c r="AC108" s="24">
        <v>1</v>
      </c>
      <c r="AD108" s="24">
        <v>1</v>
      </c>
      <c r="AE108" s="24"/>
      <c r="AF108" s="24"/>
      <c r="AG108" s="24"/>
      <c r="AH108" s="24">
        <v>16</v>
      </c>
      <c r="AI108" s="24"/>
      <c r="AJ108" s="24"/>
      <c r="AK108" s="24"/>
      <c r="AL108" s="24"/>
      <c r="AM108" s="24"/>
      <c r="AN108" s="24"/>
      <c r="AO108" s="26"/>
      <c r="AP108" s="26"/>
      <c r="AQ108" s="26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>
        <v>8</v>
      </c>
      <c r="BS108" s="25"/>
      <c r="BU108" s="16"/>
    </row>
    <row r="109" spans="1:71" ht="12.75">
      <c r="A109" s="13">
        <f>+A108+1</f>
        <v>103</v>
      </c>
      <c r="B109" s="13" t="s">
        <v>308</v>
      </c>
      <c r="C109" s="13">
        <v>9604</v>
      </c>
      <c r="D109" s="20" t="s">
        <v>148</v>
      </c>
      <c r="E109" s="20">
        <f>IF(F109="Y",1,"")</f>
      </c>
      <c r="F109" s="21" t="s">
        <v>346</v>
      </c>
      <c r="G109" s="130">
        <f>SUM(J109:R109)</f>
        <v>110</v>
      </c>
      <c r="H109" s="130">
        <f>SUM(S109:AA109)</f>
        <v>20</v>
      </c>
      <c r="I109" s="102"/>
      <c r="J109" s="24"/>
      <c r="K109" s="14">
        <v>3</v>
      </c>
      <c r="L109" s="14">
        <v>2</v>
      </c>
      <c r="M109" s="14">
        <v>17</v>
      </c>
      <c r="N109" s="14">
        <v>54</v>
      </c>
      <c r="O109" s="14">
        <v>1</v>
      </c>
      <c r="P109" s="14">
        <v>1</v>
      </c>
      <c r="Q109" s="14">
        <v>7</v>
      </c>
      <c r="R109" s="14">
        <v>25</v>
      </c>
      <c r="S109" s="19"/>
      <c r="T109" s="14"/>
      <c r="U109" s="14">
        <v>10</v>
      </c>
      <c r="V109" s="14">
        <v>2</v>
      </c>
      <c r="W109" s="14"/>
      <c r="X109" s="14"/>
      <c r="Y109" s="14">
        <v>4</v>
      </c>
      <c r="Z109" s="14">
        <v>4</v>
      </c>
      <c r="AA109" s="14"/>
      <c r="AB109" s="19"/>
      <c r="AC109" s="19">
        <v>3</v>
      </c>
      <c r="AD109" s="19">
        <v>7</v>
      </c>
      <c r="AE109" s="19">
        <v>9</v>
      </c>
      <c r="AF109" s="19">
        <v>10</v>
      </c>
      <c r="AG109" s="19">
        <v>30</v>
      </c>
      <c r="AH109" s="19">
        <v>80</v>
      </c>
      <c r="AI109" s="19">
        <v>1</v>
      </c>
      <c r="AJ109" s="19"/>
      <c r="AK109" s="19"/>
      <c r="AL109" s="19"/>
      <c r="AM109" s="19"/>
      <c r="AN109" s="19"/>
      <c r="AO109" s="14">
        <v>38</v>
      </c>
      <c r="AP109" s="14"/>
      <c r="AQ109" s="14"/>
      <c r="AR109" s="19">
        <v>1</v>
      </c>
      <c r="AS109" s="19">
        <v>45</v>
      </c>
      <c r="AT109" s="19"/>
      <c r="AU109" s="19"/>
      <c r="AV109" s="19"/>
      <c r="AW109" s="19"/>
      <c r="AX109" s="19"/>
      <c r="AY109" s="19"/>
      <c r="AZ109" s="19"/>
      <c r="BA109" s="19"/>
      <c r="BB109" s="19">
        <v>3</v>
      </c>
      <c r="BC109" s="19">
        <v>8</v>
      </c>
      <c r="BD109" s="19"/>
      <c r="BE109" s="19"/>
      <c r="BF109" s="19"/>
      <c r="BG109" s="19"/>
      <c r="BH109" s="19">
        <v>1</v>
      </c>
      <c r="BI109" s="19">
        <v>20</v>
      </c>
      <c r="BJ109" s="19"/>
      <c r="BK109" s="19"/>
      <c r="BL109" s="19">
        <v>1</v>
      </c>
      <c r="BM109" s="19">
        <v>20</v>
      </c>
      <c r="BN109" s="19"/>
      <c r="BO109" s="19"/>
      <c r="BP109" s="19"/>
      <c r="BQ109" s="19"/>
      <c r="BR109" s="19"/>
      <c r="BS109" s="19"/>
    </row>
    <row r="110" spans="1:73" ht="12.75">
      <c r="A110" s="13">
        <f>+A109+1</f>
        <v>104</v>
      </c>
      <c r="B110" s="13" t="s">
        <v>306</v>
      </c>
      <c r="C110" s="13">
        <v>9373</v>
      </c>
      <c r="D110" s="20" t="s">
        <v>88</v>
      </c>
      <c r="E110" s="20">
        <f>IF(F110="Y",1,"")</f>
        <v>1</v>
      </c>
      <c r="F110" s="21" t="s">
        <v>357</v>
      </c>
      <c r="G110" s="130">
        <f>SUM(J110:R110)</f>
        <v>24</v>
      </c>
      <c r="H110" s="130">
        <f>SUM(S110:AA110)</f>
        <v>0</v>
      </c>
      <c r="I110" s="102"/>
      <c r="J110" s="24"/>
      <c r="K110" s="23"/>
      <c r="L110" s="23"/>
      <c r="M110" s="23">
        <v>2</v>
      </c>
      <c r="N110" s="23">
        <v>13</v>
      </c>
      <c r="O110" s="23"/>
      <c r="P110" s="23"/>
      <c r="Q110" s="23">
        <v>3</v>
      </c>
      <c r="R110" s="23">
        <v>6</v>
      </c>
      <c r="S110" s="24"/>
      <c r="T110" s="23"/>
      <c r="U110" s="23"/>
      <c r="V110" s="23"/>
      <c r="W110" s="23"/>
      <c r="X110" s="23"/>
      <c r="Y110" s="23"/>
      <c r="Z110" s="23"/>
      <c r="AA110" s="23"/>
      <c r="AB110" s="24"/>
      <c r="AC110" s="24"/>
      <c r="AD110" s="24"/>
      <c r="AE110" s="24"/>
      <c r="AF110" s="24"/>
      <c r="AG110" s="24"/>
      <c r="AH110" s="24">
        <v>15</v>
      </c>
      <c r="AI110" s="24">
        <v>1</v>
      </c>
      <c r="AJ110" s="24"/>
      <c r="AK110" s="24"/>
      <c r="AL110" s="24"/>
      <c r="AM110" s="24"/>
      <c r="AN110" s="24"/>
      <c r="AO110" s="26"/>
      <c r="AP110" s="26"/>
      <c r="AQ110" s="26"/>
      <c r="AR110" s="25">
        <v>1</v>
      </c>
      <c r="AS110" s="25">
        <v>30</v>
      </c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>
        <v>3</v>
      </c>
      <c r="BO110" s="25">
        <v>25</v>
      </c>
      <c r="BP110" s="25"/>
      <c r="BQ110" s="25"/>
      <c r="BR110" s="25"/>
      <c r="BS110" s="25"/>
      <c r="BU110" s="16"/>
    </row>
    <row r="111" spans="1:85" ht="12.75">
      <c r="A111" s="13">
        <f>+A110+1</f>
        <v>105</v>
      </c>
      <c r="B111" s="13" t="s">
        <v>310</v>
      </c>
      <c r="C111" s="13">
        <v>9815</v>
      </c>
      <c r="D111" s="20" t="s">
        <v>223</v>
      </c>
      <c r="E111" s="20">
        <f>IF(F111="Y",1,"")</f>
        <v>1</v>
      </c>
      <c r="F111" s="21" t="s">
        <v>357</v>
      </c>
      <c r="G111" s="130">
        <f>SUM(J111:R111)</f>
        <v>46</v>
      </c>
      <c r="H111" s="130">
        <f>SUM(S111:AA111)</f>
        <v>11</v>
      </c>
      <c r="I111" s="102"/>
      <c r="J111" s="25"/>
      <c r="K111" s="14">
        <v>1</v>
      </c>
      <c r="L111" s="14">
        <v>2</v>
      </c>
      <c r="M111" s="14">
        <v>11</v>
      </c>
      <c r="N111" s="14">
        <v>7</v>
      </c>
      <c r="O111" s="14">
        <v>7</v>
      </c>
      <c r="P111" s="14"/>
      <c r="Q111" s="14">
        <v>10</v>
      </c>
      <c r="R111" s="14">
        <v>8</v>
      </c>
      <c r="S111" s="39"/>
      <c r="T111" s="14">
        <v>1</v>
      </c>
      <c r="U111" s="14">
        <v>2</v>
      </c>
      <c r="V111" s="14">
        <v>1</v>
      </c>
      <c r="W111" s="14">
        <v>1</v>
      </c>
      <c r="X111" s="14">
        <v>1</v>
      </c>
      <c r="Y111" s="14">
        <v>2</v>
      </c>
      <c r="Z111" s="14">
        <v>2</v>
      </c>
      <c r="AA111" s="14">
        <v>1</v>
      </c>
      <c r="AB111" s="19">
        <v>2</v>
      </c>
      <c r="AC111" s="19">
        <v>1</v>
      </c>
      <c r="AD111" s="19">
        <v>4</v>
      </c>
      <c r="AE111" s="19"/>
      <c r="AF111" s="19">
        <v>4</v>
      </c>
      <c r="AG111" s="19">
        <v>4</v>
      </c>
      <c r="AH111" s="19">
        <v>42</v>
      </c>
      <c r="AI111" s="19"/>
      <c r="AJ111" s="19"/>
      <c r="AK111" s="19"/>
      <c r="AL111" s="19"/>
      <c r="AM111" s="19"/>
      <c r="AN111" s="19">
        <v>2</v>
      </c>
      <c r="AO111" s="14">
        <v>2</v>
      </c>
      <c r="AP111" s="14"/>
      <c r="AQ111" s="14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>
        <v>14</v>
      </c>
      <c r="BC111" s="19">
        <v>2</v>
      </c>
      <c r="BD111" s="19"/>
      <c r="BE111" s="19"/>
      <c r="BF111" s="19"/>
      <c r="BG111" s="19"/>
      <c r="BH111" s="19"/>
      <c r="BI111" s="19"/>
      <c r="BJ111" s="19">
        <v>2</v>
      </c>
      <c r="BK111" s="19"/>
      <c r="BL111" s="19"/>
      <c r="BM111" s="19"/>
      <c r="BN111" s="19">
        <v>2</v>
      </c>
      <c r="BO111" s="19">
        <v>4</v>
      </c>
      <c r="BP111" s="19"/>
      <c r="BQ111" s="19"/>
      <c r="BR111" s="19"/>
      <c r="BS111" s="19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</row>
    <row r="112" spans="1:87" ht="12.75">
      <c r="A112" s="13">
        <f>+A111+1</f>
        <v>106</v>
      </c>
      <c r="B112" s="13" t="s">
        <v>307</v>
      </c>
      <c r="C112" s="13">
        <v>9306</v>
      </c>
      <c r="D112" s="20" t="s">
        <v>33</v>
      </c>
      <c r="E112" s="20">
        <f>IF(F112="Y",1,"")</f>
        <v>1</v>
      </c>
      <c r="F112" s="21" t="s">
        <v>357</v>
      </c>
      <c r="G112" s="130">
        <f>SUM(J112:R112)</f>
        <v>85</v>
      </c>
      <c r="H112" s="130">
        <f>SUM(S112:AA112)</f>
        <v>64</v>
      </c>
      <c r="I112" s="100"/>
      <c r="J112" s="91"/>
      <c r="K112" s="90"/>
      <c r="L112" s="90">
        <v>2</v>
      </c>
      <c r="M112" s="90">
        <v>23</v>
      </c>
      <c r="N112" s="90">
        <v>30</v>
      </c>
      <c r="O112" s="90"/>
      <c r="P112" s="90">
        <v>4</v>
      </c>
      <c r="Q112" s="90">
        <v>13</v>
      </c>
      <c r="R112" s="90">
        <v>13</v>
      </c>
      <c r="S112" s="91"/>
      <c r="T112" s="90">
        <v>12</v>
      </c>
      <c r="U112" s="90">
        <v>6</v>
      </c>
      <c r="V112" s="90">
        <v>13</v>
      </c>
      <c r="W112" s="90">
        <v>11</v>
      </c>
      <c r="X112" s="90">
        <v>5</v>
      </c>
      <c r="Y112" s="90">
        <v>6</v>
      </c>
      <c r="Z112" s="90">
        <v>8</v>
      </c>
      <c r="AA112" s="90">
        <v>3</v>
      </c>
      <c r="AB112" s="91"/>
      <c r="AC112" s="91">
        <v>3</v>
      </c>
      <c r="AD112" s="91">
        <v>1</v>
      </c>
      <c r="AE112" s="91">
        <v>3</v>
      </c>
      <c r="AF112" s="91">
        <v>13</v>
      </c>
      <c r="AG112" s="91">
        <v>2</v>
      </c>
      <c r="AH112" s="91">
        <v>58</v>
      </c>
      <c r="AI112" s="91">
        <v>1</v>
      </c>
      <c r="AJ112" s="91"/>
      <c r="AK112" s="91"/>
      <c r="AL112" s="91"/>
      <c r="AM112" s="91"/>
      <c r="AN112" s="91"/>
      <c r="AO112" s="90">
        <v>11</v>
      </c>
      <c r="AP112" s="90">
        <v>5</v>
      </c>
      <c r="AQ112" s="92">
        <v>24</v>
      </c>
      <c r="AR112" s="71">
        <v>2</v>
      </c>
      <c r="AS112" s="71">
        <v>37</v>
      </c>
      <c r="AT112" s="71"/>
      <c r="AU112" s="71"/>
      <c r="AV112" s="71"/>
      <c r="AW112" s="71"/>
      <c r="AX112" s="71"/>
      <c r="AY112" s="71"/>
      <c r="AZ112" s="71"/>
      <c r="BA112" s="71"/>
      <c r="BB112" s="71">
        <v>6</v>
      </c>
      <c r="BC112" s="71">
        <v>3</v>
      </c>
      <c r="BD112" s="71">
        <v>2</v>
      </c>
      <c r="BE112" s="71">
        <v>3</v>
      </c>
      <c r="BF112" s="71"/>
      <c r="BG112" s="71"/>
      <c r="BH112" s="71"/>
      <c r="BI112" s="71"/>
      <c r="BJ112" s="71">
        <v>10</v>
      </c>
      <c r="BK112" s="71">
        <v>3</v>
      </c>
      <c r="BL112" s="71">
        <v>1</v>
      </c>
      <c r="BM112" s="71">
        <v>10</v>
      </c>
      <c r="BN112" s="71"/>
      <c r="BO112" s="71"/>
      <c r="BP112" s="71"/>
      <c r="BQ112" s="71"/>
      <c r="BR112" s="71"/>
      <c r="BS112" s="71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</row>
    <row r="113" spans="1:71" ht="12.75">
      <c r="A113" s="13">
        <f>+A112+1</f>
        <v>107</v>
      </c>
      <c r="B113" s="13" t="s">
        <v>309</v>
      </c>
      <c r="C113" s="13">
        <v>9964</v>
      </c>
      <c r="D113" s="20" t="s">
        <v>169</v>
      </c>
      <c r="E113" s="20">
        <f>IF(F113="Y",1,"")</f>
        <v>1</v>
      </c>
      <c r="F113" s="21" t="s">
        <v>357</v>
      </c>
      <c r="G113" s="130">
        <f>SUM(J113:R113)</f>
        <v>61</v>
      </c>
      <c r="H113" s="130">
        <f>SUM(S113:AA113)</f>
        <v>20</v>
      </c>
      <c r="I113" s="102"/>
      <c r="J113" s="24"/>
      <c r="K113" s="14"/>
      <c r="L113" s="14"/>
      <c r="M113" s="14">
        <v>3</v>
      </c>
      <c r="N113" s="14">
        <v>37</v>
      </c>
      <c r="O113" s="14"/>
      <c r="P113" s="14"/>
      <c r="Q113" s="14">
        <v>2</v>
      </c>
      <c r="R113" s="14">
        <v>19</v>
      </c>
      <c r="S113" s="19"/>
      <c r="T113" s="14">
        <v>3</v>
      </c>
      <c r="U113" s="14"/>
      <c r="V113" s="14"/>
      <c r="W113" s="14">
        <v>4</v>
      </c>
      <c r="X113" s="14">
        <v>2</v>
      </c>
      <c r="Y113" s="14"/>
      <c r="Z113" s="14">
        <v>2</v>
      </c>
      <c r="AA113" s="14">
        <v>9</v>
      </c>
      <c r="AB113" s="19"/>
      <c r="AC113" s="19">
        <v>5</v>
      </c>
      <c r="AD113" s="19">
        <v>2</v>
      </c>
      <c r="AE113" s="19"/>
      <c r="AF113" s="19"/>
      <c r="AG113" s="19"/>
      <c r="AH113" s="19">
        <v>36</v>
      </c>
      <c r="AI113" s="19"/>
      <c r="AJ113" s="19"/>
      <c r="AK113" s="19"/>
      <c r="AL113" s="19"/>
      <c r="AM113" s="19"/>
      <c r="AN113" s="19"/>
      <c r="AO113" s="14"/>
      <c r="AP113" s="14">
        <v>5</v>
      </c>
      <c r="AQ113" s="14">
        <v>14</v>
      </c>
      <c r="AR113" s="19">
        <v>1</v>
      </c>
      <c r="AS113" s="19"/>
      <c r="AT113" s="19"/>
      <c r="AU113" s="19"/>
      <c r="AV113" s="19"/>
      <c r="AW113" s="19"/>
      <c r="AX113" s="19"/>
      <c r="AY113" s="19"/>
      <c r="AZ113" s="19"/>
      <c r="BA113" s="19"/>
      <c r="BB113" s="19">
        <v>5</v>
      </c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>
        <v>3</v>
      </c>
      <c r="BS113" s="19"/>
    </row>
    <row r="114" spans="1:85" ht="12.75">
      <c r="A114" s="13">
        <f>+A113+1</f>
        <v>108</v>
      </c>
      <c r="B114" s="13" t="s">
        <v>310</v>
      </c>
      <c r="C114" s="13">
        <v>9755</v>
      </c>
      <c r="D114" s="20" t="s">
        <v>194</v>
      </c>
      <c r="E114" s="20">
        <f>IF(F114="Y",1,"")</f>
        <v>1</v>
      </c>
      <c r="F114" s="21" t="s">
        <v>357</v>
      </c>
      <c r="G114" s="130">
        <f>SUM(J114:R114)</f>
        <v>16</v>
      </c>
      <c r="H114" s="130">
        <f>SUM(S114:AA114)</f>
        <v>5</v>
      </c>
      <c r="I114" s="102"/>
      <c r="J114" s="25"/>
      <c r="K114" s="14"/>
      <c r="L114" s="14"/>
      <c r="M114" s="14">
        <v>1</v>
      </c>
      <c r="N114" s="14">
        <v>10</v>
      </c>
      <c r="O114" s="14"/>
      <c r="P114" s="14"/>
      <c r="Q114" s="14">
        <v>1</v>
      </c>
      <c r="R114" s="14">
        <v>4</v>
      </c>
      <c r="S114" s="25"/>
      <c r="T114" s="14"/>
      <c r="U114" s="14"/>
      <c r="V114" s="14"/>
      <c r="W114" s="14">
        <v>4</v>
      </c>
      <c r="X114" s="14"/>
      <c r="Y114" s="14"/>
      <c r="Z114" s="14"/>
      <c r="AA114" s="14">
        <v>1</v>
      </c>
      <c r="AB114" s="19"/>
      <c r="AC114" s="19">
        <v>1</v>
      </c>
      <c r="AD114" s="19"/>
      <c r="AE114" s="19"/>
      <c r="AF114" s="19">
        <v>2</v>
      </c>
      <c r="AG114" s="19"/>
      <c r="AH114" s="19">
        <v>17</v>
      </c>
      <c r="AI114" s="19"/>
      <c r="AJ114" s="19"/>
      <c r="AK114" s="19"/>
      <c r="AL114" s="19"/>
      <c r="AM114" s="19"/>
      <c r="AN114" s="19"/>
      <c r="AO114" s="14"/>
      <c r="AP114" s="14"/>
      <c r="AQ114" s="14"/>
      <c r="AR114" s="19">
        <v>1</v>
      </c>
      <c r="AS114" s="19"/>
      <c r="AT114" s="19"/>
      <c r="AU114" s="19"/>
      <c r="AV114" s="19"/>
      <c r="AW114" s="19"/>
      <c r="AX114" s="19"/>
      <c r="AY114" s="19"/>
      <c r="AZ114" s="19">
        <v>1</v>
      </c>
      <c r="BA114" s="19"/>
      <c r="BB114" s="19">
        <v>6</v>
      </c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>
        <v>3</v>
      </c>
      <c r="BO114" s="19"/>
      <c r="BP114" s="19"/>
      <c r="BQ114" s="19"/>
      <c r="BR114" s="19"/>
      <c r="BS114" s="19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</row>
    <row r="115" spans="1:85" ht="12.75">
      <c r="A115" s="13">
        <f>+A114+1</f>
        <v>109</v>
      </c>
      <c r="B115" s="13" t="s">
        <v>310</v>
      </c>
      <c r="C115" s="13">
        <v>9802</v>
      </c>
      <c r="D115" s="20" t="s">
        <v>220</v>
      </c>
      <c r="E115" s="20">
        <f>IF(F115="Y",1,"")</f>
        <v>1</v>
      </c>
      <c r="F115" s="21" t="s">
        <v>357</v>
      </c>
      <c r="G115" s="130">
        <f>SUM(J115:R115)</f>
        <v>24</v>
      </c>
      <c r="H115" s="130">
        <f>SUM(S115:AA115)</f>
        <v>66</v>
      </c>
      <c r="I115" s="102"/>
      <c r="J115" s="25"/>
      <c r="K115" s="14"/>
      <c r="L115" s="14">
        <v>3</v>
      </c>
      <c r="M115" s="14">
        <v>3</v>
      </c>
      <c r="N115" s="14">
        <v>12</v>
      </c>
      <c r="O115" s="14"/>
      <c r="P115" s="14">
        <v>1</v>
      </c>
      <c r="Q115" s="14">
        <v>1</v>
      </c>
      <c r="R115" s="14">
        <v>4</v>
      </c>
      <c r="S115" s="39"/>
      <c r="T115" s="14">
        <v>27</v>
      </c>
      <c r="U115" s="14">
        <v>7</v>
      </c>
      <c r="V115" s="14">
        <v>4</v>
      </c>
      <c r="W115" s="14">
        <v>2</v>
      </c>
      <c r="X115" s="14">
        <v>15</v>
      </c>
      <c r="Y115" s="14">
        <v>4</v>
      </c>
      <c r="Z115" s="14">
        <v>5</v>
      </c>
      <c r="AA115" s="14">
        <v>2</v>
      </c>
      <c r="AB115" s="19"/>
      <c r="AC115" s="19"/>
      <c r="AD115" s="19">
        <v>3</v>
      </c>
      <c r="AE115" s="19">
        <v>7</v>
      </c>
      <c r="AF115" s="19">
        <v>21</v>
      </c>
      <c r="AG115" s="19"/>
      <c r="AH115" s="19">
        <v>34</v>
      </c>
      <c r="AI115" s="19"/>
      <c r="AJ115" s="19"/>
      <c r="AK115" s="19"/>
      <c r="AL115" s="19"/>
      <c r="AM115" s="19"/>
      <c r="AN115" s="19"/>
      <c r="AO115" s="14">
        <v>21</v>
      </c>
      <c r="AP115" s="14">
        <v>5</v>
      </c>
      <c r="AQ115" s="14">
        <v>5</v>
      </c>
      <c r="AR115" s="19">
        <v>1</v>
      </c>
      <c r="AS115" s="19">
        <v>45</v>
      </c>
      <c r="AT115" s="19"/>
      <c r="AU115" s="19"/>
      <c r="AV115" s="19"/>
      <c r="AW115" s="19"/>
      <c r="AX115" s="19"/>
      <c r="AY115" s="19"/>
      <c r="AZ115" s="19"/>
      <c r="BA115" s="19"/>
      <c r="BB115" s="19">
        <v>16</v>
      </c>
      <c r="BC115" s="19">
        <v>0.5</v>
      </c>
      <c r="BD115" s="19"/>
      <c r="BE115" s="19"/>
      <c r="BF115" s="19">
        <v>1</v>
      </c>
      <c r="BG115" s="19">
        <v>1</v>
      </c>
      <c r="BH115" s="19"/>
      <c r="BI115" s="19"/>
      <c r="BJ115" s="19">
        <v>5</v>
      </c>
      <c r="BK115" s="19">
        <v>5</v>
      </c>
      <c r="BL115" s="19"/>
      <c r="BM115" s="19"/>
      <c r="BN115" s="19">
        <v>4</v>
      </c>
      <c r="BO115" s="19">
        <v>4</v>
      </c>
      <c r="BP115" s="19"/>
      <c r="BQ115" s="19"/>
      <c r="BR115" s="19"/>
      <c r="BS115" s="19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</row>
    <row r="116" spans="1:85" ht="12.75">
      <c r="A116" s="13">
        <f>+A115+1</f>
        <v>110</v>
      </c>
      <c r="B116" s="13" t="s">
        <v>310</v>
      </c>
      <c r="C116" s="42">
        <v>9773</v>
      </c>
      <c r="D116" s="20" t="s">
        <v>215</v>
      </c>
      <c r="E116" s="20">
        <f>IF(F116="Y",1,"")</f>
        <v>1</v>
      </c>
      <c r="F116" s="21" t="s">
        <v>357</v>
      </c>
      <c r="G116" s="130">
        <f>SUM(J116:R116)</f>
        <v>104</v>
      </c>
      <c r="H116" s="130">
        <f>SUM(S116:AA116)</f>
        <v>140</v>
      </c>
      <c r="I116" s="102"/>
      <c r="J116" s="44"/>
      <c r="K116" s="14">
        <v>1</v>
      </c>
      <c r="L116" s="14">
        <v>20</v>
      </c>
      <c r="M116" s="14">
        <v>32</v>
      </c>
      <c r="N116" s="14">
        <v>3</v>
      </c>
      <c r="O116" s="14">
        <v>2</v>
      </c>
      <c r="P116" s="14">
        <v>14</v>
      </c>
      <c r="Q116" s="14">
        <v>26</v>
      </c>
      <c r="R116" s="14">
        <v>6</v>
      </c>
      <c r="S116" s="39"/>
      <c r="T116" s="14">
        <v>26</v>
      </c>
      <c r="U116" s="14">
        <v>29</v>
      </c>
      <c r="V116" s="14">
        <v>26</v>
      </c>
      <c r="W116" s="14">
        <v>5</v>
      </c>
      <c r="X116" s="14">
        <v>10</v>
      </c>
      <c r="Y116" s="14">
        <v>29</v>
      </c>
      <c r="Z116" s="14">
        <v>14</v>
      </c>
      <c r="AA116" s="14">
        <v>1</v>
      </c>
      <c r="AB116" s="19">
        <v>63</v>
      </c>
      <c r="AC116" s="19">
        <v>2</v>
      </c>
      <c r="AD116" s="19">
        <v>43</v>
      </c>
      <c r="AE116" s="19">
        <v>23</v>
      </c>
      <c r="AF116" s="19">
        <v>50</v>
      </c>
      <c r="AG116" s="19">
        <v>10</v>
      </c>
      <c r="AH116" s="19">
        <v>150</v>
      </c>
      <c r="AI116" s="19"/>
      <c r="AJ116" s="19">
        <v>5</v>
      </c>
      <c r="AK116" s="19">
        <v>4</v>
      </c>
      <c r="AL116" s="19"/>
      <c r="AM116" s="19"/>
      <c r="AN116" s="19"/>
      <c r="AO116" s="14">
        <v>96</v>
      </c>
      <c r="AP116" s="14">
        <v>35</v>
      </c>
      <c r="AQ116" s="14">
        <v>157</v>
      </c>
      <c r="AR116" s="19">
        <v>3</v>
      </c>
      <c r="AS116" s="19">
        <v>150</v>
      </c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>
        <v>1</v>
      </c>
      <c r="BE116" s="19">
        <v>10</v>
      </c>
      <c r="BF116" s="19"/>
      <c r="BG116" s="19"/>
      <c r="BH116" s="19">
        <v>2</v>
      </c>
      <c r="BI116" s="19">
        <v>30</v>
      </c>
      <c r="BJ116" s="19"/>
      <c r="BK116" s="19"/>
      <c r="BL116" s="19">
        <v>3</v>
      </c>
      <c r="BM116" s="19">
        <v>40</v>
      </c>
      <c r="BN116" s="19"/>
      <c r="BO116" s="19"/>
      <c r="BP116" s="19">
        <v>1</v>
      </c>
      <c r="BQ116" s="19">
        <v>3</v>
      </c>
      <c r="BR116" s="19"/>
      <c r="BS116" s="19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</row>
    <row r="117" spans="1:85" ht="12.75">
      <c r="A117" s="13">
        <f>+A116+1</f>
        <v>111</v>
      </c>
      <c r="B117" s="13" t="s">
        <v>310</v>
      </c>
      <c r="C117" s="40">
        <v>9833</v>
      </c>
      <c r="D117" s="20" t="s">
        <v>233</v>
      </c>
      <c r="E117" s="20">
        <f>IF(F117="Y",1,"")</f>
      </c>
      <c r="F117" s="21" t="s">
        <v>346</v>
      </c>
      <c r="G117" s="130">
        <f>SUM(J117:R117)</f>
        <v>0</v>
      </c>
      <c r="H117" s="130">
        <f>SUM(S117:AA117)</f>
        <v>0</v>
      </c>
      <c r="I117" s="102"/>
      <c r="J117" s="53"/>
      <c r="K117" s="14"/>
      <c r="L117" s="14"/>
      <c r="M117" s="14"/>
      <c r="N117" s="14"/>
      <c r="O117" s="14"/>
      <c r="P117" s="14"/>
      <c r="Q117" s="14"/>
      <c r="R117" s="14"/>
      <c r="S117" s="39">
        <v>0</v>
      </c>
      <c r="T117" s="14"/>
      <c r="U117" s="14"/>
      <c r="V117" s="14"/>
      <c r="W117" s="14"/>
      <c r="X117" s="14"/>
      <c r="Y117" s="14"/>
      <c r="Z117" s="14"/>
      <c r="AA117" s="14"/>
      <c r="AB117" s="19"/>
      <c r="AC117" s="19"/>
      <c r="AD117" s="19"/>
      <c r="AE117" s="19"/>
      <c r="AF117" s="19">
        <v>2</v>
      </c>
      <c r="AG117" s="19"/>
      <c r="AH117" s="19">
        <v>10</v>
      </c>
      <c r="AI117" s="19"/>
      <c r="AJ117" s="19"/>
      <c r="AK117" s="19"/>
      <c r="AL117" s="19"/>
      <c r="AM117" s="19"/>
      <c r="AN117" s="19"/>
      <c r="AO117" s="14">
        <v>2</v>
      </c>
      <c r="AP117" s="14"/>
      <c r="AQ117" s="14">
        <v>7</v>
      </c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</row>
    <row r="118" spans="1:71" ht="12.75">
      <c r="A118" s="13">
        <f>+A117+1</f>
        <v>112</v>
      </c>
      <c r="B118" s="13" t="s">
        <v>309</v>
      </c>
      <c r="C118" s="13">
        <v>9677</v>
      </c>
      <c r="D118" s="20" t="s">
        <v>182</v>
      </c>
      <c r="E118" s="20">
        <f>IF(F118="Y",1,"")</f>
      </c>
      <c r="F118" s="21" t="s">
        <v>346</v>
      </c>
      <c r="G118" s="130">
        <f>SUM(J118:R118)</f>
        <v>46</v>
      </c>
      <c r="H118" s="130">
        <f>SUM(S118:AA118)</f>
        <v>12</v>
      </c>
      <c r="I118" s="102"/>
      <c r="J118" s="24"/>
      <c r="K118" s="14"/>
      <c r="L118" s="14">
        <v>1</v>
      </c>
      <c r="M118" s="14">
        <v>6</v>
      </c>
      <c r="N118" s="14">
        <v>26</v>
      </c>
      <c r="O118" s="14"/>
      <c r="P118" s="14"/>
      <c r="Q118" s="14">
        <v>4</v>
      </c>
      <c r="R118" s="14">
        <v>9</v>
      </c>
      <c r="S118" s="19"/>
      <c r="T118" s="14"/>
      <c r="U118" s="14">
        <v>1</v>
      </c>
      <c r="V118" s="14">
        <v>2</v>
      </c>
      <c r="W118" s="14">
        <v>4</v>
      </c>
      <c r="X118" s="14"/>
      <c r="Y118" s="14"/>
      <c r="Z118" s="14">
        <v>1</v>
      </c>
      <c r="AA118" s="14">
        <v>4</v>
      </c>
      <c r="AB118" s="19"/>
      <c r="AC118" s="19"/>
      <c r="AD118" s="19"/>
      <c r="AE118" s="19"/>
      <c r="AF118" s="19"/>
      <c r="AG118" s="19"/>
      <c r="AH118" s="19"/>
      <c r="AI118" s="19">
        <v>1</v>
      </c>
      <c r="AJ118" s="19"/>
      <c r="AK118" s="19"/>
      <c r="AL118" s="19"/>
      <c r="AM118" s="19"/>
      <c r="AN118" s="19"/>
      <c r="AO118" s="14">
        <v>2</v>
      </c>
      <c r="AP118" s="14"/>
      <c r="AQ118" s="14">
        <v>7</v>
      </c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</row>
    <row r="119" spans="1:71" ht="12.75">
      <c r="A119" s="13">
        <f>+A118+1</f>
        <v>113</v>
      </c>
      <c r="B119" s="13" t="s">
        <v>308</v>
      </c>
      <c r="C119" s="36">
        <v>9606</v>
      </c>
      <c r="D119" s="20" t="s">
        <v>365</v>
      </c>
      <c r="E119" s="20">
        <f>IF(F119="Y",1,"")</f>
        <v>1</v>
      </c>
      <c r="F119" s="21" t="s">
        <v>357</v>
      </c>
      <c r="G119" s="130">
        <f>SUM(J119:R119)</f>
        <v>159</v>
      </c>
      <c r="H119" s="130">
        <f>SUM(S119:AA119)</f>
        <v>121</v>
      </c>
      <c r="I119" s="102"/>
      <c r="J119" s="24"/>
      <c r="K119" s="14">
        <v>4</v>
      </c>
      <c r="L119" s="14">
        <v>13</v>
      </c>
      <c r="M119" s="14">
        <v>29</v>
      </c>
      <c r="N119" s="14">
        <v>50</v>
      </c>
      <c r="O119" s="14">
        <v>3</v>
      </c>
      <c r="P119" s="14">
        <v>14</v>
      </c>
      <c r="Q119" s="14">
        <v>21</v>
      </c>
      <c r="R119" s="14">
        <v>25</v>
      </c>
      <c r="S119" s="19"/>
      <c r="T119" s="14">
        <v>5</v>
      </c>
      <c r="U119" s="14">
        <v>29</v>
      </c>
      <c r="V119" s="14">
        <v>24</v>
      </c>
      <c r="W119" s="14">
        <v>19</v>
      </c>
      <c r="X119" s="14">
        <v>3</v>
      </c>
      <c r="Y119" s="14">
        <v>14</v>
      </c>
      <c r="Z119" s="14">
        <v>17</v>
      </c>
      <c r="AA119" s="14">
        <v>10</v>
      </c>
      <c r="AB119" s="19"/>
      <c r="AC119" s="19">
        <v>1</v>
      </c>
      <c r="AD119" s="19"/>
      <c r="AE119" s="19"/>
      <c r="AF119" s="19">
        <v>62</v>
      </c>
      <c r="AG119" s="19">
        <v>30</v>
      </c>
      <c r="AH119" s="19">
        <v>220</v>
      </c>
      <c r="AI119" s="19"/>
      <c r="AJ119" s="19"/>
      <c r="AK119" s="19">
        <v>8</v>
      </c>
      <c r="AL119" s="19"/>
      <c r="AM119" s="19"/>
      <c r="AN119" s="19"/>
      <c r="AO119" s="14">
        <v>85</v>
      </c>
      <c r="AP119" s="14">
        <v>30</v>
      </c>
      <c r="AQ119" s="14">
        <v>115</v>
      </c>
      <c r="AR119" s="19">
        <v>1</v>
      </c>
      <c r="AS119" s="19">
        <v>65</v>
      </c>
      <c r="AT119" s="19"/>
      <c r="AU119" s="19"/>
      <c r="AV119" s="19"/>
      <c r="AW119" s="19"/>
      <c r="AX119" s="19"/>
      <c r="AY119" s="19"/>
      <c r="AZ119" s="19"/>
      <c r="BA119" s="19"/>
      <c r="BB119" s="19">
        <v>35</v>
      </c>
      <c r="BC119" s="19">
        <v>30</v>
      </c>
      <c r="BD119" s="19">
        <v>1</v>
      </c>
      <c r="BE119" s="19">
        <v>40</v>
      </c>
      <c r="BF119" s="19">
        <v>4</v>
      </c>
      <c r="BG119" s="19">
        <v>5</v>
      </c>
      <c r="BH119" s="19"/>
      <c r="BI119" s="19"/>
      <c r="BJ119" s="19">
        <v>40</v>
      </c>
      <c r="BK119" s="19">
        <v>5</v>
      </c>
      <c r="BL119" s="19">
        <v>2</v>
      </c>
      <c r="BM119" s="19">
        <v>45</v>
      </c>
      <c r="BN119" s="19"/>
      <c r="BO119" s="19"/>
      <c r="BP119" s="19">
        <v>2</v>
      </c>
      <c r="BQ119" s="19">
        <v>8</v>
      </c>
      <c r="BR119" s="19">
        <v>50</v>
      </c>
      <c r="BS119" s="19">
        <v>3</v>
      </c>
    </row>
    <row r="120" spans="1:71" ht="12.75">
      <c r="A120" s="13">
        <f>+A119+1</f>
        <v>114</v>
      </c>
      <c r="B120" s="13" t="s">
        <v>308</v>
      </c>
      <c r="C120" s="36">
        <v>9606</v>
      </c>
      <c r="D120" s="20" t="s">
        <v>325</v>
      </c>
      <c r="E120" s="20">
        <f>IF(F120="Y",1,"")</f>
      </c>
      <c r="F120" s="21" t="s">
        <v>346</v>
      </c>
      <c r="G120" s="130">
        <f>SUM(J120:R120)</f>
        <v>40</v>
      </c>
      <c r="H120" s="130">
        <f>SUM(S120:AA120)</f>
        <v>27</v>
      </c>
      <c r="I120" s="102"/>
      <c r="J120" s="24"/>
      <c r="K120" s="19">
        <v>3</v>
      </c>
      <c r="L120" s="14">
        <v>12</v>
      </c>
      <c r="M120" s="14">
        <v>6</v>
      </c>
      <c r="N120" s="14">
        <v>6</v>
      </c>
      <c r="O120" s="14">
        <v>1</v>
      </c>
      <c r="P120" s="14">
        <v>7</v>
      </c>
      <c r="Q120" s="14">
        <v>4</v>
      </c>
      <c r="R120" s="14">
        <v>1</v>
      </c>
      <c r="S120" s="19"/>
      <c r="T120" s="14">
        <v>1</v>
      </c>
      <c r="U120" s="14">
        <v>6</v>
      </c>
      <c r="V120" s="14">
        <v>1</v>
      </c>
      <c r="W120" s="14">
        <v>3</v>
      </c>
      <c r="X120" s="14"/>
      <c r="Y120" s="14">
        <v>6</v>
      </c>
      <c r="Z120" s="14">
        <v>7</v>
      </c>
      <c r="AA120" s="14">
        <v>3</v>
      </c>
      <c r="AB120" s="19">
        <v>1</v>
      </c>
      <c r="AC120" s="19">
        <v>1</v>
      </c>
      <c r="AD120" s="19">
        <v>10</v>
      </c>
      <c r="AE120" s="19">
        <v>2</v>
      </c>
      <c r="AF120" s="19">
        <v>12</v>
      </c>
      <c r="AG120" s="19">
        <v>6</v>
      </c>
      <c r="AH120" s="19">
        <v>30</v>
      </c>
      <c r="AI120" s="19"/>
      <c r="AJ120" s="19"/>
      <c r="AK120" s="19">
        <v>4</v>
      </c>
      <c r="AL120" s="19"/>
      <c r="AM120" s="19"/>
      <c r="AN120" s="19"/>
      <c r="AO120" s="14">
        <v>20</v>
      </c>
      <c r="AP120" s="14">
        <v>10</v>
      </c>
      <c r="AQ120" s="14">
        <v>9</v>
      </c>
      <c r="AR120" s="19">
        <v>1</v>
      </c>
      <c r="AS120" s="19">
        <v>45</v>
      </c>
      <c r="AT120" s="19"/>
      <c r="AU120" s="19"/>
      <c r="AV120" s="19"/>
      <c r="AW120" s="19"/>
      <c r="AX120" s="19"/>
      <c r="AY120" s="19"/>
      <c r="AZ120" s="19"/>
      <c r="BA120" s="19"/>
      <c r="BB120" s="19">
        <v>4</v>
      </c>
      <c r="BC120" s="19"/>
      <c r="BD120" s="19"/>
      <c r="BE120" s="19"/>
      <c r="BF120" s="19">
        <v>2</v>
      </c>
      <c r="BG120" s="19">
        <v>3</v>
      </c>
      <c r="BH120" s="19"/>
      <c r="BI120" s="19"/>
      <c r="BJ120" s="19">
        <v>6</v>
      </c>
      <c r="BK120" s="19">
        <v>6</v>
      </c>
      <c r="BL120" s="19"/>
      <c r="BM120" s="19"/>
      <c r="BN120" s="19">
        <v>5</v>
      </c>
      <c r="BO120" s="19">
        <v>15</v>
      </c>
      <c r="BP120" s="19"/>
      <c r="BQ120" s="19"/>
      <c r="BR120" s="19"/>
      <c r="BS120" s="19"/>
    </row>
    <row r="121" spans="1:85" ht="12.75">
      <c r="A121" s="13">
        <f>+A120+1</f>
        <v>115</v>
      </c>
      <c r="B121" s="13" t="s">
        <v>310</v>
      </c>
      <c r="C121" s="13">
        <v>9816</v>
      </c>
      <c r="D121" s="20" t="s">
        <v>224</v>
      </c>
      <c r="E121" s="20">
        <f>IF(F121="Y",1,"")</f>
        <v>1</v>
      </c>
      <c r="F121" s="21" t="s">
        <v>357</v>
      </c>
      <c r="G121" s="130">
        <f>SUM(J121:R121)</f>
        <v>83</v>
      </c>
      <c r="H121" s="130">
        <f>SUM(S121:AA121)</f>
        <v>14</v>
      </c>
      <c r="I121" s="102"/>
      <c r="J121" s="25"/>
      <c r="K121" s="14">
        <v>5</v>
      </c>
      <c r="L121" s="14">
        <v>14</v>
      </c>
      <c r="M121" s="14">
        <v>15</v>
      </c>
      <c r="N121" s="14">
        <v>9</v>
      </c>
      <c r="O121" s="14">
        <v>3</v>
      </c>
      <c r="P121" s="14">
        <v>12</v>
      </c>
      <c r="Q121" s="14">
        <v>16</v>
      </c>
      <c r="R121" s="14">
        <v>9</v>
      </c>
      <c r="S121" s="39"/>
      <c r="T121" s="14">
        <v>1</v>
      </c>
      <c r="U121" s="14">
        <v>3</v>
      </c>
      <c r="V121" s="14">
        <v>1</v>
      </c>
      <c r="W121" s="14">
        <v>2</v>
      </c>
      <c r="X121" s="14">
        <v>1</v>
      </c>
      <c r="Y121" s="14">
        <v>2</v>
      </c>
      <c r="Z121" s="14">
        <v>3</v>
      </c>
      <c r="AA121" s="14">
        <v>1</v>
      </c>
      <c r="AB121" s="19"/>
      <c r="AC121" s="19">
        <v>2</v>
      </c>
      <c r="AD121" s="19"/>
      <c r="AE121" s="19"/>
      <c r="AF121" s="19">
        <v>8</v>
      </c>
      <c r="AG121" s="19">
        <v>4</v>
      </c>
      <c r="AH121" s="19">
        <v>35</v>
      </c>
      <c r="AI121" s="19"/>
      <c r="AJ121" s="19"/>
      <c r="AK121" s="19"/>
      <c r="AL121" s="19"/>
      <c r="AM121" s="19"/>
      <c r="AN121" s="19"/>
      <c r="AO121" s="14">
        <v>12</v>
      </c>
      <c r="AP121" s="14">
        <v>25</v>
      </c>
      <c r="AQ121" s="14">
        <v>40</v>
      </c>
      <c r="AR121" s="19">
        <v>1</v>
      </c>
      <c r="AS121" s="19">
        <v>52</v>
      </c>
      <c r="AT121" s="19"/>
      <c r="AU121" s="19"/>
      <c r="AV121" s="19"/>
      <c r="AW121" s="19"/>
      <c r="AX121" s="19"/>
      <c r="AY121" s="19"/>
      <c r="AZ121" s="19"/>
      <c r="BA121" s="19"/>
      <c r="BB121" s="19">
        <v>3</v>
      </c>
      <c r="BC121" s="19"/>
      <c r="BD121" s="19"/>
      <c r="BE121" s="19"/>
      <c r="BF121" s="19">
        <v>4</v>
      </c>
      <c r="BG121" s="19">
        <v>12</v>
      </c>
      <c r="BH121" s="19"/>
      <c r="BI121" s="19"/>
      <c r="BJ121" s="19"/>
      <c r="BK121" s="19"/>
      <c r="BL121" s="19"/>
      <c r="BM121" s="19"/>
      <c r="BN121" s="19">
        <v>1</v>
      </c>
      <c r="BO121" s="19">
        <v>2</v>
      </c>
      <c r="BP121" s="19"/>
      <c r="BQ121" s="19"/>
      <c r="BR121" s="19"/>
      <c r="BS121" s="19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</row>
    <row r="122" spans="1:85" ht="12.75">
      <c r="A122" s="13">
        <f>+A121+1</f>
        <v>116</v>
      </c>
      <c r="B122" s="13" t="s">
        <v>310</v>
      </c>
      <c r="C122" s="13">
        <v>9757</v>
      </c>
      <c r="D122" s="20" t="s">
        <v>196</v>
      </c>
      <c r="E122" s="20">
        <f>IF(F122="Y",1,"")</f>
        <v>1</v>
      </c>
      <c r="F122" s="21" t="s">
        <v>357</v>
      </c>
      <c r="G122" s="130">
        <f>SUM(J122:R122)</f>
        <v>29</v>
      </c>
      <c r="H122" s="130">
        <f>SUM(S122:AA122)</f>
        <v>10</v>
      </c>
      <c r="I122" s="102"/>
      <c r="J122" s="25"/>
      <c r="K122" s="14"/>
      <c r="L122" s="14"/>
      <c r="M122" s="14">
        <v>4</v>
      </c>
      <c r="N122" s="14">
        <v>19</v>
      </c>
      <c r="O122" s="14"/>
      <c r="P122" s="14"/>
      <c r="Q122" s="14">
        <v>1</v>
      </c>
      <c r="R122" s="14">
        <v>5</v>
      </c>
      <c r="S122" s="39"/>
      <c r="T122" s="14"/>
      <c r="U122" s="14"/>
      <c r="V122" s="14">
        <v>4</v>
      </c>
      <c r="W122" s="14">
        <v>4</v>
      </c>
      <c r="X122" s="14"/>
      <c r="Y122" s="14"/>
      <c r="Z122" s="14"/>
      <c r="AA122" s="14">
        <v>2</v>
      </c>
      <c r="AB122" s="19"/>
      <c r="AC122" s="19">
        <v>4</v>
      </c>
      <c r="AD122" s="19">
        <v>4</v>
      </c>
      <c r="AE122" s="19">
        <v>4</v>
      </c>
      <c r="AF122" s="19"/>
      <c r="AG122" s="19"/>
      <c r="AH122" s="19"/>
      <c r="AI122" s="19"/>
      <c r="AJ122" s="19"/>
      <c r="AK122" s="19"/>
      <c r="AL122" s="19"/>
      <c r="AM122" s="19"/>
      <c r="AN122" s="19"/>
      <c r="AO122" s="14"/>
      <c r="AP122" s="14"/>
      <c r="AQ122" s="14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>
        <v>2</v>
      </c>
      <c r="BC122" s="19">
        <v>4</v>
      </c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>
        <v>2</v>
      </c>
      <c r="BO122" s="19">
        <v>4</v>
      </c>
      <c r="BP122" s="19"/>
      <c r="BQ122" s="19"/>
      <c r="BR122" s="19"/>
      <c r="BS122" s="19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</row>
    <row r="123" spans="1:87" ht="12.75">
      <c r="A123" s="13">
        <f>+A122+1</f>
        <v>117</v>
      </c>
      <c r="B123" s="13" t="s">
        <v>307</v>
      </c>
      <c r="C123" s="13">
        <v>9282</v>
      </c>
      <c r="D123" s="20" t="s">
        <v>22</v>
      </c>
      <c r="E123" s="20">
        <f>IF(F123="Y",1,"")</f>
        <v>1</v>
      </c>
      <c r="F123" s="21" t="s">
        <v>357</v>
      </c>
      <c r="G123" s="130">
        <f>SUM(J123:R123)</f>
        <v>150</v>
      </c>
      <c r="H123" s="130">
        <f>SUM(S123:AA123)</f>
        <v>31</v>
      </c>
      <c r="I123" s="100"/>
      <c r="J123" s="91"/>
      <c r="K123" s="90"/>
      <c r="L123" s="90">
        <v>6</v>
      </c>
      <c r="M123" s="90">
        <v>20</v>
      </c>
      <c r="N123" s="90">
        <v>61</v>
      </c>
      <c r="O123" s="90"/>
      <c r="P123" s="90">
        <v>5</v>
      </c>
      <c r="Q123" s="90">
        <v>11</v>
      </c>
      <c r="R123" s="90">
        <v>47</v>
      </c>
      <c r="S123" s="91"/>
      <c r="T123" s="90">
        <v>2</v>
      </c>
      <c r="U123" s="90">
        <v>4</v>
      </c>
      <c r="V123" s="90">
        <v>2</v>
      </c>
      <c r="W123" s="90">
        <v>7</v>
      </c>
      <c r="X123" s="90">
        <v>2</v>
      </c>
      <c r="Y123" s="90">
        <v>4</v>
      </c>
      <c r="Z123" s="90">
        <v>2</v>
      </c>
      <c r="AA123" s="90">
        <v>8</v>
      </c>
      <c r="AB123" s="91">
        <v>18</v>
      </c>
      <c r="AC123" s="91">
        <v>1</v>
      </c>
      <c r="AD123" s="91">
        <v>5</v>
      </c>
      <c r="AE123" s="91">
        <v>2</v>
      </c>
      <c r="AF123" s="91">
        <v>26</v>
      </c>
      <c r="AG123" s="91">
        <v>11</v>
      </c>
      <c r="AH123" s="91">
        <v>217</v>
      </c>
      <c r="AI123" s="91">
        <v>1</v>
      </c>
      <c r="AJ123" s="91">
        <v>8</v>
      </c>
      <c r="AK123" s="91">
        <v>3</v>
      </c>
      <c r="AL123" s="91"/>
      <c r="AM123" s="91"/>
      <c r="AN123" s="91">
        <v>10</v>
      </c>
      <c r="AO123" s="90">
        <v>63</v>
      </c>
      <c r="AP123" s="90">
        <v>20</v>
      </c>
      <c r="AQ123" s="90">
        <v>170</v>
      </c>
      <c r="AR123" s="91">
        <v>1</v>
      </c>
      <c r="AS123" s="91">
        <v>50</v>
      </c>
      <c r="AT123" s="91"/>
      <c r="AU123" s="91"/>
      <c r="AV123" s="91"/>
      <c r="AW123" s="91"/>
      <c r="AX123" s="91"/>
      <c r="AY123" s="91"/>
      <c r="AZ123" s="91">
        <v>1</v>
      </c>
      <c r="BA123" s="91">
        <v>20</v>
      </c>
      <c r="BB123" s="91">
        <v>6</v>
      </c>
      <c r="BC123" s="91">
        <v>10</v>
      </c>
      <c r="BD123" s="91">
        <v>2</v>
      </c>
      <c r="BE123" s="91">
        <v>50</v>
      </c>
      <c r="BF123" s="91">
        <v>4</v>
      </c>
      <c r="BG123" s="91">
        <v>24</v>
      </c>
      <c r="BH123" s="91">
        <v>1</v>
      </c>
      <c r="BI123" s="91">
        <v>10</v>
      </c>
      <c r="BJ123" s="91">
        <v>20</v>
      </c>
      <c r="BK123" s="91">
        <v>40</v>
      </c>
      <c r="BL123" s="91">
        <v>2</v>
      </c>
      <c r="BM123" s="91">
        <v>40</v>
      </c>
      <c r="BN123" s="91">
        <v>2</v>
      </c>
      <c r="BO123" s="91">
        <v>20</v>
      </c>
      <c r="BP123" s="91">
        <v>3</v>
      </c>
      <c r="BQ123" s="91">
        <v>28</v>
      </c>
      <c r="BR123" s="91">
        <v>12</v>
      </c>
      <c r="BS123" s="91">
        <v>66</v>
      </c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</row>
    <row r="124" spans="1:87" ht="12.75">
      <c r="A124" s="13">
        <f>+A123+1</f>
        <v>118</v>
      </c>
      <c r="B124" s="13" t="s">
        <v>307</v>
      </c>
      <c r="C124" s="13">
        <v>9283</v>
      </c>
      <c r="D124" s="20" t="s">
        <v>20</v>
      </c>
      <c r="E124" s="20">
        <f>IF(F124="Y",1,"")</f>
        <v>1</v>
      </c>
      <c r="F124" s="21" t="s">
        <v>357</v>
      </c>
      <c r="G124" s="130">
        <f>SUM(J124:R124)</f>
        <v>118</v>
      </c>
      <c r="H124" s="130">
        <f>SUM(S124:AA124)</f>
        <v>30</v>
      </c>
      <c r="I124" s="100"/>
      <c r="J124" s="91"/>
      <c r="K124" s="90"/>
      <c r="L124" s="90">
        <v>6</v>
      </c>
      <c r="M124" s="90">
        <v>17</v>
      </c>
      <c r="N124" s="90">
        <v>55</v>
      </c>
      <c r="O124" s="90"/>
      <c r="P124" s="90">
        <v>4</v>
      </c>
      <c r="Q124" s="90">
        <v>11</v>
      </c>
      <c r="R124" s="90">
        <v>25</v>
      </c>
      <c r="S124" s="91"/>
      <c r="T124" s="90">
        <v>1</v>
      </c>
      <c r="U124" s="90">
        <v>3</v>
      </c>
      <c r="V124" s="90">
        <v>3</v>
      </c>
      <c r="W124" s="90">
        <v>12</v>
      </c>
      <c r="X124" s="90">
        <v>1</v>
      </c>
      <c r="Y124" s="90"/>
      <c r="Z124" s="90">
        <v>1</v>
      </c>
      <c r="AA124" s="90">
        <v>9</v>
      </c>
      <c r="AB124" s="91">
        <v>5</v>
      </c>
      <c r="AC124" s="91">
        <v>2</v>
      </c>
      <c r="AD124" s="91">
        <v>2</v>
      </c>
      <c r="AE124" s="91"/>
      <c r="AF124" s="91">
        <v>15</v>
      </c>
      <c r="AG124" s="91"/>
      <c r="AH124" s="91">
        <v>65</v>
      </c>
      <c r="AI124" s="91"/>
      <c r="AJ124" s="91"/>
      <c r="AK124" s="91"/>
      <c r="AL124" s="91"/>
      <c r="AM124" s="91"/>
      <c r="AN124" s="91"/>
      <c r="AO124" s="90">
        <v>42</v>
      </c>
      <c r="AP124" s="90">
        <v>18</v>
      </c>
      <c r="AQ124" s="90">
        <v>50</v>
      </c>
      <c r="AR124" s="91">
        <v>1</v>
      </c>
      <c r="AS124" s="91">
        <v>40</v>
      </c>
      <c r="AT124" s="91">
        <v>2</v>
      </c>
      <c r="AU124" s="91">
        <v>4</v>
      </c>
      <c r="AV124" s="91"/>
      <c r="AW124" s="91"/>
      <c r="AX124" s="91"/>
      <c r="AY124" s="91"/>
      <c r="AZ124" s="91"/>
      <c r="BA124" s="91"/>
      <c r="BB124" s="91">
        <v>18</v>
      </c>
      <c r="BC124" s="91">
        <v>2</v>
      </c>
      <c r="BD124" s="91">
        <v>1</v>
      </c>
      <c r="BE124" s="91">
        <v>12</v>
      </c>
      <c r="BF124" s="91">
        <v>5</v>
      </c>
      <c r="BG124" s="91">
        <v>2</v>
      </c>
      <c r="BH124" s="91"/>
      <c r="BI124" s="91"/>
      <c r="BJ124" s="91"/>
      <c r="BK124" s="91"/>
      <c r="BL124" s="91">
        <v>1</v>
      </c>
      <c r="BM124" s="91">
        <v>12</v>
      </c>
      <c r="BN124" s="91">
        <v>2</v>
      </c>
      <c r="BO124" s="91">
        <v>10</v>
      </c>
      <c r="BP124" s="91"/>
      <c r="BQ124" s="91"/>
      <c r="BR124" s="91">
        <v>18</v>
      </c>
      <c r="BS124" s="91">
        <v>6</v>
      </c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</row>
    <row r="125" spans="1:87" ht="12.75">
      <c r="A125" s="13">
        <f>+A124+1</f>
        <v>119</v>
      </c>
      <c r="B125" s="13" t="s">
        <v>307</v>
      </c>
      <c r="C125" s="13">
        <v>9308</v>
      </c>
      <c r="D125" s="20" t="s">
        <v>54</v>
      </c>
      <c r="E125" s="20">
        <f>IF(F125="Y",1,"")</f>
      </c>
      <c r="F125" s="21" t="s">
        <v>346</v>
      </c>
      <c r="G125" s="130">
        <f>SUM(J125:R125)</f>
        <v>44</v>
      </c>
      <c r="H125" s="130">
        <f>SUM(S125:AA125)</f>
        <v>49</v>
      </c>
      <c r="I125" s="100"/>
      <c r="J125" s="91"/>
      <c r="K125" s="92">
        <v>2</v>
      </c>
      <c r="L125" s="92">
        <v>4</v>
      </c>
      <c r="M125" s="92">
        <v>10</v>
      </c>
      <c r="N125" s="92">
        <v>11</v>
      </c>
      <c r="O125" s="92">
        <v>4</v>
      </c>
      <c r="P125" s="92">
        <v>2</v>
      </c>
      <c r="Q125" s="92">
        <v>6</v>
      </c>
      <c r="R125" s="92">
        <v>5</v>
      </c>
      <c r="S125" s="71"/>
      <c r="T125" s="92">
        <v>12</v>
      </c>
      <c r="U125" s="92">
        <v>7</v>
      </c>
      <c r="V125" s="92">
        <v>7</v>
      </c>
      <c r="W125" s="92">
        <v>3</v>
      </c>
      <c r="X125" s="92">
        <v>10</v>
      </c>
      <c r="Y125" s="92">
        <v>3</v>
      </c>
      <c r="Z125" s="92">
        <v>3</v>
      </c>
      <c r="AA125" s="92">
        <v>4</v>
      </c>
      <c r="AB125" s="71">
        <v>6</v>
      </c>
      <c r="AC125" s="71"/>
      <c r="AD125" s="71">
        <v>4</v>
      </c>
      <c r="AE125" s="71">
        <v>4</v>
      </c>
      <c r="AF125" s="71">
        <v>10</v>
      </c>
      <c r="AG125" s="71">
        <v>7</v>
      </c>
      <c r="AH125" s="71">
        <v>44</v>
      </c>
      <c r="AI125" s="71"/>
      <c r="AJ125" s="71"/>
      <c r="AK125" s="71"/>
      <c r="AL125" s="71"/>
      <c r="AM125" s="71"/>
      <c r="AN125" s="71">
        <v>6</v>
      </c>
      <c r="AO125" s="92">
        <v>10</v>
      </c>
      <c r="AP125" s="92">
        <v>15</v>
      </c>
      <c r="AQ125" s="92">
        <v>6</v>
      </c>
      <c r="AR125" s="71"/>
      <c r="AS125" s="71"/>
      <c r="AT125" s="71"/>
      <c r="AU125" s="71"/>
      <c r="AV125" s="71">
        <v>1</v>
      </c>
      <c r="AW125" s="71">
        <v>40</v>
      </c>
      <c r="AX125" s="71"/>
      <c r="AY125" s="71"/>
      <c r="AZ125" s="71"/>
      <c r="BA125" s="71"/>
      <c r="BB125" s="71"/>
      <c r="BC125" s="71"/>
      <c r="BD125" s="71"/>
      <c r="BE125" s="71"/>
      <c r="BF125" s="71">
        <v>2</v>
      </c>
      <c r="BG125" s="71"/>
      <c r="BH125" s="71"/>
      <c r="BI125" s="71"/>
      <c r="BJ125" s="71">
        <v>3</v>
      </c>
      <c r="BK125" s="71"/>
      <c r="BL125" s="71"/>
      <c r="BM125" s="71"/>
      <c r="BN125" s="71"/>
      <c r="BO125" s="71"/>
      <c r="BP125" s="71"/>
      <c r="BQ125" s="71"/>
      <c r="BR125" s="71"/>
      <c r="BS125" s="71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</row>
    <row r="126" spans="1:87" ht="12.75">
      <c r="A126" s="13">
        <f>+A125+1</f>
        <v>120</v>
      </c>
      <c r="B126" s="13" t="s">
        <v>307</v>
      </c>
      <c r="C126" s="13">
        <v>9320</v>
      </c>
      <c r="D126" s="20" t="s">
        <v>53</v>
      </c>
      <c r="E126" s="20">
        <f>IF(F126="Y",1,"")</f>
      </c>
      <c r="F126" s="21" t="s">
        <v>346</v>
      </c>
      <c r="G126" s="130">
        <f>SUM(J126:R126)</f>
        <v>310</v>
      </c>
      <c r="H126" s="130">
        <f>SUM(S126:AA126)</f>
        <v>0</v>
      </c>
      <c r="I126" s="100"/>
      <c r="J126" s="91"/>
      <c r="K126" s="90">
        <v>32</v>
      </c>
      <c r="L126" s="90">
        <v>25</v>
      </c>
      <c r="M126" s="90">
        <v>85</v>
      </c>
      <c r="N126" s="90">
        <v>35</v>
      </c>
      <c r="O126" s="90">
        <v>17</v>
      </c>
      <c r="P126" s="90">
        <v>26</v>
      </c>
      <c r="Q126" s="90">
        <v>65</v>
      </c>
      <c r="R126" s="90">
        <v>25</v>
      </c>
      <c r="S126" s="91">
        <v>0</v>
      </c>
      <c r="T126" s="90"/>
      <c r="U126" s="90"/>
      <c r="V126" s="90"/>
      <c r="W126" s="90"/>
      <c r="X126" s="90"/>
      <c r="Y126" s="90"/>
      <c r="Z126" s="90"/>
      <c r="AA126" s="90"/>
      <c r="AB126" s="91"/>
      <c r="AC126" s="91"/>
      <c r="AD126" s="91"/>
      <c r="AE126" s="91"/>
      <c r="AF126" s="91"/>
      <c r="AG126" s="91"/>
      <c r="AH126" s="91"/>
      <c r="AI126" s="91">
        <v>32</v>
      </c>
      <c r="AJ126" s="91"/>
      <c r="AK126" s="91"/>
      <c r="AL126" s="91"/>
      <c r="AM126" s="91"/>
      <c r="AN126" s="91"/>
      <c r="AO126" s="90"/>
      <c r="AP126" s="90">
        <v>120</v>
      </c>
      <c r="AQ126" s="92">
        <v>100</v>
      </c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</row>
    <row r="127" spans="1:87" ht="12.75">
      <c r="A127" s="13">
        <f>+A126+1</f>
        <v>121</v>
      </c>
      <c r="B127" s="13" t="s">
        <v>307</v>
      </c>
      <c r="C127" s="13">
        <v>9307</v>
      </c>
      <c r="D127" s="20" t="s">
        <v>34</v>
      </c>
      <c r="E127" s="20">
        <f>IF(F127="Y",1,"")</f>
        <v>1</v>
      </c>
      <c r="F127" s="21" t="s">
        <v>357</v>
      </c>
      <c r="G127" s="130">
        <f>SUM(J127:R127)</f>
        <v>60</v>
      </c>
      <c r="H127" s="130">
        <f>SUM(S127:AA127)</f>
        <v>68</v>
      </c>
      <c r="I127" s="100"/>
      <c r="J127" s="91"/>
      <c r="K127" s="92">
        <v>1</v>
      </c>
      <c r="L127" s="92">
        <v>6</v>
      </c>
      <c r="M127" s="92">
        <v>14</v>
      </c>
      <c r="N127" s="92">
        <v>15</v>
      </c>
      <c r="O127" s="92">
        <v>3</v>
      </c>
      <c r="P127" s="92">
        <v>3</v>
      </c>
      <c r="Q127" s="92">
        <v>9</v>
      </c>
      <c r="R127" s="92">
        <v>9</v>
      </c>
      <c r="S127" s="71"/>
      <c r="T127" s="92">
        <v>3</v>
      </c>
      <c r="U127" s="92">
        <v>11</v>
      </c>
      <c r="V127" s="92">
        <v>18</v>
      </c>
      <c r="W127" s="92">
        <v>4</v>
      </c>
      <c r="X127" s="92">
        <v>5</v>
      </c>
      <c r="Y127" s="92">
        <v>11</v>
      </c>
      <c r="Z127" s="92">
        <v>11</v>
      </c>
      <c r="AA127" s="92">
        <v>5</v>
      </c>
      <c r="AB127" s="71">
        <v>11</v>
      </c>
      <c r="AC127" s="71">
        <v>1</v>
      </c>
      <c r="AD127" s="71">
        <v>4</v>
      </c>
      <c r="AE127" s="71"/>
      <c r="AF127" s="71">
        <v>31</v>
      </c>
      <c r="AG127" s="71">
        <v>10</v>
      </c>
      <c r="AH127" s="71">
        <v>85</v>
      </c>
      <c r="AI127" s="71">
        <v>8</v>
      </c>
      <c r="AJ127" s="71">
        <v>2</v>
      </c>
      <c r="AK127" s="71"/>
      <c r="AL127" s="71"/>
      <c r="AM127" s="71"/>
      <c r="AN127" s="71"/>
      <c r="AO127" s="92">
        <v>26</v>
      </c>
      <c r="AP127" s="92">
        <v>6</v>
      </c>
      <c r="AQ127" s="92">
        <v>20</v>
      </c>
      <c r="AR127" s="71">
        <v>1</v>
      </c>
      <c r="AS127" s="71">
        <v>70</v>
      </c>
      <c r="AT127" s="71"/>
      <c r="AU127" s="71"/>
      <c r="AV127" s="71"/>
      <c r="AW127" s="71"/>
      <c r="AX127" s="71"/>
      <c r="AY127" s="71"/>
      <c r="AZ127" s="71"/>
      <c r="BA127" s="71"/>
      <c r="BB127" s="71">
        <v>5</v>
      </c>
      <c r="BC127" s="71">
        <v>30</v>
      </c>
      <c r="BD127" s="71"/>
      <c r="BE127" s="71"/>
      <c r="BF127" s="71">
        <v>2</v>
      </c>
      <c r="BG127" s="71">
        <v>10</v>
      </c>
      <c r="BH127" s="71"/>
      <c r="BI127" s="71"/>
      <c r="BJ127" s="71">
        <v>4</v>
      </c>
      <c r="BK127" s="71">
        <v>30</v>
      </c>
      <c r="BL127" s="71"/>
      <c r="BM127" s="71"/>
      <c r="BN127" s="71"/>
      <c r="BO127" s="71"/>
      <c r="BP127" s="71"/>
      <c r="BQ127" s="71"/>
      <c r="BR127" s="71"/>
      <c r="BS127" s="71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</row>
    <row r="128" spans="1:85" ht="12.75">
      <c r="A128" s="13">
        <f>+A127+1</f>
        <v>122</v>
      </c>
      <c r="B128" s="13" t="s">
        <v>310</v>
      </c>
      <c r="C128" s="13">
        <v>9853</v>
      </c>
      <c r="D128" s="20" t="s">
        <v>250</v>
      </c>
      <c r="E128" s="20">
        <f>IF(F128="Y",1,"")</f>
        <v>1</v>
      </c>
      <c r="F128" s="21" t="s">
        <v>357</v>
      </c>
      <c r="G128" s="130">
        <f>SUM(J128:R128)</f>
        <v>43</v>
      </c>
      <c r="H128" s="130">
        <f>SUM(S128:AA128)</f>
        <v>47</v>
      </c>
      <c r="I128" s="102"/>
      <c r="J128" s="25"/>
      <c r="K128" s="23"/>
      <c r="L128" s="23"/>
      <c r="M128" s="23">
        <v>2</v>
      </c>
      <c r="N128" s="23">
        <v>35</v>
      </c>
      <c r="O128" s="23"/>
      <c r="P128" s="23"/>
      <c r="Q128" s="23"/>
      <c r="R128" s="23">
        <v>6</v>
      </c>
      <c r="S128" s="25"/>
      <c r="T128" s="23"/>
      <c r="U128" s="23"/>
      <c r="V128" s="23">
        <v>8</v>
      </c>
      <c r="W128" s="23">
        <v>14</v>
      </c>
      <c r="X128" s="23"/>
      <c r="Y128" s="23"/>
      <c r="Z128" s="23"/>
      <c r="AA128" s="23">
        <v>25</v>
      </c>
      <c r="AB128" s="24"/>
      <c r="AC128" s="24">
        <v>4</v>
      </c>
      <c r="AD128" s="24"/>
      <c r="AE128" s="24">
        <v>10</v>
      </c>
      <c r="AF128" s="24">
        <v>4</v>
      </c>
      <c r="AG128" s="24"/>
      <c r="AH128" s="24">
        <v>21</v>
      </c>
      <c r="AI128" s="24"/>
      <c r="AJ128" s="24"/>
      <c r="AK128" s="24"/>
      <c r="AL128" s="24"/>
      <c r="AM128" s="24"/>
      <c r="AN128" s="24"/>
      <c r="AO128" s="23">
        <v>47</v>
      </c>
      <c r="AP128" s="23"/>
      <c r="AQ128" s="23">
        <v>8</v>
      </c>
      <c r="AR128" s="24">
        <v>1</v>
      </c>
      <c r="AS128" s="24">
        <v>40</v>
      </c>
      <c r="AT128" s="24"/>
      <c r="AU128" s="24"/>
      <c r="AV128" s="24"/>
      <c r="AW128" s="24"/>
      <c r="AX128" s="24"/>
      <c r="AY128" s="24"/>
      <c r="AZ128" s="24"/>
      <c r="BA128" s="24"/>
      <c r="BB128" s="24">
        <v>5</v>
      </c>
      <c r="BC128" s="24">
        <v>2</v>
      </c>
      <c r="BD128" s="24"/>
      <c r="BE128" s="24"/>
      <c r="BF128" s="24"/>
      <c r="BG128" s="24"/>
      <c r="BH128" s="24"/>
      <c r="BI128" s="24"/>
      <c r="BJ128" s="24">
        <v>8</v>
      </c>
      <c r="BK128" s="24">
        <v>10</v>
      </c>
      <c r="BL128" s="24"/>
      <c r="BM128" s="24"/>
      <c r="BN128" s="24"/>
      <c r="BO128" s="24"/>
      <c r="BP128" s="24"/>
      <c r="BQ128" s="24"/>
      <c r="BR128" s="24">
        <v>1</v>
      </c>
      <c r="BS128" s="24">
        <v>5</v>
      </c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</row>
    <row r="129" spans="1:87" ht="12.75">
      <c r="A129" s="13">
        <f>+A128+1</f>
        <v>123</v>
      </c>
      <c r="B129" s="13" t="s">
        <v>332</v>
      </c>
      <c r="C129" s="13">
        <v>9556</v>
      </c>
      <c r="D129" s="20" t="s">
        <v>72</v>
      </c>
      <c r="E129" s="20">
        <f>IF(F129="Y",1,"")</f>
        <v>1</v>
      </c>
      <c r="F129" s="21" t="s">
        <v>357</v>
      </c>
      <c r="G129" s="130">
        <f>SUM(J129:R129)</f>
        <v>60</v>
      </c>
      <c r="H129" s="130">
        <f>SUM(S129:AA129)</f>
        <v>6</v>
      </c>
      <c r="I129" s="102"/>
      <c r="J129" s="24"/>
      <c r="K129" s="23">
        <v>4</v>
      </c>
      <c r="L129" s="23">
        <v>8</v>
      </c>
      <c r="M129" s="23">
        <v>12</v>
      </c>
      <c r="N129" s="23">
        <v>10</v>
      </c>
      <c r="O129" s="23">
        <v>3</v>
      </c>
      <c r="P129" s="23">
        <v>7</v>
      </c>
      <c r="Q129" s="23">
        <v>8</v>
      </c>
      <c r="R129" s="23">
        <v>8</v>
      </c>
      <c r="S129" s="24"/>
      <c r="T129" s="23">
        <v>2</v>
      </c>
      <c r="U129" s="23">
        <v>2</v>
      </c>
      <c r="V129" s="23"/>
      <c r="W129" s="23"/>
      <c r="X129" s="23">
        <v>1</v>
      </c>
      <c r="Y129" s="23">
        <v>1</v>
      </c>
      <c r="Z129" s="23"/>
      <c r="AA129" s="23"/>
      <c r="AB129" s="24">
        <v>15</v>
      </c>
      <c r="AC129" s="24">
        <v>3</v>
      </c>
      <c r="AD129" s="24">
        <v>2</v>
      </c>
      <c r="AE129" s="24"/>
      <c r="AF129" s="24">
        <v>15</v>
      </c>
      <c r="AG129" s="24">
        <v>10</v>
      </c>
      <c r="AH129" s="24">
        <v>60</v>
      </c>
      <c r="AI129" s="24">
        <v>4</v>
      </c>
      <c r="AJ129" s="24"/>
      <c r="AK129" s="24"/>
      <c r="AL129" s="24"/>
      <c r="AM129" s="24"/>
      <c r="AN129" s="24"/>
      <c r="AO129" s="23">
        <v>20</v>
      </c>
      <c r="AP129" s="23">
        <v>20</v>
      </c>
      <c r="AQ129" s="23"/>
      <c r="AR129" s="24">
        <v>1</v>
      </c>
      <c r="AS129" s="24">
        <v>40</v>
      </c>
      <c r="AT129" s="24"/>
      <c r="AU129" s="24"/>
      <c r="AV129" s="24"/>
      <c r="AW129" s="24"/>
      <c r="AX129" s="24"/>
      <c r="AY129" s="24"/>
      <c r="AZ129" s="24"/>
      <c r="BA129" s="24"/>
      <c r="BB129" s="24">
        <v>20</v>
      </c>
      <c r="BC129" s="24">
        <v>1</v>
      </c>
      <c r="BD129" s="24"/>
      <c r="BE129" s="24"/>
      <c r="BF129" s="24">
        <v>5</v>
      </c>
      <c r="BG129" s="24">
        <v>3</v>
      </c>
      <c r="BH129" s="24"/>
      <c r="BI129" s="24"/>
      <c r="BJ129" s="24">
        <v>7</v>
      </c>
      <c r="BK129" s="61">
        <v>3</v>
      </c>
      <c r="BL129" s="24"/>
      <c r="BM129" s="24"/>
      <c r="BN129" s="24"/>
      <c r="BO129" s="24"/>
      <c r="BP129" s="24"/>
      <c r="BQ129" s="24"/>
      <c r="BR129" s="24"/>
      <c r="BS129" s="24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</row>
    <row r="130" spans="1:87" ht="12.75">
      <c r="A130" s="13">
        <f>+A129+1</f>
        <v>124</v>
      </c>
      <c r="B130" s="13" t="s">
        <v>307</v>
      </c>
      <c r="C130" s="13">
        <v>9341</v>
      </c>
      <c r="D130" s="20" t="s">
        <v>73</v>
      </c>
      <c r="E130" s="20">
        <f>IF(F130="Y",1,"")</f>
        <v>1</v>
      </c>
      <c r="F130" s="21" t="s">
        <v>357</v>
      </c>
      <c r="G130" s="130">
        <f>SUM(J130:R130)</f>
        <v>62</v>
      </c>
      <c r="H130" s="130">
        <f>SUM(S130:AA130)</f>
        <v>1</v>
      </c>
      <c r="I130" s="100"/>
      <c r="J130" s="91"/>
      <c r="K130" s="90">
        <v>1</v>
      </c>
      <c r="L130" s="90">
        <v>4</v>
      </c>
      <c r="M130" s="90">
        <v>7</v>
      </c>
      <c r="N130" s="90">
        <v>29</v>
      </c>
      <c r="O130" s="90"/>
      <c r="P130" s="90">
        <v>3</v>
      </c>
      <c r="Q130" s="90">
        <v>4</v>
      </c>
      <c r="R130" s="90">
        <v>14</v>
      </c>
      <c r="S130" s="91"/>
      <c r="T130" s="90"/>
      <c r="U130" s="90"/>
      <c r="V130" s="90">
        <v>1</v>
      </c>
      <c r="W130" s="90"/>
      <c r="X130" s="90"/>
      <c r="Y130" s="90"/>
      <c r="Z130" s="90"/>
      <c r="AA130" s="90"/>
      <c r="AB130" s="91">
        <v>8</v>
      </c>
      <c r="AC130" s="91">
        <v>1</v>
      </c>
      <c r="AD130" s="91">
        <v>2</v>
      </c>
      <c r="AE130" s="91"/>
      <c r="AF130" s="91">
        <v>24</v>
      </c>
      <c r="AG130" s="91">
        <v>5</v>
      </c>
      <c r="AH130" s="91">
        <v>57</v>
      </c>
      <c r="AI130" s="91"/>
      <c r="AJ130" s="91">
        <v>2</v>
      </c>
      <c r="AK130" s="91"/>
      <c r="AL130" s="91"/>
      <c r="AM130" s="91"/>
      <c r="AN130" s="91">
        <v>2</v>
      </c>
      <c r="AO130" s="90">
        <v>24</v>
      </c>
      <c r="AP130" s="90">
        <v>3</v>
      </c>
      <c r="AQ130" s="90">
        <v>16</v>
      </c>
      <c r="AR130" s="91">
        <v>1</v>
      </c>
      <c r="AS130" s="91">
        <v>42</v>
      </c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>
        <v>1</v>
      </c>
      <c r="BI130" s="91">
        <v>15</v>
      </c>
      <c r="BJ130" s="91">
        <v>8</v>
      </c>
      <c r="BK130" s="91">
        <v>24</v>
      </c>
      <c r="BL130" s="91">
        <v>2</v>
      </c>
      <c r="BM130" s="91">
        <v>4</v>
      </c>
      <c r="BN130" s="91"/>
      <c r="BO130" s="91"/>
      <c r="BP130" s="91"/>
      <c r="BQ130" s="91"/>
      <c r="BR130" s="91"/>
      <c r="BS130" s="91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</row>
    <row r="131" spans="1:87" ht="12.75">
      <c r="A131" s="13">
        <f>+A130+1</f>
        <v>125</v>
      </c>
      <c r="B131" s="13" t="s">
        <v>307</v>
      </c>
      <c r="C131" s="13">
        <v>9342</v>
      </c>
      <c r="D131" s="20" t="s">
        <v>74</v>
      </c>
      <c r="E131" s="20">
        <f>IF(F131="Y",1,"")</f>
        <v>1</v>
      </c>
      <c r="F131" s="21" t="s">
        <v>357</v>
      </c>
      <c r="G131" s="130">
        <f>SUM(J131:R131)</f>
        <v>118</v>
      </c>
      <c r="H131" s="130">
        <f>SUM(S131:AA131)</f>
        <v>83</v>
      </c>
      <c r="I131" s="100"/>
      <c r="J131" s="91"/>
      <c r="K131" s="90">
        <v>18</v>
      </c>
      <c r="L131" s="90">
        <v>19</v>
      </c>
      <c r="M131" s="90">
        <v>16</v>
      </c>
      <c r="N131" s="90">
        <v>13</v>
      </c>
      <c r="O131" s="90">
        <v>16</v>
      </c>
      <c r="P131" s="90">
        <v>15</v>
      </c>
      <c r="Q131" s="90">
        <v>12</v>
      </c>
      <c r="R131" s="90">
        <v>9</v>
      </c>
      <c r="S131" s="91"/>
      <c r="T131" s="90">
        <v>14</v>
      </c>
      <c r="U131" s="90">
        <v>12</v>
      </c>
      <c r="V131" s="90">
        <v>15</v>
      </c>
      <c r="W131" s="90">
        <v>7</v>
      </c>
      <c r="X131" s="90">
        <v>9</v>
      </c>
      <c r="Y131" s="90">
        <v>11</v>
      </c>
      <c r="Z131" s="90">
        <v>8</v>
      </c>
      <c r="AA131" s="90">
        <v>7</v>
      </c>
      <c r="AB131" s="91"/>
      <c r="AC131" s="91">
        <v>3</v>
      </c>
      <c r="AD131" s="91"/>
      <c r="AE131" s="91"/>
      <c r="AF131" s="91">
        <v>12</v>
      </c>
      <c r="AG131" s="91">
        <v>19</v>
      </c>
      <c r="AH131" s="91">
        <v>45</v>
      </c>
      <c r="AI131" s="91">
        <v>6</v>
      </c>
      <c r="AJ131" s="91"/>
      <c r="AK131" s="91"/>
      <c r="AL131" s="91"/>
      <c r="AM131" s="91"/>
      <c r="AN131" s="91"/>
      <c r="AO131" s="90">
        <v>7</v>
      </c>
      <c r="AP131" s="90">
        <v>18</v>
      </c>
      <c r="AQ131" s="90">
        <v>14</v>
      </c>
      <c r="AR131" s="91">
        <v>1</v>
      </c>
      <c r="AS131" s="91"/>
      <c r="AT131" s="91"/>
      <c r="AU131" s="91"/>
      <c r="AV131" s="91"/>
      <c r="AW131" s="91"/>
      <c r="AX131" s="91"/>
      <c r="AY131" s="91"/>
      <c r="AZ131" s="91">
        <v>5</v>
      </c>
      <c r="BA131" s="91"/>
      <c r="BB131" s="91">
        <v>14</v>
      </c>
      <c r="BC131" s="91"/>
      <c r="BD131" s="91">
        <v>3</v>
      </c>
      <c r="BE131" s="91"/>
      <c r="BF131" s="91">
        <v>6</v>
      </c>
      <c r="BG131" s="91"/>
      <c r="BH131" s="91">
        <v>7</v>
      </c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</row>
    <row r="132" spans="1:71" ht="12.75">
      <c r="A132" s="13">
        <f>+A131+1</f>
        <v>126</v>
      </c>
      <c r="B132" s="13" t="s">
        <v>308</v>
      </c>
      <c r="C132" s="13">
        <v>9594</v>
      </c>
      <c r="D132" s="20" t="s">
        <v>145</v>
      </c>
      <c r="E132" s="20">
        <f>IF(F132="Y",1,"")</f>
        <v>1</v>
      </c>
      <c r="F132" s="21" t="s">
        <v>357</v>
      </c>
      <c r="G132" s="130">
        <f>SUM(J132:R132)</f>
        <v>28</v>
      </c>
      <c r="H132" s="130">
        <f>SUM(S132:AA132)</f>
        <v>8</v>
      </c>
      <c r="I132" s="102"/>
      <c r="J132" s="31"/>
      <c r="K132" s="17"/>
      <c r="L132" s="17"/>
      <c r="M132" s="17">
        <v>4</v>
      </c>
      <c r="N132" s="17">
        <v>20</v>
      </c>
      <c r="O132" s="17"/>
      <c r="P132" s="17"/>
      <c r="Q132" s="17"/>
      <c r="R132" s="17">
        <v>4</v>
      </c>
      <c r="S132" s="31"/>
      <c r="T132" s="17"/>
      <c r="U132" s="17"/>
      <c r="V132" s="17">
        <v>1</v>
      </c>
      <c r="W132" s="17">
        <v>6</v>
      </c>
      <c r="X132" s="17"/>
      <c r="Y132" s="17"/>
      <c r="Z132" s="17">
        <v>1</v>
      </c>
      <c r="AA132" s="17"/>
      <c r="AB132" s="31"/>
      <c r="AC132" s="31">
        <v>3</v>
      </c>
      <c r="AD132" s="31"/>
      <c r="AE132" s="31"/>
      <c r="AF132" s="31"/>
      <c r="AG132" s="31"/>
      <c r="AH132" s="31">
        <v>24</v>
      </c>
      <c r="AI132" s="31">
        <v>2</v>
      </c>
      <c r="AJ132" s="31" t="s">
        <v>14</v>
      </c>
      <c r="AK132" s="31"/>
      <c r="AL132" s="31"/>
      <c r="AM132" s="31"/>
      <c r="AN132" s="31"/>
      <c r="AO132" s="17"/>
      <c r="AP132" s="17"/>
      <c r="AQ132" s="32">
        <v>24</v>
      </c>
      <c r="AR132" s="58">
        <v>1</v>
      </c>
      <c r="AS132" s="58">
        <v>6</v>
      </c>
      <c r="AT132" s="58"/>
      <c r="AU132" s="58"/>
      <c r="AV132" s="58"/>
      <c r="AW132" s="58"/>
      <c r="AX132" s="58"/>
      <c r="AY132" s="58"/>
      <c r="AZ132" s="58"/>
      <c r="BA132" s="58"/>
      <c r="BB132" s="58">
        <v>1</v>
      </c>
      <c r="BC132" s="58">
        <v>2</v>
      </c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</row>
    <row r="133" spans="1:71" ht="12.75">
      <c r="A133" s="13">
        <f>+A132+1</f>
        <v>127</v>
      </c>
      <c r="B133" s="13" t="s">
        <v>308</v>
      </c>
      <c r="C133" s="13">
        <v>9563</v>
      </c>
      <c r="D133" s="20" t="s">
        <v>135</v>
      </c>
      <c r="E133" s="20">
        <f>IF(F133="Y",1,"")</f>
        <v>1</v>
      </c>
      <c r="F133" s="21" t="s">
        <v>357</v>
      </c>
      <c r="G133" s="130">
        <f>SUM(J133:R133)</f>
        <v>83</v>
      </c>
      <c r="H133" s="130">
        <f>SUM(S133:AA133)</f>
        <v>39</v>
      </c>
      <c r="I133" s="102"/>
      <c r="J133" s="24"/>
      <c r="K133" s="19"/>
      <c r="L133" s="14">
        <v>5</v>
      </c>
      <c r="M133" s="14">
        <v>21</v>
      </c>
      <c r="N133" s="14">
        <v>27</v>
      </c>
      <c r="O133" s="14">
        <v>1</v>
      </c>
      <c r="P133" s="14">
        <v>6</v>
      </c>
      <c r="Q133" s="14">
        <v>8</v>
      </c>
      <c r="R133" s="14">
        <v>15</v>
      </c>
      <c r="S133" s="19"/>
      <c r="T133" s="14">
        <v>2</v>
      </c>
      <c r="U133" s="14">
        <v>3</v>
      </c>
      <c r="V133" s="14">
        <v>14</v>
      </c>
      <c r="W133" s="14">
        <v>4</v>
      </c>
      <c r="X133" s="14">
        <v>1</v>
      </c>
      <c r="Y133" s="14">
        <v>2</v>
      </c>
      <c r="Z133" s="14">
        <v>7</v>
      </c>
      <c r="AA133" s="14">
        <v>6</v>
      </c>
      <c r="AB133" s="19">
        <v>2</v>
      </c>
      <c r="AC133" s="19">
        <v>2</v>
      </c>
      <c r="AD133" s="19">
        <v>3</v>
      </c>
      <c r="AE133" s="19">
        <v>13</v>
      </c>
      <c r="AF133" s="19">
        <v>10</v>
      </c>
      <c r="AG133" s="19">
        <v>3</v>
      </c>
      <c r="AH133" s="19">
        <v>68</v>
      </c>
      <c r="AI133" s="19">
        <v>1</v>
      </c>
      <c r="AJ133" s="19">
        <v>2</v>
      </c>
      <c r="AK133" s="19"/>
      <c r="AL133" s="19"/>
      <c r="AM133" s="19"/>
      <c r="AN133" s="19"/>
      <c r="AO133" s="14">
        <v>10</v>
      </c>
      <c r="AP133" s="14">
        <v>3</v>
      </c>
      <c r="AQ133" s="14">
        <v>32</v>
      </c>
      <c r="AR133" s="19"/>
      <c r="AS133" s="19"/>
      <c r="AT133" s="19"/>
      <c r="AU133" s="19"/>
      <c r="AV133" s="19">
        <v>1</v>
      </c>
      <c r="AW133" s="19">
        <v>50</v>
      </c>
      <c r="AX133" s="19"/>
      <c r="AY133" s="19"/>
      <c r="AZ133" s="19"/>
      <c r="BA133" s="19"/>
      <c r="BB133" s="19"/>
      <c r="BC133" s="19"/>
      <c r="BD133" s="19">
        <v>1</v>
      </c>
      <c r="BE133" s="19">
        <v>6</v>
      </c>
      <c r="BF133" s="19">
        <v>3</v>
      </c>
      <c r="BG133" s="19">
        <v>2</v>
      </c>
      <c r="BH133" s="19"/>
      <c r="BI133" s="19"/>
      <c r="BJ133" s="19"/>
      <c r="BK133" s="19"/>
      <c r="BL133" s="19">
        <v>1</v>
      </c>
      <c r="BM133" s="19">
        <v>10</v>
      </c>
      <c r="BN133" s="19">
        <v>4</v>
      </c>
      <c r="BO133" s="19">
        <v>2</v>
      </c>
      <c r="BP133" s="19"/>
      <c r="BQ133" s="19"/>
      <c r="BR133" s="19"/>
      <c r="BS133" s="19"/>
    </row>
    <row r="134" spans="1:87" ht="12.75">
      <c r="A134" s="13">
        <f>+A133+1</f>
        <v>128</v>
      </c>
      <c r="B134" s="13" t="s">
        <v>307</v>
      </c>
      <c r="C134" s="13">
        <v>9309</v>
      </c>
      <c r="D134" s="20" t="s">
        <v>55</v>
      </c>
      <c r="E134" s="20">
        <f>IF(F134="Y",1,"")</f>
      </c>
      <c r="F134" s="21" t="s">
        <v>346</v>
      </c>
      <c r="G134" s="130">
        <f>SUM(J134:R134)</f>
        <v>141</v>
      </c>
      <c r="H134" s="130">
        <f>SUM(S134:AA134)</f>
        <v>23</v>
      </c>
      <c r="I134" s="100"/>
      <c r="J134" s="91"/>
      <c r="K134" s="92">
        <v>3</v>
      </c>
      <c r="L134" s="92">
        <v>15</v>
      </c>
      <c r="M134" s="92">
        <v>36</v>
      </c>
      <c r="N134" s="92">
        <v>28</v>
      </c>
      <c r="O134" s="92">
        <v>3</v>
      </c>
      <c r="P134" s="92">
        <v>14</v>
      </c>
      <c r="Q134" s="92">
        <v>29</v>
      </c>
      <c r="R134" s="92">
        <v>13</v>
      </c>
      <c r="S134" s="71"/>
      <c r="T134" s="92">
        <v>4</v>
      </c>
      <c r="U134" s="92">
        <v>3</v>
      </c>
      <c r="V134" s="92">
        <v>3</v>
      </c>
      <c r="W134" s="92">
        <v>2</v>
      </c>
      <c r="X134" s="92">
        <v>3</v>
      </c>
      <c r="Y134" s="92">
        <v>2</v>
      </c>
      <c r="Z134" s="92">
        <v>4</v>
      </c>
      <c r="AA134" s="92">
        <v>2</v>
      </c>
      <c r="AB134" s="71">
        <v>20</v>
      </c>
      <c r="AC134" s="71"/>
      <c r="AD134" s="71"/>
      <c r="AE134" s="71"/>
      <c r="AF134" s="71">
        <v>60</v>
      </c>
      <c r="AG134" s="71">
        <v>13</v>
      </c>
      <c r="AH134" s="71">
        <v>218</v>
      </c>
      <c r="AI134" s="71"/>
      <c r="AJ134" s="71">
        <v>1</v>
      </c>
      <c r="AK134" s="71"/>
      <c r="AL134" s="71"/>
      <c r="AM134" s="71"/>
      <c r="AN134" s="71"/>
      <c r="AO134" s="92">
        <v>209</v>
      </c>
      <c r="AP134" s="92">
        <v>18</v>
      </c>
      <c r="AQ134" s="92">
        <v>98</v>
      </c>
      <c r="AR134" s="71">
        <v>3</v>
      </c>
      <c r="AS134" s="71">
        <v>60</v>
      </c>
      <c r="AT134" s="71"/>
      <c r="AU134" s="71"/>
      <c r="AV134" s="71"/>
      <c r="AW134" s="71"/>
      <c r="AX134" s="71"/>
      <c r="AY134" s="71"/>
      <c r="AZ134" s="71">
        <v>1</v>
      </c>
      <c r="BA134" s="71">
        <v>10</v>
      </c>
      <c r="BB134" s="71"/>
      <c r="BC134" s="71"/>
      <c r="BD134" s="71">
        <v>1</v>
      </c>
      <c r="BE134" s="71">
        <v>20</v>
      </c>
      <c r="BF134" s="71">
        <v>9</v>
      </c>
      <c r="BG134" s="71">
        <v>26</v>
      </c>
      <c r="BH134" s="71">
        <v>1</v>
      </c>
      <c r="BI134" s="71">
        <v>15</v>
      </c>
      <c r="BJ134" s="71">
        <v>20</v>
      </c>
      <c r="BK134" s="71">
        <v>21</v>
      </c>
      <c r="BL134" s="71">
        <v>2</v>
      </c>
      <c r="BM134" s="71">
        <v>17</v>
      </c>
      <c r="BN134" s="71"/>
      <c r="BO134" s="71"/>
      <c r="BP134" s="71"/>
      <c r="BQ134" s="71"/>
      <c r="BR134" s="71">
        <v>60</v>
      </c>
      <c r="BS134" s="71">
        <v>117.5</v>
      </c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</row>
    <row r="135" spans="1:71" ht="12.75">
      <c r="A135" s="13">
        <f>+A134+1</f>
        <v>129</v>
      </c>
      <c r="B135" s="13" t="s">
        <v>308</v>
      </c>
      <c r="C135" s="13">
        <v>9593</v>
      </c>
      <c r="D135" s="20" t="s">
        <v>146</v>
      </c>
      <c r="E135" s="20">
        <f>IF(F135="Y",1,"")</f>
        <v>1</v>
      </c>
      <c r="F135" s="21" t="s">
        <v>357</v>
      </c>
      <c r="G135" s="130">
        <f>SUM(J135:R135)</f>
        <v>65</v>
      </c>
      <c r="H135" s="130">
        <f>SUM(S135:AA135)</f>
        <v>23</v>
      </c>
      <c r="I135" s="102"/>
      <c r="J135" s="31"/>
      <c r="K135" s="17"/>
      <c r="L135" s="17">
        <v>1</v>
      </c>
      <c r="M135" s="17">
        <v>11</v>
      </c>
      <c r="N135" s="17">
        <v>32</v>
      </c>
      <c r="O135" s="17">
        <v>1</v>
      </c>
      <c r="P135" s="17"/>
      <c r="Q135" s="17">
        <v>5</v>
      </c>
      <c r="R135" s="17">
        <v>15</v>
      </c>
      <c r="S135" s="31"/>
      <c r="T135" s="17"/>
      <c r="U135" s="17"/>
      <c r="V135" s="17">
        <v>2</v>
      </c>
      <c r="W135" s="17">
        <v>15</v>
      </c>
      <c r="X135" s="17"/>
      <c r="Y135" s="17"/>
      <c r="Z135" s="17"/>
      <c r="AA135" s="17">
        <v>6</v>
      </c>
      <c r="AB135" s="31">
        <v>2</v>
      </c>
      <c r="AC135" s="31">
        <v>6</v>
      </c>
      <c r="AD135" s="31">
        <v>3</v>
      </c>
      <c r="AE135" s="31">
        <v>1</v>
      </c>
      <c r="AF135" s="31">
        <v>2</v>
      </c>
      <c r="AG135" s="31"/>
      <c r="AH135" s="31">
        <v>43</v>
      </c>
      <c r="AI135" s="31"/>
      <c r="AJ135" s="31"/>
      <c r="AK135" s="31"/>
      <c r="AL135" s="31"/>
      <c r="AM135" s="31"/>
      <c r="AN135" s="31">
        <v>2</v>
      </c>
      <c r="AO135" s="17">
        <v>2</v>
      </c>
      <c r="AP135" s="17"/>
      <c r="AQ135" s="32"/>
      <c r="AR135" s="58">
        <v>1</v>
      </c>
      <c r="AS135" s="58">
        <v>20</v>
      </c>
      <c r="AT135" s="58"/>
      <c r="AU135" s="58"/>
      <c r="AV135" s="58"/>
      <c r="AW135" s="58"/>
      <c r="AX135" s="58">
        <v>1</v>
      </c>
      <c r="AY135" s="58">
        <v>3</v>
      </c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>
        <v>1</v>
      </c>
      <c r="BK135" s="58">
        <v>5</v>
      </c>
      <c r="BL135" s="58"/>
      <c r="BM135" s="58"/>
      <c r="BN135" s="58">
        <v>3</v>
      </c>
      <c r="BO135" s="58">
        <v>10</v>
      </c>
      <c r="BP135" s="58"/>
      <c r="BQ135" s="58"/>
      <c r="BR135" s="58">
        <v>66</v>
      </c>
      <c r="BS135" s="58">
        <v>9</v>
      </c>
    </row>
    <row r="136" spans="1:73" ht="12.75">
      <c r="A136" s="13">
        <f>+A135+1</f>
        <v>130</v>
      </c>
      <c r="B136" s="13" t="s">
        <v>306</v>
      </c>
      <c r="C136" s="13">
        <v>9375</v>
      </c>
      <c r="D136" s="20" t="s">
        <v>81</v>
      </c>
      <c r="E136" s="20">
        <f>IF(F136="Y",1,"")</f>
        <v>1</v>
      </c>
      <c r="F136" s="21" t="s">
        <v>357</v>
      </c>
      <c r="G136" s="130">
        <f>SUM(J136:R136)</f>
        <v>84</v>
      </c>
      <c r="H136" s="130">
        <f>SUM(S136:AA136)</f>
        <v>66</v>
      </c>
      <c r="I136" s="102"/>
      <c r="J136" s="24"/>
      <c r="K136" s="14"/>
      <c r="L136" s="14">
        <v>9</v>
      </c>
      <c r="M136" s="14">
        <v>7</v>
      </c>
      <c r="N136" s="14">
        <v>40</v>
      </c>
      <c r="O136" s="14">
        <v>1</v>
      </c>
      <c r="P136" s="14">
        <v>6</v>
      </c>
      <c r="Q136" s="14">
        <v>4</v>
      </c>
      <c r="R136" s="14">
        <v>17</v>
      </c>
      <c r="S136" s="19"/>
      <c r="T136" s="14">
        <v>11</v>
      </c>
      <c r="U136" s="14">
        <v>4</v>
      </c>
      <c r="V136" s="14">
        <v>7</v>
      </c>
      <c r="W136" s="14">
        <v>14</v>
      </c>
      <c r="X136" s="14">
        <v>17</v>
      </c>
      <c r="Y136" s="14">
        <v>2</v>
      </c>
      <c r="Z136" s="14">
        <v>3</v>
      </c>
      <c r="AA136" s="14">
        <v>8</v>
      </c>
      <c r="AB136" s="19">
        <v>3</v>
      </c>
      <c r="AC136" s="19">
        <v>13</v>
      </c>
      <c r="AD136" s="19">
        <v>11</v>
      </c>
      <c r="AE136" s="19">
        <v>2</v>
      </c>
      <c r="AF136" s="19">
        <v>15</v>
      </c>
      <c r="AG136" s="19">
        <v>6</v>
      </c>
      <c r="AH136" s="19">
        <v>82</v>
      </c>
      <c r="AI136" s="19">
        <v>1</v>
      </c>
      <c r="AJ136" s="19"/>
      <c r="AK136" s="19">
        <v>1</v>
      </c>
      <c r="AL136" s="19"/>
      <c r="AM136" s="19"/>
      <c r="AN136" s="19"/>
      <c r="AO136" s="30">
        <v>18</v>
      </c>
      <c r="AP136" s="30"/>
      <c r="AQ136" s="30">
        <v>23</v>
      </c>
      <c r="AR136" s="39">
        <v>1</v>
      </c>
      <c r="AS136" s="39">
        <v>40</v>
      </c>
      <c r="AT136" s="39"/>
      <c r="AU136" s="39"/>
      <c r="AV136" s="39"/>
      <c r="AW136" s="39"/>
      <c r="AX136" s="39"/>
      <c r="AY136" s="39"/>
      <c r="AZ136" s="39">
        <v>1</v>
      </c>
      <c r="BA136" s="39">
        <v>4</v>
      </c>
      <c r="BB136" s="39"/>
      <c r="BC136" s="39"/>
      <c r="BD136" s="39"/>
      <c r="BE136" s="39"/>
      <c r="BF136" s="39"/>
      <c r="BG136" s="39"/>
      <c r="BH136" s="39"/>
      <c r="BI136" s="39"/>
      <c r="BJ136" s="39">
        <v>7</v>
      </c>
      <c r="BK136" s="39">
        <v>1</v>
      </c>
      <c r="BL136" s="39"/>
      <c r="BM136" s="39"/>
      <c r="BN136" s="39">
        <v>2</v>
      </c>
      <c r="BO136" s="39">
        <v>20</v>
      </c>
      <c r="BP136" s="39"/>
      <c r="BQ136" s="39"/>
      <c r="BR136" s="39"/>
      <c r="BS136" s="39"/>
      <c r="BU136" s="16"/>
    </row>
    <row r="137" spans="1:85" ht="12.75">
      <c r="A137" s="13">
        <f>+A136+1</f>
        <v>131</v>
      </c>
      <c r="B137" s="13" t="s">
        <v>310</v>
      </c>
      <c r="C137" s="13">
        <v>9817</v>
      </c>
      <c r="D137" s="20" t="s">
        <v>228</v>
      </c>
      <c r="E137" s="20">
        <f>IF(F137="Y",1,"")</f>
      </c>
      <c r="F137" s="21" t="s">
        <v>346</v>
      </c>
      <c r="G137" s="130">
        <f>SUM(J137:R137)</f>
        <v>58</v>
      </c>
      <c r="H137" s="130">
        <f>SUM(S137:AA137)</f>
        <v>11</v>
      </c>
      <c r="I137" s="102"/>
      <c r="J137" s="25"/>
      <c r="K137" s="14">
        <v>2</v>
      </c>
      <c r="L137" s="14">
        <v>12</v>
      </c>
      <c r="M137" s="14">
        <v>4</v>
      </c>
      <c r="N137" s="14">
        <v>15</v>
      </c>
      <c r="O137" s="14"/>
      <c r="P137" s="14">
        <v>9</v>
      </c>
      <c r="Q137" s="14">
        <v>5</v>
      </c>
      <c r="R137" s="14">
        <v>11</v>
      </c>
      <c r="S137" s="39"/>
      <c r="T137" s="14">
        <v>2</v>
      </c>
      <c r="U137" s="14">
        <v>2</v>
      </c>
      <c r="V137" s="14">
        <v>1</v>
      </c>
      <c r="W137" s="14">
        <v>1</v>
      </c>
      <c r="X137" s="14">
        <v>3</v>
      </c>
      <c r="Y137" s="14">
        <v>2</v>
      </c>
      <c r="Z137" s="14"/>
      <c r="AA137" s="14"/>
      <c r="AB137" s="19">
        <v>1</v>
      </c>
      <c r="AC137" s="19"/>
      <c r="AD137" s="19"/>
      <c r="AE137" s="19"/>
      <c r="AF137" s="19">
        <v>19</v>
      </c>
      <c r="AG137" s="19">
        <v>4</v>
      </c>
      <c r="AH137" s="19">
        <v>49</v>
      </c>
      <c r="AI137" s="19"/>
      <c r="AJ137" s="19"/>
      <c r="AK137" s="19">
        <v>3</v>
      </c>
      <c r="AL137" s="19"/>
      <c r="AM137" s="19"/>
      <c r="AN137" s="19"/>
      <c r="AO137" s="14">
        <v>20</v>
      </c>
      <c r="AP137" s="14">
        <v>6</v>
      </c>
      <c r="AQ137" s="14"/>
      <c r="AR137" s="19">
        <v>1</v>
      </c>
      <c r="AS137" s="19"/>
      <c r="AT137" s="19"/>
      <c r="AU137" s="19"/>
      <c r="AV137" s="19"/>
      <c r="AW137" s="19"/>
      <c r="AX137" s="19"/>
      <c r="AY137" s="19"/>
      <c r="AZ137" s="19">
        <v>1</v>
      </c>
      <c r="BA137" s="19">
        <v>32</v>
      </c>
      <c r="BB137" s="19"/>
      <c r="BC137" s="19"/>
      <c r="BD137" s="19"/>
      <c r="BE137" s="19"/>
      <c r="BF137" s="19">
        <v>4</v>
      </c>
      <c r="BG137" s="19"/>
      <c r="BH137" s="19"/>
      <c r="BI137" s="19"/>
      <c r="BJ137" s="19">
        <v>6</v>
      </c>
      <c r="BK137" s="19"/>
      <c r="BL137" s="19"/>
      <c r="BM137" s="19"/>
      <c r="BN137" s="19">
        <v>1</v>
      </c>
      <c r="BO137" s="19">
        <v>3</v>
      </c>
      <c r="BP137" s="19"/>
      <c r="BQ137" s="19"/>
      <c r="BR137" s="19"/>
      <c r="BS137" s="19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1:85" ht="12.75">
      <c r="A138" s="13">
        <f>+A137+1</f>
        <v>132</v>
      </c>
      <c r="B138" s="13" t="s">
        <v>310</v>
      </c>
      <c r="C138" s="42">
        <v>9778</v>
      </c>
      <c r="D138" s="20" t="s">
        <v>204</v>
      </c>
      <c r="E138" s="20">
        <f>IF(F138="Y",1,"")</f>
      </c>
      <c r="F138" s="21" t="s">
        <v>346</v>
      </c>
      <c r="G138" s="130">
        <f>SUM(J138:R138)</f>
        <v>65</v>
      </c>
      <c r="H138" s="130">
        <f>SUM(S138:AA138)</f>
        <v>33</v>
      </c>
      <c r="I138" s="102"/>
      <c r="J138" s="44"/>
      <c r="K138" s="14"/>
      <c r="L138" s="14">
        <v>2</v>
      </c>
      <c r="M138" s="14">
        <v>7</v>
      </c>
      <c r="N138" s="14">
        <v>35</v>
      </c>
      <c r="O138" s="14"/>
      <c r="P138" s="14">
        <v>1</v>
      </c>
      <c r="Q138" s="14">
        <v>1</v>
      </c>
      <c r="R138" s="14">
        <v>19</v>
      </c>
      <c r="S138" s="39"/>
      <c r="T138" s="14"/>
      <c r="U138" s="14">
        <v>1</v>
      </c>
      <c r="V138" s="14">
        <v>8</v>
      </c>
      <c r="W138" s="14">
        <v>10</v>
      </c>
      <c r="X138" s="14"/>
      <c r="Y138" s="14">
        <v>5</v>
      </c>
      <c r="Z138" s="14">
        <v>5</v>
      </c>
      <c r="AA138" s="14">
        <v>4</v>
      </c>
      <c r="AB138" s="19"/>
      <c r="AC138" s="19"/>
      <c r="AD138" s="19"/>
      <c r="AE138" s="19"/>
      <c r="AF138" s="19">
        <v>8</v>
      </c>
      <c r="AG138" s="19">
        <v>4</v>
      </c>
      <c r="AH138" s="19">
        <v>48</v>
      </c>
      <c r="AI138" s="19"/>
      <c r="AJ138" s="19"/>
      <c r="AK138" s="19"/>
      <c r="AL138" s="19"/>
      <c r="AM138" s="19"/>
      <c r="AN138" s="19"/>
      <c r="AO138" s="14">
        <v>30</v>
      </c>
      <c r="AP138" s="14">
        <v>4</v>
      </c>
      <c r="AQ138" s="14">
        <v>8</v>
      </c>
      <c r="AR138" s="19">
        <v>1</v>
      </c>
      <c r="AS138" s="19">
        <v>1.5</v>
      </c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>
        <v>1</v>
      </c>
      <c r="BE138" s="19">
        <v>10</v>
      </c>
      <c r="BF138" s="19">
        <v>4</v>
      </c>
      <c r="BG138" s="19">
        <v>12</v>
      </c>
      <c r="BH138" s="19"/>
      <c r="BI138" s="19"/>
      <c r="BJ138" s="19">
        <v>3</v>
      </c>
      <c r="BK138" s="19">
        <v>6</v>
      </c>
      <c r="BL138" s="19"/>
      <c r="BM138" s="19"/>
      <c r="BN138" s="19">
        <v>4</v>
      </c>
      <c r="BO138" s="19">
        <v>3</v>
      </c>
      <c r="BP138" s="19"/>
      <c r="BQ138" s="19"/>
      <c r="BR138" s="19"/>
      <c r="BS138" s="19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</row>
    <row r="139" spans="1:71" ht="12.75">
      <c r="A139" s="13">
        <f>+A138+1</f>
        <v>133</v>
      </c>
      <c r="B139" s="13" t="s">
        <v>309</v>
      </c>
      <c r="C139" s="13">
        <v>9712</v>
      </c>
      <c r="D139" s="20" t="s">
        <v>185</v>
      </c>
      <c r="E139" s="20">
        <f>IF(F139="Y",1,"")</f>
        <v>1</v>
      </c>
      <c r="F139" s="21" t="s">
        <v>357</v>
      </c>
      <c r="G139" s="130">
        <f>SUM(J139:R139)</f>
        <v>43</v>
      </c>
      <c r="H139" s="130">
        <f>SUM(S139:AA139)</f>
        <v>10</v>
      </c>
      <c r="I139" s="102"/>
      <c r="J139" s="24"/>
      <c r="K139" s="23"/>
      <c r="L139" s="23"/>
      <c r="M139" s="23">
        <v>17</v>
      </c>
      <c r="N139" s="23">
        <v>8</v>
      </c>
      <c r="O139" s="23"/>
      <c r="P139" s="23"/>
      <c r="Q139" s="23">
        <v>13</v>
      </c>
      <c r="R139" s="23">
        <v>5</v>
      </c>
      <c r="S139" s="24"/>
      <c r="T139" s="23"/>
      <c r="U139" s="23"/>
      <c r="V139" s="23">
        <v>3</v>
      </c>
      <c r="W139" s="23"/>
      <c r="X139" s="23"/>
      <c r="Y139" s="23"/>
      <c r="Z139" s="23">
        <v>5</v>
      </c>
      <c r="AA139" s="23">
        <v>2</v>
      </c>
      <c r="AB139" s="24"/>
      <c r="AC139" s="24">
        <v>1</v>
      </c>
      <c r="AD139" s="24"/>
      <c r="AE139" s="24"/>
      <c r="AF139" s="24"/>
      <c r="AG139" s="24">
        <v>1</v>
      </c>
      <c r="AH139" s="24">
        <v>22</v>
      </c>
      <c r="AI139" s="24"/>
      <c r="AJ139" s="24" t="s">
        <v>14</v>
      </c>
      <c r="AK139" s="24"/>
      <c r="AL139" s="24"/>
      <c r="AM139" s="24"/>
      <c r="AN139" s="24"/>
      <c r="AO139" s="23"/>
      <c r="AP139" s="23"/>
      <c r="AQ139" s="23"/>
      <c r="AR139" s="24"/>
      <c r="AS139" s="24"/>
      <c r="AT139" s="24"/>
      <c r="AU139" s="24"/>
      <c r="AV139" s="24"/>
      <c r="AW139" s="24"/>
      <c r="AX139" s="24"/>
      <c r="AY139" s="24"/>
      <c r="AZ139" s="24">
        <v>1</v>
      </c>
      <c r="BA139" s="24">
        <v>5</v>
      </c>
      <c r="BB139" s="24"/>
      <c r="BC139" s="24"/>
      <c r="BD139" s="24"/>
      <c r="BE139" s="24"/>
      <c r="BF139" s="24"/>
      <c r="BG139" s="24"/>
      <c r="BH139" s="24"/>
      <c r="BI139" s="24"/>
      <c r="BJ139" s="24">
        <v>1</v>
      </c>
      <c r="BK139" s="24"/>
      <c r="BL139" s="24">
        <v>1</v>
      </c>
      <c r="BM139" s="24">
        <v>0.5</v>
      </c>
      <c r="BN139" s="24"/>
      <c r="BO139" s="24"/>
      <c r="BP139" s="24">
        <v>1</v>
      </c>
      <c r="BQ139" s="24">
        <v>10</v>
      </c>
      <c r="BR139" s="24"/>
      <c r="BS139" s="24"/>
    </row>
    <row r="140" spans="1:71" ht="12.75">
      <c r="A140" s="13">
        <f>+A139+1</f>
        <v>134</v>
      </c>
      <c r="B140" s="13" t="s">
        <v>309</v>
      </c>
      <c r="C140" s="13">
        <v>9713</v>
      </c>
      <c r="D140" s="20" t="s">
        <v>190</v>
      </c>
      <c r="E140" s="20">
        <f>IF(F140="Y",1,"")</f>
        <v>1</v>
      </c>
      <c r="F140" s="21" t="s">
        <v>357</v>
      </c>
      <c r="G140" s="130">
        <f>SUM(J140:R140)</f>
        <v>75</v>
      </c>
      <c r="H140" s="130">
        <f>SUM(S140:AA140)</f>
        <v>3</v>
      </c>
      <c r="I140" s="102"/>
      <c r="J140" s="24"/>
      <c r="K140" s="23"/>
      <c r="L140" s="23">
        <v>3</v>
      </c>
      <c r="M140" s="23">
        <v>20</v>
      </c>
      <c r="N140" s="23">
        <v>21</v>
      </c>
      <c r="O140" s="23"/>
      <c r="P140" s="23"/>
      <c r="Q140" s="23">
        <v>14</v>
      </c>
      <c r="R140" s="23">
        <v>17</v>
      </c>
      <c r="S140" s="24"/>
      <c r="T140" s="23"/>
      <c r="U140" s="23"/>
      <c r="V140" s="23"/>
      <c r="W140" s="23">
        <v>2</v>
      </c>
      <c r="X140" s="23"/>
      <c r="Y140" s="23"/>
      <c r="Z140" s="23"/>
      <c r="AA140" s="23">
        <v>1</v>
      </c>
      <c r="AB140" s="24"/>
      <c r="AC140" s="24">
        <v>3</v>
      </c>
      <c r="AD140" s="24"/>
      <c r="AE140" s="24"/>
      <c r="AF140" s="24">
        <v>2</v>
      </c>
      <c r="AG140" s="24"/>
      <c r="AH140" s="24">
        <v>24</v>
      </c>
      <c r="AI140" s="24">
        <v>2</v>
      </c>
      <c r="AJ140" s="24" t="s">
        <v>14</v>
      </c>
      <c r="AK140" s="24"/>
      <c r="AL140" s="24"/>
      <c r="AM140" s="24"/>
      <c r="AN140" s="24"/>
      <c r="AO140" s="23"/>
      <c r="AP140" s="23"/>
      <c r="AQ140" s="23"/>
      <c r="AR140" s="24">
        <v>1</v>
      </c>
      <c r="AS140" s="24">
        <v>50</v>
      </c>
      <c r="AT140" s="24"/>
      <c r="AU140" s="24"/>
      <c r="AV140" s="24"/>
      <c r="AW140" s="24"/>
      <c r="AX140" s="24"/>
      <c r="AY140" s="24"/>
      <c r="AZ140" s="24"/>
      <c r="BA140" s="24"/>
      <c r="BB140" s="24">
        <v>2</v>
      </c>
      <c r="BC140" s="24">
        <v>5</v>
      </c>
      <c r="BD140" s="24"/>
      <c r="BE140" s="24"/>
      <c r="BF140" s="24"/>
      <c r="BG140" s="24"/>
      <c r="BH140" s="24"/>
      <c r="BI140" s="24"/>
      <c r="BJ140" s="24">
        <v>1</v>
      </c>
      <c r="BK140" s="24">
        <v>1</v>
      </c>
      <c r="BL140" s="24"/>
      <c r="BM140" s="24"/>
      <c r="BN140" s="24">
        <v>1</v>
      </c>
      <c r="BO140" s="24">
        <v>4</v>
      </c>
      <c r="BP140" s="24"/>
      <c r="BQ140" s="24"/>
      <c r="BR140" s="24"/>
      <c r="BS140" s="24"/>
    </row>
    <row r="141" spans="1:85" ht="12.75">
      <c r="A141" s="13">
        <f>+A140+1</f>
        <v>135</v>
      </c>
      <c r="B141" s="13" t="s">
        <v>310</v>
      </c>
      <c r="C141" s="42">
        <v>9779</v>
      </c>
      <c r="D141" s="20" t="s">
        <v>205</v>
      </c>
      <c r="E141" s="20">
        <f>IF(F141="Y",1,"")</f>
        <v>1</v>
      </c>
      <c r="F141" s="21" t="s">
        <v>357</v>
      </c>
      <c r="G141" s="130">
        <f>SUM(J141:R141)</f>
        <v>74</v>
      </c>
      <c r="H141" s="130">
        <f>SUM(S141:AA141)</f>
        <v>49</v>
      </c>
      <c r="I141" s="102"/>
      <c r="J141" s="44"/>
      <c r="K141" s="14"/>
      <c r="L141" s="14">
        <v>1</v>
      </c>
      <c r="M141" s="14">
        <v>8</v>
      </c>
      <c r="N141" s="14">
        <v>39</v>
      </c>
      <c r="O141" s="14"/>
      <c r="P141" s="14">
        <v>1</v>
      </c>
      <c r="Q141" s="14">
        <v>5</v>
      </c>
      <c r="R141" s="14">
        <v>20</v>
      </c>
      <c r="S141" s="39"/>
      <c r="T141" s="14">
        <v>5</v>
      </c>
      <c r="U141" s="14">
        <v>9</v>
      </c>
      <c r="V141" s="14">
        <v>9</v>
      </c>
      <c r="W141" s="14">
        <v>10</v>
      </c>
      <c r="X141" s="14">
        <v>5</v>
      </c>
      <c r="Y141" s="14">
        <v>2</v>
      </c>
      <c r="Z141" s="14">
        <v>6</v>
      </c>
      <c r="AA141" s="14">
        <v>3</v>
      </c>
      <c r="AB141" s="19">
        <v>9</v>
      </c>
      <c r="AC141" s="19">
        <v>4</v>
      </c>
      <c r="AD141" s="19">
        <v>2</v>
      </c>
      <c r="AE141" s="19"/>
      <c r="AF141" s="19">
        <v>5</v>
      </c>
      <c r="AG141" s="19">
        <v>1</v>
      </c>
      <c r="AH141" s="19">
        <v>60</v>
      </c>
      <c r="AI141" s="19"/>
      <c r="AJ141" s="19">
        <v>1</v>
      </c>
      <c r="AK141" s="19"/>
      <c r="AL141" s="19"/>
      <c r="AM141" s="19"/>
      <c r="AN141" s="19"/>
      <c r="AO141" s="14">
        <v>1</v>
      </c>
      <c r="AP141" s="14"/>
      <c r="AQ141" s="14">
        <v>12</v>
      </c>
      <c r="AR141" s="19">
        <v>3</v>
      </c>
      <c r="AS141" s="19">
        <v>90</v>
      </c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>
        <v>1</v>
      </c>
      <c r="BM141" s="19">
        <v>12</v>
      </c>
      <c r="BN141" s="19"/>
      <c r="BO141" s="19"/>
      <c r="BP141" s="19"/>
      <c r="BQ141" s="19"/>
      <c r="BR141" s="19"/>
      <c r="BS141" s="19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1:73" ht="12.75">
      <c r="A142" s="13">
        <f>+A141+1</f>
        <v>136</v>
      </c>
      <c r="B142" s="13" t="s">
        <v>306</v>
      </c>
      <c r="C142" s="13">
        <v>9377</v>
      </c>
      <c r="D142" s="20" t="s">
        <v>89</v>
      </c>
      <c r="E142" s="20">
        <f>IF(F142="Y",1,"")</f>
        <v>1</v>
      </c>
      <c r="F142" s="21" t="s">
        <v>357</v>
      </c>
      <c r="G142" s="130">
        <f>SUM(J142:R142)</f>
        <v>54</v>
      </c>
      <c r="H142" s="130">
        <f>SUM(S142:AA142)</f>
        <v>42</v>
      </c>
      <c r="I142" s="102"/>
      <c r="J142" s="24"/>
      <c r="K142" s="14">
        <v>2</v>
      </c>
      <c r="L142" s="14">
        <v>2</v>
      </c>
      <c r="M142" s="14">
        <v>10</v>
      </c>
      <c r="N142" s="14">
        <v>21</v>
      </c>
      <c r="O142" s="14">
        <v>2</v>
      </c>
      <c r="P142" s="14">
        <v>2</v>
      </c>
      <c r="Q142" s="14">
        <v>2</v>
      </c>
      <c r="R142" s="14">
        <v>13</v>
      </c>
      <c r="S142" s="19"/>
      <c r="T142" s="14">
        <v>6</v>
      </c>
      <c r="U142" s="14">
        <v>1</v>
      </c>
      <c r="V142" s="14">
        <v>7</v>
      </c>
      <c r="W142" s="14">
        <v>13</v>
      </c>
      <c r="X142" s="14">
        <v>5</v>
      </c>
      <c r="Y142" s="14"/>
      <c r="Z142" s="14">
        <v>4</v>
      </c>
      <c r="AA142" s="14">
        <v>6</v>
      </c>
      <c r="AB142" s="19">
        <v>4</v>
      </c>
      <c r="AC142" s="19">
        <v>3</v>
      </c>
      <c r="AD142" s="19">
        <v>3</v>
      </c>
      <c r="AE142" s="19">
        <v>8</v>
      </c>
      <c r="AF142" s="19">
        <v>10</v>
      </c>
      <c r="AG142" s="19">
        <v>3</v>
      </c>
      <c r="AH142" s="19">
        <v>71</v>
      </c>
      <c r="AI142" s="19"/>
      <c r="AJ142" s="19"/>
      <c r="AK142" s="19"/>
      <c r="AL142" s="19"/>
      <c r="AM142" s="19"/>
      <c r="AN142" s="19"/>
      <c r="AO142" s="30">
        <v>10</v>
      </c>
      <c r="AP142" s="30">
        <v>3</v>
      </c>
      <c r="AQ142" s="30">
        <v>18</v>
      </c>
      <c r="AR142" s="39">
        <v>1</v>
      </c>
      <c r="AS142" s="39">
        <v>60</v>
      </c>
      <c r="AT142" s="39"/>
      <c r="AU142" s="39"/>
      <c r="AV142" s="39"/>
      <c r="AW142" s="39"/>
      <c r="AX142" s="39"/>
      <c r="AY142" s="39"/>
      <c r="AZ142" s="39"/>
      <c r="BA142" s="39"/>
      <c r="BB142" s="39">
        <v>3</v>
      </c>
      <c r="BC142" s="39">
        <v>6</v>
      </c>
      <c r="BD142" s="39"/>
      <c r="BE142" s="39"/>
      <c r="BF142" s="39">
        <v>2</v>
      </c>
      <c r="BG142" s="39">
        <v>4</v>
      </c>
      <c r="BH142" s="39"/>
      <c r="BI142" s="39"/>
      <c r="BJ142" s="39">
        <v>4</v>
      </c>
      <c r="BK142" s="39">
        <v>3</v>
      </c>
      <c r="BL142" s="39">
        <v>1</v>
      </c>
      <c r="BM142" s="39">
        <v>12</v>
      </c>
      <c r="BN142" s="39"/>
      <c r="BO142" s="39"/>
      <c r="BP142" s="39">
        <v>1</v>
      </c>
      <c r="BQ142" s="39">
        <v>3</v>
      </c>
      <c r="BR142" s="39"/>
      <c r="BS142" s="39"/>
      <c r="BU142" s="16"/>
    </row>
    <row r="143" spans="1:85" ht="12.75">
      <c r="A143" s="13">
        <f>+A142+1</f>
        <v>137</v>
      </c>
      <c r="B143" s="13" t="s">
        <v>310</v>
      </c>
      <c r="C143" s="42">
        <v>9780</v>
      </c>
      <c r="D143" s="20" t="s">
        <v>212</v>
      </c>
      <c r="E143" s="20">
        <f>IF(F143="Y",1,"")</f>
      </c>
      <c r="F143" s="21" t="s">
        <v>346</v>
      </c>
      <c r="G143" s="130">
        <f>SUM(J143:R143)</f>
        <v>140</v>
      </c>
      <c r="H143" s="130">
        <f>SUM(S143:AA143)</f>
        <v>108</v>
      </c>
      <c r="I143" s="102"/>
      <c r="J143" s="44"/>
      <c r="K143" s="14"/>
      <c r="L143" s="14">
        <v>3</v>
      </c>
      <c r="M143" s="14">
        <v>26</v>
      </c>
      <c r="N143" s="14">
        <v>68</v>
      </c>
      <c r="O143" s="14"/>
      <c r="P143" s="14">
        <v>2</v>
      </c>
      <c r="Q143" s="14">
        <v>14</v>
      </c>
      <c r="R143" s="14">
        <v>27</v>
      </c>
      <c r="S143" s="39"/>
      <c r="T143" s="14">
        <v>10</v>
      </c>
      <c r="U143" s="14">
        <v>3</v>
      </c>
      <c r="V143" s="14">
        <v>18</v>
      </c>
      <c r="W143" s="14">
        <v>43</v>
      </c>
      <c r="X143" s="14">
        <v>12</v>
      </c>
      <c r="Y143" s="14">
        <v>1</v>
      </c>
      <c r="Z143" s="14">
        <v>10</v>
      </c>
      <c r="AA143" s="14">
        <v>11</v>
      </c>
      <c r="AB143" s="19">
        <v>17</v>
      </c>
      <c r="AC143" s="19">
        <v>8</v>
      </c>
      <c r="AD143" s="19"/>
      <c r="AE143" s="19">
        <v>3</v>
      </c>
      <c r="AF143" s="19">
        <v>9</v>
      </c>
      <c r="AG143" s="19">
        <v>7</v>
      </c>
      <c r="AH143" s="19">
        <v>132</v>
      </c>
      <c r="AI143" s="19"/>
      <c r="AJ143" s="19"/>
      <c r="AK143" s="19"/>
      <c r="AL143" s="19"/>
      <c r="AM143" s="19"/>
      <c r="AN143" s="19">
        <v>3</v>
      </c>
      <c r="AO143" s="14">
        <v>13</v>
      </c>
      <c r="AP143" s="14">
        <v>10</v>
      </c>
      <c r="AQ143" s="14">
        <v>51</v>
      </c>
      <c r="AR143" s="19">
        <v>1</v>
      </c>
      <c r="AS143" s="19">
        <v>40</v>
      </c>
      <c r="AT143" s="19"/>
      <c r="AU143" s="19"/>
      <c r="AV143" s="19"/>
      <c r="AW143" s="19"/>
      <c r="AX143" s="19"/>
      <c r="AY143" s="19"/>
      <c r="AZ143" s="19">
        <v>1</v>
      </c>
      <c r="BA143" s="19">
        <v>6</v>
      </c>
      <c r="BB143" s="19">
        <v>40</v>
      </c>
      <c r="BC143" s="19">
        <v>0.5</v>
      </c>
      <c r="BD143" s="19">
        <v>1</v>
      </c>
      <c r="BE143" s="19">
        <v>32</v>
      </c>
      <c r="BF143" s="19">
        <v>1</v>
      </c>
      <c r="BG143" s="19">
        <v>3</v>
      </c>
      <c r="BH143" s="19"/>
      <c r="BI143" s="19"/>
      <c r="BJ143" s="19">
        <v>2</v>
      </c>
      <c r="BK143" s="19">
        <v>4</v>
      </c>
      <c r="BL143" s="19">
        <v>1</v>
      </c>
      <c r="BM143" s="19">
        <v>18</v>
      </c>
      <c r="BN143" s="19"/>
      <c r="BO143" s="19"/>
      <c r="BP143" s="19"/>
      <c r="BQ143" s="19"/>
      <c r="BR143" s="19">
        <v>19</v>
      </c>
      <c r="BS143" s="19">
        <v>15</v>
      </c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</row>
    <row r="144" spans="1:85" ht="12.75">
      <c r="A144" s="13">
        <f>+A143+1</f>
        <v>138</v>
      </c>
      <c r="B144" s="13" t="s">
        <v>310</v>
      </c>
      <c r="C144" s="40">
        <v>12115</v>
      </c>
      <c r="D144" s="20" t="s">
        <v>234</v>
      </c>
      <c r="E144" s="20">
        <f>IF(F144="Y",1,"")</f>
        <v>1</v>
      </c>
      <c r="F144" s="21" t="s">
        <v>357</v>
      </c>
      <c r="G144" s="130">
        <f>SUM(J144:R144)</f>
        <v>20</v>
      </c>
      <c r="H144" s="130">
        <f>SUM(S144:AA144)</f>
        <v>14</v>
      </c>
      <c r="I144" s="102"/>
      <c r="J144" s="54"/>
      <c r="K144" s="14"/>
      <c r="L144" s="14">
        <v>1</v>
      </c>
      <c r="M144" s="14">
        <v>6</v>
      </c>
      <c r="N144" s="14">
        <v>4</v>
      </c>
      <c r="O144" s="14"/>
      <c r="P144" s="14">
        <v>1</v>
      </c>
      <c r="Q144" s="14">
        <v>5</v>
      </c>
      <c r="R144" s="14">
        <v>3</v>
      </c>
      <c r="S144" s="39"/>
      <c r="T144" s="14">
        <v>7</v>
      </c>
      <c r="U144" s="14"/>
      <c r="V144" s="14"/>
      <c r="W144" s="14"/>
      <c r="X144" s="14">
        <v>6</v>
      </c>
      <c r="Y144" s="14"/>
      <c r="Z144" s="14">
        <v>1</v>
      </c>
      <c r="AA144" s="14"/>
      <c r="AB144" s="19">
        <v>1</v>
      </c>
      <c r="AC144" s="19"/>
      <c r="AD144" s="19"/>
      <c r="AE144" s="19">
        <v>8</v>
      </c>
      <c r="AF144" s="19">
        <v>4</v>
      </c>
      <c r="AG144" s="19">
        <v>3</v>
      </c>
      <c r="AH144" s="19">
        <v>16</v>
      </c>
      <c r="AI144" s="19"/>
      <c r="AJ144" s="19"/>
      <c r="AK144" s="19">
        <v>1</v>
      </c>
      <c r="AL144" s="19"/>
      <c r="AM144" s="19"/>
      <c r="AN144" s="19"/>
      <c r="AO144" s="14">
        <v>2</v>
      </c>
      <c r="AP144" s="14">
        <v>4</v>
      </c>
      <c r="AQ144" s="14">
        <v>7</v>
      </c>
      <c r="AR144" s="19">
        <v>1</v>
      </c>
      <c r="AS144" s="19">
        <v>2</v>
      </c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>
        <v>2</v>
      </c>
      <c r="BG144" s="19">
        <v>2</v>
      </c>
      <c r="BH144" s="19"/>
      <c r="BI144" s="19"/>
      <c r="BJ144" s="19">
        <v>1</v>
      </c>
      <c r="BK144" s="19">
        <v>1</v>
      </c>
      <c r="BL144" s="19"/>
      <c r="BM144" s="19"/>
      <c r="BN144" s="19">
        <v>1</v>
      </c>
      <c r="BO144" s="19">
        <v>2</v>
      </c>
      <c r="BP144" s="19">
        <v>1</v>
      </c>
      <c r="BQ144" s="19">
        <v>4</v>
      </c>
      <c r="BR144" s="19"/>
      <c r="BS144" s="19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</row>
    <row r="145" spans="1:87" ht="12.75">
      <c r="A145" s="13">
        <f>+A144+1</f>
        <v>139</v>
      </c>
      <c r="B145" s="13" t="s">
        <v>307</v>
      </c>
      <c r="C145" s="13">
        <v>12724</v>
      </c>
      <c r="D145" s="20" t="s">
        <v>35</v>
      </c>
      <c r="E145" s="20">
        <f>IF(F145="Y",1,"")</f>
        <v>1</v>
      </c>
      <c r="F145" s="21" t="s">
        <v>357</v>
      </c>
      <c r="G145" s="130">
        <f>SUM(J145:R145)</f>
        <v>74</v>
      </c>
      <c r="H145" s="130">
        <f>SUM(S145:AA145)</f>
        <v>43</v>
      </c>
      <c r="I145" s="100"/>
      <c r="J145" s="91"/>
      <c r="K145" s="90">
        <v>11</v>
      </c>
      <c r="L145" s="90">
        <v>7</v>
      </c>
      <c r="M145" s="90">
        <v>11</v>
      </c>
      <c r="N145" s="90">
        <v>15</v>
      </c>
      <c r="O145" s="90">
        <v>8</v>
      </c>
      <c r="P145" s="90">
        <v>4</v>
      </c>
      <c r="Q145" s="90">
        <v>10</v>
      </c>
      <c r="R145" s="90">
        <v>8</v>
      </c>
      <c r="S145" s="91"/>
      <c r="T145" s="90">
        <v>21</v>
      </c>
      <c r="U145" s="90">
        <v>1</v>
      </c>
      <c r="V145" s="90">
        <v>8</v>
      </c>
      <c r="W145" s="90"/>
      <c r="X145" s="90">
        <v>9</v>
      </c>
      <c r="Y145" s="90">
        <v>1</v>
      </c>
      <c r="Z145" s="90">
        <v>3</v>
      </c>
      <c r="AA145" s="90"/>
      <c r="AB145" s="91">
        <v>16</v>
      </c>
      <c r="AC145" s="91">
        <v>1</v>
      </c>
      <c r="AD145" s="91">
        <v>2</v>
      </c>
      <c r="AE145" s="91">
        <v>5</v>
      </c>
      <c r="AF145" s="91">
        <v>12</v>
      </c>
      <c r="AG145" s="91">
        <v>8</v>
      </c>
      <c r="AH145" s="91">
        <v>52</v>
      </c>
      <c r="AI145" s="91">
        <v>4</v>
      </c>
      <c r="AJ145" s="91" t="s">
        <v>14</v>
      </c>
      <c r="AK145" s="91"/>
      <c r="AL145" s="91"/>
      <c r="AM145" s="91"/>
      <c r="AN145" s="91"/>
      <c r="AO145" s="90">
        <v>12</v>
      </c>
      <c r="AP145" s="90">
        <v>11</v>
      </c>
      <c r="AQ145" s="92">
        <v>16</v>
      </c>
      <c r="AR145" s="71">
        <v>1</v>
      </c>
      <c r="AS145" s="71">
        <v>29</v>
      </c>
      <c r="AT145" s="71"/>
      <c r="AU145" s="71"/>
      <c r="AV145" s="71"/>
      <c r="AW145" s="71"/>
      <c r="AX145" s="71"/>
      <c r="AY145" s="71"/>
      <c r="AZ145" s="71"/>
      <c r="BA145" s="71"/>
      <c r="BB145" s="71">
        <v>6</v>
      </c>
      <c r="BC145" s="71">
        <v>12</v>
      </c>
      <c r="BD145" s="71"/>
      <c r="BE145" s="71"/>
      <c r="BF145" s="71">
        <v>3</v>
      </c>
      <c r="BG145" s="71">
        <v>12</v>
      </c>
      <c r="BH145" s="71"/>
      <c r="BI145" s="71"/>
      <c r="BJ145" s="71">
        <v>4</v>
      </c>
      <c r="BK145" s="71">
        <v>12</v>
      </c>
      <c r="BL145" s="71"/>
      <c r="BM145" s="71"/>
      <c r="BN145" s="71">
        <v>3</v>
      </c>
      <c r="BO145" s="71">
        <v>20</v>
      </c>
      <c r="BP145" s="71"/>
      <c r="BQ145" s="71"/>
      <c r="BR145" s="71">
        <v>2</v>
      </c>
      <c r="BS145" s="71">
        <v>8</v>
      </c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</row>
    <row r="146" spans="1:87" ht="12.75">
      <c r="A146" s="13">
        <f>+A145+1</f>
        <v>140</v>
      </c>
      <c r="B146" s="13" t="s">
        <v>307</v>
      </c>
      <c r="C146" s="13">
        <v>9311</v>
      </c>
      <c r="D146" s="20" t="s">
        <v>36</v>
      </c>
      <c r="E146" s="20">
        <f>IF(F146="Y",1,"")</f>
        <v>1</v>
      </c>
      <c r="F146" s="21" t="s">
        <v>357</v>
      </c>
      <c r="G146" s="130">
        <f>SUM(J146:R146)</f>
        <v>98</v>
      </c>
      <c r="H146" s="130">
        <f>SUM(S146:AA146)</f>
        <v>100</v>
      </c>
      <c r="I146" s="100"/>
      <c r="J146" s="91"/>
      <c r="K146" s="92"/>
      <c r="L146" s="92">
        <v>5</v>
      </c>
      <c r="M146" s="92">
        <v>29</v>
      </c>
      <c r="N146" s="92">
        <v>27</v>
      </c>
      <c r="O146" s="92">
        <v>1</v>
      </c>
      <c r="P146" s="92">
        <v>4</v>
      </c>
      <c r="Q146" s="92">
        <v>19</v>
      </c>
      <c r="R146" s="92">
        <v>13</v>
      </c>
      <c r="S146" s="71"/>
      <c r="T146" s="92">
        <v>4</v>
      </c>
      <c r="U146" s="92">
        <v>16</v>
      </c>
      <c r="V146" s="92">
        <v>19</v>
      </c>
      <c r="W146" s="92">
        <v>14</v>
      </c>
      <c r="X146" s="92">
        <v>7</v>
      </c>
      <c r="Y146" s="92">
        <v>11</v>
      </c>
      <c r="Z146" s="92">
        <v>18</v>
      </c>
      <c r="AA146" s="92">
        <v>11</v>
      </c>
      <c r="AB146" s="71">
        <v>19</v>
      </c>
      <c r="AC146" s="71">
        <v>7</v>
      </c>
      <c r="AD146" s="71">
        <v>13</v>
      </c>
      <c r="AE146" s="71"/>
      <c r="AF146" s="71">
        <v>6</v>
      </c>
      <c r="AG146" s="71">
        <v>5</v>
      </c>
      <c r="AH146" s="71">
        <v>132</v>
      </c>
      <c r="AI146" s="71">
        <v>2</v>
      </c>
      <c r="AJ146" s="71">
        <v>1</v>
      </c>
      <c r="AK146" s="71"/>
      <c r="AL146" s="71"/>
      <c r="AM146" s="71"/>
      <c r="AN146" s="71">
        <v>1</v>
      </c>
      <c r="AO146" s="92">
        <v>26</v>
      </c>
      <c r="AP146" s="92">
        <v>18</v>
      </c>
      <c r="AQ146" s="92">
        <v>66</v>
      </c>
      <c r="AR146" s="71">
        <v>2</v>
      </c>
      <c r="AS146" s="71">
        <v>80</v>
      </c>
      <c r="AT146" s="71"/>
      <c r="AU146" s="71"/>
      <c r="AV146" s="71"/>
      <c r="AW146" s="71"/>
      <c r="AX146" s="71"/>
      <c r="AY146" s="71"/>
      <c r="AZ146" s="71"/>
      <c r="BA146" s="71"/>
      <c r="BB146" s="71">
        <v>11</v>
      </c>
      <c r="BC146" s="71">
        <v>33</v>
      </c>
      <c r="BD146" s="71"/>
      <c r="BE146" s="71"/>
      <c r="BF146" s="71">
        <v>3</v>
      </c>
      <c r="BG146" s="71">
        <v>12</v>
      </c>
      <c r="BH146" s="71"/>
      <c r="BI146" s="71"/>
      <c r="BJ146" s="71">
        <v>24</v>
      </c>
      <c r="BK146" s="71">
        <v>72</v>
      </c>
      <c r="BL146" s="71">
        <v>1</v>
      </c>
      <c r="BM146" s="71">
        <v>35</v>
      </c>
      <c r="BN146" s="71">
        <v>1</v>
      </c>
      <c r="BO146" s="71">
        <v>5</v>
      </c>
      <c r="BP146" s="71"/>
      <c r="BQ146" s="71"/>
      <c r="BR146" s="71"/>
      <c r="BS146" s="71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</row>
    <row r="147" spans="1:87" ht="12.75">
      <c r="A147" s="13">
        <f>+A146+1</f>
        <v>141</v>
      </c>
      <c r="B147" s="13" t="s">
        <v>332</v>
      </c>
      <c r="C147" s="13">
        <v>9969</v>
      </c>
      <c r="D147" s="20" t="s">
        <v>273</v>
      </c>
      <c r="E147" s="20">
        <f>IF(F147="Y",1,"")</f>
      </c>
      <c r="F147" s="21" t="s">
        <v>346</v>
      </c>
      <c r="G147" s="130">
        <f>SUM(J147:R147)</f>
        <v>40</v>
      </c>
      <c r="H147" s="130">
        <f>SUM(S147:AA147)</f>
        <v>0</v>
      </c>
      <c r="I147" s="102"/>
      <c r="J147" s="24"/>
      <c r="K147" s="23">
        <v>8</v>
      </c>
      <c r="L147" s="23"/>
      <c r="M147" s="23">
        <v>8</v>
      </c>
      <c r="N147" s="23">
        <v>4</v>
      </c>
      <c r="O147" s="23">
        <v>10</v>
      </c>
      <c r="P147" s="23"/>
      <c r="Q147" s="23">
        <v>6</v>
      </c>
      <c r="R147" s="23">
        <v>4</v>
      </c>
      <c r="S147" s="24"/>
      <c r="T147" s="23"/>
      <c r="U147" s="23"/>
      <c r="V147" s="23"/>
      <c r="W147" s="23"/>
      <c r="X147" s="23"/>
      <c r="Y147" s="23"/>
      <c r="Z147" s="23"/>
      <c r="AA147" s="23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3">
        <v>15</v>
      </c>
      <c r="AP147" s="23">
        <v>25</v>
      </c>
      <c r="AQ147" s="14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62"/>
      <c r="BL147" s="19"/>
      <c r="BM147" s="19"/>
      <c r="BN147" s="19"/>
      <c r="BO147" s="19"/>
      <c r="BP147" s="19"/>
      <c r="BQ147" s="19"/>
      <c r="BR147" s="19"/>
      <c r="BS147" s="19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73" ht="12.75">
      <c r="A148" s="13">
        <f>+A147+1</f>
        <v>142</v>
      </c>
      <c r="B148" s="13" t="s">
        <v>306</v>
      </c>
      <c r="C148" s="13">
        <v>9398</v>
      </c>
      <c r="D148" s="20" t="s">
        <v>101</v>
      </c>
      <c r="E148" s="20">
        <f>IF(F148="Y",1,"")</f>
        <v>1</v>
      </c>
      <c r="F148" s="21" t="s">
        <v>357</v>
      </c>
      <c r="G148" s="130">
        <f>SUM(J148:R148)</f>
        <v>242</v>
      </c>
      <c r="H148" s="130">
        <f>SUM(S148:AA148)</f>
        <v>254</v>
      </c>
      <c r="I148" s="102"/>
      <c r="J148" s="24"/>
      <c r="K148" s="23">
        <v>9</v>
      </c>
      <c r="L148" s="23">
        <v>11</v>
      </c>
      <c r="M148" s="23">
        <v>37</v>
      </c>
      <c r="N148" s="23">
        <v>96</v>
      </c>
      <c r="O148" s="23">
        <v>4</v>
      </c>
      <c r="P148" s="23">
        <v>7</v>
      </c>
      <c r="Q148" s="23">
        <v>26</v>
      </c>
      <c r="R148" s="23">
        <v>52</v>
      </c>
      <c r="S148" s="24"/>
      <c r="T148" s="23">
        <v>32</v>
      </c>
      <c r="U148" s="23">
        <v>20</v>
      </c>
      <c r="V148" s="23">
        <v>32</v>
      </c>
      <c r="W148" s="23">
        <v>78</v>
      </c>
      <c r="X148" s="23">
        <v>17</v>
      </c>
      <c r="Y148" s="23">
        <v>11</v>
      </c>
      <c r="Z148" s="23">
        <v>26</v>
      </c>
      <c r="AA148" s="23">
        <v>38</v>
      </c>
      <c r="AB148" s="24">
        <v>105</v>
      </c>
      <c r="AC148" s="24">
        <v>8</v>
      </c>
      <c r="AD148" s="24">
        <v>46</v>
      </c>
      <c r="AE148" s="24"/>
      <c r="AF148" s="24">
        <v>19</v>
      </c>
      <c r="AG148" s="24">
        <v>13</v>
      </c>
      <c r="AH148" s="24">
        <v>320</v>
      </c>
      <c r="AI148" s="24">
        <v>1</v>
      </c>
      <c r="AJ148" s="24">
        <v>6</v>
      </c>
      <c r="AK148" s="24">
        <v>5</v>
      </c>
      <c r="AL148" s="24"/>
      <c r="AM148" s="24"/>
      <c r="AN148" s="24"/>
      <c r="AO148" s="26">
        <v>29</v>
      </c>
      <c r="AP148" s="26">
        <v>24</v>
      </c>
      <c r="AQ148" s="26">
        <v>135</v>
      </c>
      <c r="AR148" s="25">
        <v>2</v>
      </c>
      <c r="AS148" s="25">
        <v>68</v>
      </c>
      <c r="AT148" s="25">
        <v>1</v>
      </c>
      <c r="AU148" s="25">
        <v>5</v>
      </c>
      <c r="AV148" s="25">
        <v>1</v>
      </c>
      <c r="AW148" s="25">
        <v>24</v>
      </c>
      <c r="AX148" s="25"/>
      <c r="AY148" s="25"/>
      <c r="AZ148" s="25"/>
      <c r="BA148" s="25"/>
      <c r="BB148" s="25"/>
      <c r="BC148" s="25"/>
      <c r="BD148" s="25">
        <v>1</v>
      </c>
      <c r="BE148" s="25">
        <v>36</v>
      </c>
      <c r="BF148" s="25">
        <v>2</v>
      </c>
      <c r="BG148" s="25">
        <v>35</v>
      </c>
      <c r="BH148" s="25">
        <v>1</v>
      </c>
      <c r="BI148" s="25">
        <v>20</v>
      </c>
      <c r="BJ148" s="25">
        <v>1</v>
      </c>
      <c r="BK148" s="25">
        <v>3</v>
      </c>
      <c r="BL148" s="25">
        <v>3</v>
      </c>
      <c r="BM148" s="25">
        <v>64</v>
      </c>
      <c r="BN148" s="25"/>
      <c r="BO148" s="25"/>
      <c r="BP148" s="25">
        <v>1</v>
      </c>
      <c r="BQ148" s="25">
        <v>32</v>
      </c>
      <c r="BR148" s="25"/>
      <c r="BS148" s="25"/>
      <c r="BU148" s="16"/>
    </row>
    <row r="149" spans="1:87" ht="12.75">
      <c r="A149" s="13">
        <f>+A148+1</f>
        <v>143</v>
      </c>
      <c r="B149" s="13" t="s">
        <v>307</v>
      </c>
      <c r="C149" s="13">
        <v>9312</v>
      </c>
      <c r="D149" s="20" t="s">
        <v>57</v>
      </c>
      <c r="E149" s="20">
        <f>IF(F149="Y",1,"")</f>
      </c>
      <c r="F149" s="21" t="s">
        <v>346</v>
      </c>
      <c r="G149" s="130">
        <f>SUM(J149:R149)</f>
        <v>66</v>
      </c>
      <c r="H149" s="130">
        <f>SUM(S149:AA149)</f>
        <v>0</v>
      </c>
      <c r="I149" s="100"/>
      <c r="J149" s="91"/>
      <c r="K149" s="92">
        <v>2</v>
      </c>
      <c r="L149" s="92">
        <v>11</v>
      </c>
      <c r="M149" s="92">
        <v>11</v>
      </c>
      <c r="N149" s="92">
        <v>19</v>
      </c>
      <c r="O149" s="92">
        <v>3</v>
      </c>
      <c r="P149" s="92">
        <v>3</v>
      </c>
      <c r="Q149" s="92">
        <v>7</v>
      </c>
      <c r="R149" s="92">
        <v>10</v>
      </c>
      <c r="S149" s="71"/>
      <c r="T149" s="92"/>
      <c r="U149" s="92"/>
      <c r="V149" s="92"/>
      <c r="W149" s="92"/>
      <c r="X149" s="92"/>
      <c r="Y149" s="92"/>
      <c r="Z149" s="92"/>
      <c r="AA149" s="92"/>
      <c r="AB149" s="71"/>
      <c r="AC149" s="71"/>
      <c r="AD149" s="71"/>
      <c r="AE149" s="71"/>
      <c r="AF149" s="71"/>
      <c r="AG149" s="71"/>
      <c r="AH149" s="71"/>
      <c r="AI149" s="71">
        <v>5</v>
      </c>
      <c r="AJ149" s="71">
        <v>1</v>
      </c>
      <c r="AK149" s="71"/>
      <c r="AL149" s="71"/>
      <c r="AM149" s="71"/>
      <c r="AN149" s="71"/>
      <c r="AO149" s="92">
        <v>10</v>
      </c>
      <c r="AP149" s="92">
        <v>16</v>
      </c>
      <c r="AQ149" s="92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</row>
    <row r="150" spans="1:87" ht="12.75">
      <c r="A150" s="13">
        <f>+A149+1</f>
        <v>144</v>
      </c>
      <c r="B150" s="13" t="s">
        <v>307</v>
      </c>
      <c r="C150" s="13">
        <v>9313</v>
      </c>
      <c r="D150" s="20" t="s">
        <v>56</v>
      </c>
      <c r="E150" s="20">
        <f>IF(F150="Y",1,"")</f>
      </c>
      <c r="F150" s="21" t="s">
        <v>346</v>
      </c>
      <c r="G150" s="130">
        <f>SUM(J150:R150)</f>
        <v>101</v>
      </c>
      <c r="H150" s="130">
        <f>SUM(S150:AA150)</f>
        <v>26</v>
      </c>
      <c r="I150" s="100"/>
      <c r="J150" s="91"/>
      <c r="K150" s="92">
        <v>9</v>
      </c>
      <c r="L150" s="92">
        <v>17</v>
      </c>
      <c r="M150" s="92">
        <v>22</v>
      </c>
      <c r="N150" s="92">
        <v>9</v>
      </c>
      <c r="O150" s="92">
        <v>7</v>
      </c>
      <c r="P150" s="92">
        <v>16</v>
      </c>
      <c r="Q150" s="92">
        <v>16</v>
      </c>
      <c r="R150" s="92">
        <v>5</v>
      </c>
      <c r="S150" s="71"/>
      <c r="T150" s="92"/>
      <c r="U150" s="92">
        <v>5</v>
      </c>
      <c r="V150" s="92">
        <v>8</v>
      </c>
      <c r="W150" s="92">
        <v>2</v>
      </c>
      <c r="X150" s="92">
        <v>1</v>
      </c>
      <c r="Y150" s="92">
        <v>5</v>
      </c>
      <c r="Z150" s="92">
        <v>3</v>
      </c>
      <c r="AA150" s="92">
        <v>2</v>
      </c>
      <c r="AB150" s="71"/>
      <c r="AC150" s="71"/>
      <c r="AD150" s="71"/>
      <c r="AE150" s="71"/>
      <c r="AF150" s="71"/>
      <c r="AG150" s="71"/>
      <c r="AH150" s="71"/>
      <c r="AI150" s="71">
        <v>1</v>
      </c>
      <c r="AJ150" s="71">
        <v>5</v>
      </c>
      <c r="AK150" s="71"/>
      <c r="AL150" s="71"/>
      <c r="AM150" s="71"/>
      <c r="AN150" s="71"/>
      <c r="AO150" s="92">
        <v>14</v>
      </c>
      <c r="AP150" s="92">
        <v>15</v>
      </c>
      <c r="AQ150" s="92">
        <v>33</v>
      </c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</row>
    <row r="151" spans="1:87" ht="12.75">
      <c r="A151" s="13">
        <f>+A150+1</f>
        <v>145</v>
      </c>
      <c r="B151" s="13" t="s">
        <v>315</v>
      </c>
      <c r="C151" s="18">
        <v>9863</v>
      </c>
      <c r="D151" s="20" t="s">
        <v>335</v>
      </c>
      <c r="E151" s="20">
        <f>IF(F151="Y",1,"")</f>
      </c>
      <c r="F151" s="21" t="s">
        <v>346</v>
      </c>
      <c r="G151" s="130">
        <f>SUM(J151:R151)</f>
        <v>0</v>
      </c>
      <c r="H151" s="130">
        <f>SUM(S151:AA151)</f>
        <v>0</v>
      </c>
      <c r="I151" s="102"/>
      <c r="J151" s="25"/>
      <c r="K151" s="23"/>
      <c r="L151" s="23"/>
      <c r="M151" s="23"/>
      <c r="N151" s="23"/>
      <c r="O151" s="23"/>
      <c r="P151" s="23"/>
      <c r="Q151" s="23"/>
      <c r="R151" s="23"/>
      <c r="S151" s="25"/>
      <c r="T151" s="23"/>
      <c r="U151" s="23"/>
      <c r="V151" s="23"/>
      <c r="W151" s="23"/>
      <c r="X151" s="23"/>
      <c r="Y151" s="23"/>
      <c r="Z151" s="23"/>
      <c r="AA151" s="23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3"/>
      <c r="AP151" s="23"/>
      <c r="AQ151" s="23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</row>
    <row r="152" spans="1:73" ht="12.75">
      <c r="A152" s="13">
        <f>+A151+1</f>
        <v>146</v>
      </c>
      <c r="B152" s="13" t="s">
        <v>306</v>
      </c>
      <c r="C152" s="13">
        <v>9407</v>
      </c>
      <c r="D152" s="20" t="s">
        <v>102</v>
      </c>
      <c r="E152" s="20">
        <f>IF(F152="Y",1,"")</f>
      </c>
      <c r="F152" s="21" t="s">
        <v>346</v>
      </c>
      <c r="G152" s="130">
        <f>SUM(J152:R152)</f>
        <v>15</v>
      </c>
      <c r="H152" s="130">
        <f>SUM(S152:AA152)</f>
        <v>1</v>
      </c>
      <c r="I152" s="102"/>
      <c r="J152" s="24"/>
      <c r="K152" s="23">
        <v>2</v>
      </c>
      <c r="L152" s="23">
        <v>2</v>
      </c>
      <c r="M152" s="23"/>
      <c r="N152" s="23">
        <v>4</v>
      </c>
      <c r="O152" s="23">
        <v>4</v>
      </c>
      <c r="P152" s="23"/>
      <c r="Q152" s="23">
        <v>2</v>
      </c>
      <c r="R152" s="23">
        <v>1</v>
      </c>
      <c r="S152" s="24"/>
      <c r="T152" s="23"/>
      <c r="U152" s="23"/>
      <c r="V152" s="23"/>
      <c r="W152" s="23"/>
      <c r="X152" s="23">
        <v>1</v>
      </c>
      <c r="Y152" s="23"/>
      <c r="Z152" s="23"/>
      <c r="AA152" s="23"/>
      <c r="AB152" s="24"/>
      <c r="AC152" s="24"/>
      <c r="AD152" s="24"/>
      <c r="AE152" s="24"/>
      <c r="AF152" s="24"/>
      <c r="AG152" s="24"/>
      <c r="AH152" s="24"/>
      <c r="AI152" s="24">
        <v>3</v>
      </c>
      <c r="AJ152" s="24"/>
      <c r="AK152" s="24"/>
      <c r="AL152" s="24"/>
      <c r="AM152" s="24"/>
      <c r="AN152" s="24"/>
      <c r="AO152" s="26">
        <v>5</v>
      </c>
      <c r="AP152" s="26"/>
      <c r="AQ152" s="29">
        <v>7</v>
      </c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U152" s="16"/>
    </row>
    <row r="153" spans="1:71" ht="12.75">
      <c r="A153" s="13">
        <f>+A152+1</f>
        <v>147</v>
      </c>
      <c r="B153" s="13" t="s">
        <v>308</v>
      </c>
      <c r="C153" s="13">
        <v>9529</v>
      </c>
      <c r="D153" s="20" t="s">
        <v>366</v>
      </c>
      <c r="E153" s="20">
        <f>IF(F153="Y",1,"")</f>
        <v>1</v>
      </c>
      <c r="F153" s="21" t="s">
        <v>357</v>
      </c>
      <c r="G153" s="130">
        <f>SUM(J153:R153)</f>
        <v>129</v>
      </c>
      <c r="H153" s="130">
        <f>SUM(S153:AA153)</f>
        <v>32</v>
      </c>
      <c r="I153" s="102"/>
      <c r="J153" s="24"/>
      <c r="K153" s="14"/>
      <c r="L153" s="14">
        <v>4</v>
      </c>
      <c r="M153" s="14">
        <v>20</v>
      </c>
      <c r="N153" s="14">
        <v>63</v>
      </c>
      <c r="O153" s="14"/>
      <c r="P153" s="14">
        <v>2</v>
      </c>
      <c r="Q153" s="14">
        <v>6</v>
      </c>
      <c r="R153" s="14">
        <v>34</v>
      </c>
      <c r="S153" s="19"/>
      <c r="T153" s="14"/>
      <c r="U153" s="14">
        <v>5</v>
      </c>
      <c r="V153" s="14">
        <v>6</v>
      </c>
      <c r="W153" s="14">
        <v>7</v>
      </c>
      <c r="X153" s="14"/>
      <c r="Y153" s="14">
        <v>2</v>
      </c>
      <c r="Z153" s="14">
        <v>2</v>
      </c>
      <c r="AA153" s="14">
        <v>10</v>
      </c>
      <c r="AB153" s="19"/>
      <c r="AC153" s="19">
        <v>7</v>
      </c>
      <c r="AD153" s="19"/>
      <c r="AE153" s="19"/>
      <c r="AF153" s="19">
        <v>1</v>
      </c>
      <c r="AG153" s="19">
        <v>3</v>
      </c>
      <c r="AH153" s="19">
        <v>96</v>
      </c>
      <c r="AI153" s="19"/>
      <c r="AJ153" s="19"/>
      <c r="AK153" s="19"/>
      <c r="AL153" s="19"/>
      <c r="AM153" s="19"/>
      <c r="AN153" s="19"/>
      <c r="AO153" s="14"/>
      <c r="AP153" s="14"/>
      <c r="AQ153" s="14"/>
      <c r="AR153" s="19">
        <v>1</v>
      </c>
      <c r="AS153" s="19">
        <v>50</v>
      </c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>
        <v>1</v>
      </c>
      <c r="BI153" s="19">
        <v>3</v>
      </c>
      <c r="BJ153" s="19"/>
      <c r="BK153" s="19"/>
      <c r="BL153" s="19">
        <v>1</v>
      </c>
      <c r="BM153" s="19">
        <v>6</v>
      </c>
      <c r="BN153" s="19">
        <v>1</v>
      </c>
      <c r="BO153" s="19">
        <v>6</v>
      </c>
      <c r="BP153" s="19">
        <v>4</v>
      </c>
      <c r="BQ153" s="19">
        <v>13</v>
      </c>
      <c r="BR153" s="19"/>
      <c r="BS153" s="19"/>
    </row>
    <row r="154" spans="1:73" ht="12.75">
      <c r="A154" s="13">
        <f>+A153+1</f>
        <v>148</v>
      </c>
      <c r="B154" s="13" t="s">
        <v>306</v>
      </c>
      <c r="C154" s="13">
        <v>14308</v>
      </c>
      <c r="D154" s="20" t="s">
        <v>95</v>
      </c>
      <c r="E154" s="20">
        <f>IF(F154="Y",1,"")</f>
        <v>1</v>
      </c>
      <c r="F154" s="21" t="s">
        <v>357</v>
      </c>
      <c r="G154" s="130">
        <f>SUM(J154:R154)</f>
        <v>37</v>
      </c>
      <c r="H154" s="130">
        <f>SUM(S154:AA154)</f>
        <v>22</v>
      </c>
      <c r="I154" s="102"/>
      <c r="J154" s="24"/>
      <c r="K154" s="14"/>
      <c r="L154" s="14">
        <v>1</v>
      </c>
      <c r="M154" s="14">
        <v>10</v>
      </c>
      <c r="N154" s="14">
        <v>15</v>
      </c>
      <c r="O154" s="14"/>
      <c r="P154" s="14">
        <v>1</v>
      </c>
      <c r="Q154" s="14">
        <v>3</v>
      </c>
      <c r="R154" s="14">
        <v>7</v>
      </c>
      <c r="S154" s="19"/>
      <c r="T154" s="14">
        <v>2</v>
      </c>
      <c r="U154" s="14">
        <v>11</v>
      </c>
      <c r="V154" s="14">
        <v>4</v>
      </c>
      <c r="W154" s="14"/>
      <c r="X154" s="14"/>
      <c r="Y154" s="14">
        <v>1</v>
      </c>
      <c r="Z154" s="14">
        <v>3</v>
      </c>
      <c r="AA154" s="14">
        <v>1</v>
      </c>
      <c r="AB154" s="19">
        <v>2</v>
      </c>
      <c r="AC154" s="19">
        <v>4</v>
      </c>
      <c r="AD154" s="19">
        <v>1</v>
      </c>
      <c r="AE154" s="19"/>
      <c r="AF154" s="19">
        <v>5</v>
      </c>
      <c r="AG154" s="19">
        <v>4</v>
      </c>
      <c r="AH154" s="19">
        <v>32</v>
      </c>
      <c r="AI154" s="19"/>
      <c r="AJ154" s="19"/>
      <c r="AK154" s="19"/>
      <c r="AL154" s="19"/>
      <c r="AM154" s="19"/>
      <c r="AN154" s="19"/>
      <c r="AO154" s="30">
        <v>48</v>
      </c>
      <c r="AP154" s="30">
        <v>10</v>
      </c>
      <c r="AQ154" s="30">
        <v>29</v>
      </c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>
        <v>11</v>
      </c>
      <c r="BC154" s="39">
        <v>33</v>
      </c>
      <c r="BD154" s="39"/>
      <c r="BE154" s="39"/>
      <c r="BF154" s="39">
        <v>5</v>
      </c>
      <c r="BG154" s="39">
        <v>4</v>
      </c>
      <c r="BH154" s="39">
        <v>1</v>
      </c>
      <c r="BI154" s="39">
        <v>5</v>
      </c>
      <c r="BJ154" s="39">
        <v>3</v>
      </c>
      <c r="BK154" s="39">
        <v>6</v>
      </c>
      <c r="BL154" s="39"/>
      <c r="BM154" s="39"/>
      <c r="BN154" s="39">
        <v>2</v>
      </c>
      <c r="BO154" s="39">
        <v>11</v>
      </c>
      <c r="BP154" s="39"/>
      <c r="BQ154" s="39"/>
      <c r="BR154" s="39">
        <v>3</v>
      </c>
      <c r="BS154" s="39">
        <v>6</v>
      </c>
      <c r="BU154" s="16"/>
    </row>
    <row r="155" spans="1:71" ht="14.25" customHeight="1">
      <c r="A155" s="13">
        <f>+A154+1</f>
        <v>149</v>
      </c>
      <c r="B155" s="13" t="s">
        <v>309</v>
      </c>
      <c r="C155" s="13">
        <v>9643</v>
      </c>
      <c r="D155" s="20" t="s">
        <v>162</v>
      </c>
      <c r="E155" s="20">
        <f>IF(F155="Y",1,"")</f>
        <v>1</v>
      </c>
      <c r="F155" s="21" t="s">
        <v>357</v>
      </c>
      <c r="G155" s="130">
        <f>SUM(J155:R155)</f>
        <v>13</v>
      </c>
      <c r="H155" s="130">
        <f>SUM(S155:AA155)</f>
        <v>11</v>
      </c>
      <c r="I155" s="102"/>
      <c r="J155" s="38"/>
      <c r="K155" s="37"/>
      <c r="L155" s="37"/>
      <c r="M155" s="37"/>
      <c r="N155" s="37">
        <v>7</v>
      </c>
      <c r="O155" s="37"/>
      <c r="P155" s="37"/>
      <c r="Q155" s="37">
        <v>1</v>
      </c>
      <c r="R155" s="37">
        <v>5</v>
      </c>
      <c r="S155" s="38"/>
      <c r="T155" s="37"/>
      <c r="U155" s="37"/>
      <c r="V155" s="37">
        <v>7</v>
      </c>
      <c r="W155" s="37">
        <v>1</v>
      </c>
      <c r="X155" s="37"/>
      <c r="Y155" s="37">
        <v>1</v>
      </c>
      <c r="Z155" s="37">
        <v>1</v>
      </c>
      <c r="AA155" s="37">
        <v>1</v>
      </c>
      <c r="AB155" s="38">
        <v>3</v>
      </c>
      <c r="AC155" s="38"/>
      <c r="AD155" s="38">
        <v>5</v>
      </c>
      <c r="AE155" s="38">
        <v>5</v>
      </c>
      <c r="AF155" s="38"/>
      <c r="AG155" s="38"/>
      <c r="AH155" s="38">
        <v>13</v>
      </c>
      <c r="AI155" s="38"/>
      <c r="AJ155" s="38"/>
      <c r="AK155" s="38"/>
      <c r="AL155" s="38"/>
      <c r="AM155" s="38"/>
      <c r="AN155" s="38"/>
      <c r="AO155" s="37"/>
      <c r="AP155" s="37"/>
      <c r="AQ155" s="37">
        <v>7</v>
      </c>
      <c r="AR155" s="38"/>
      <c r="AS155" s="38"/>
      <c r="AT155" s="38">
        <v>1</v>
      </c>
      <c r="AU155" s="38">
        <v>1</v>
      </c>
      <c r="AV155" s="38"/>
      <c r="AW155" s="38"/>
      <c r="AX155" s="38"/>
      <c r="AY155" s="38"/>
      <c r="AZ155" s="38"/>
      <c r="BA155" s="38"/>
      <c r="BB155" s="38">
        <v>3</v>
      </c>
      <c r="BC155" s="38">
        <v>10</v>
      </c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>
        <v>3</v>
      </c>
      <c r="BO155" s="38">
        <v>5</v>
      </c>
      <c r="BP155" s="38"/>
      <c r="BQ155" s="38"/>
      <c r="BR155" s="38">
        <v>3</v>
      </c>
      <c r="BS155" s="38">
        <v>18</v>
      </c>
    </row>
    <row r="156" spans="1:71" ht="14.25" customHeight="1">
      <c r="A156" s="13">
        <f>+A155+1</f>
        <v>150</v>
      </c>
      <c r="B156" s="13" t="s">
        <v>308</v>
      </c>
      <c r="C156" s="13">
        <v>9555</v>
      </c>
      <c r="D156" s="20" t="s">
        <v>133</v>
      </c>
      <c r="E156" s="20">
        <f>IF(F156="Y",1,"")</f>
        <v>1</v>
      </c>
      <c r="F156" s="21" t="s">
        <v>357</v>
      </c>
      <c r="G156" s="130">
        <f>SUM(J156:R156)</f>
        <v>119</v>
      </c>
      <c r="H156" s="130">
        <f>SUM(S156:AA156)</f>
        <v>36</v>
      </c>
      <c r="I156" s="102"/>
      <c r="J156" s="19"/>
      <c r="K156" s="23"/>
      <c r="L156" s="23">
        <v>12</v>
      </c>
      <c r="M156" s="23">
        <v>26</v>
      </c>
      <c r="N156" s="23">
        <v>40</v>
      </c>
      <c r="O156" s="23">
        <v>1</v>
      </c>
      <c r="P156" s="23">
        <v>6</v>
      </c>
      <c r="Q156" s="23">
        <v>12</v>
      </c>
      <c r="R156" s="23">
        <v>22</v>
      </c>
      <c r="S156" s="24"/>
      <c r="T156" s="23">
        <v>1</v>
      </c>
      <c r="U156" s="23">
        <v>4</v>
      </c>
      <c r="V156" s="23">
        <v>10</v>
      </c>
      <c r="W156" s="23">
        <v>7</v>
      </c>
      <c r="X156" s="23"/>
      <c r="Y156" s="23">
        <v>5</v>
      </c>
      <c r="Z156" s="23">
        <v>5</v>
      </c>
      <c r="AA156" s="23">
        <v>4</v>
      </c>
      <c r="AB156" s="24">
        <v>8</v>
      </c>
      <c r="AC156" s="24">
        <v>6</v>
      </c>
      <c r="AD156" s="24">
        <v>14</v>
      </c>
      <c r="AE156" s="24"/>
      <c r="AF156" s="24">
        <v>12</v>
      </c>
      <c r="AG156" s="24">
        <v>2</v>
      </c>
      <c r="AH156" s="24">
        <v>66</v>
      </c>
      <c r="AI156" s="24"/>
      <c r="AJ156" s="24"/>
      <c r="AK156" s="24"/>
      <c r="AL156" s="24"/>
      <c r="AM156" s="24"/>
      <c r="AN156" s="24"/>
      <c r="AO156" s="23">
        <v>12</v>
      </c>
      <c r="AP156" s="23"/>
      <c r="AQ156" s="32">
        <v>20</v>
      </c>
      <c r="AR156" s="58">
        <v>1</v>
      </c>
      <c r="AS156" s="58">
        <v>40</v>
      </c>
      <c r="AT156" s="58"/>
      <c r="AU156" s="58"/>
      <c r="AV156" s="58"/>
      <c r="AW156" s="58"/>
      <c r="AX156" s="58"/>
      <c r="AY156" s="58"/>
      <c r="AZ156" s="58"/>
      <c r="BA156" s="58"/>
      <c r="BB156" s="58">
        <v>12</v>
      </c>
      <c r="BC156" s="58">
        <v>24</v>
      </c>
      <c r="BD156" s="58"/>
      <c r="BE156" s="58"/>
      <c r="BF156" s="58"/>
      <c r="BG156" s="58"/>
      <c r="BH156" s="58"/>
      <c r="BI156" s="58"/>
      <c r="BJ156" s="58">
        <v>18</v>
      </c>
      <c r="BK156" s="58">
        <v>60</v>
      </c>
      <c r="BL156" s="58"/>
      <c r="BM156" s="58"/>
      <c r="BN156" s="58">
        <v>1</v>
      </c>
      <c r="BO156" s="58">
        <v>6</v>
      </c>
      <c r="BP156" s="58"/>
      <c r="BQ156" s="58"/>
      <c r="BR156" s="58"/>
      <c r="BS156" s="58"/>
    </row>
    <row r="157" spans="1:71" ht="14.25" customHeight="1">
      <c r="A157" s="13">
        <f>+A156+1</f>
        <v>151</v>
      </c>
      <c r="B157" s="13" t="s">
        <v>308</v>
      </c>
      <c r="C157" s="13">
        <v>9548</v>
      </c>
      <c r="D157" s="20" t="s">
        <v>129</v>
      </c>
      <c r="E157" s="20">
        <f>IF(F157="Y",1,"")</f>
        <v>1</v>
      </c>
      <c r="F157" s="21" t="s">
        <v>357</v>
      </c>
      <c r="G157" s="130">
        <f>SUM(J157:R157)</f>
        <v>89</v>
      </c>
      <c r="H157" s="130">
        <f>SUM(S157:AA157)</f>
        <v>89</v>
      </c>
      <c r="I157" s="102"/>
      <c r="J157" s="19"/>
      <c r="K157" s="23">
        <v>1</v>
      </c>
      <c r="L157" s="23">
        <v>5</v>
      </c>
      <c r="M157" s="23">
        <v>9</v>
      </c>
      <c r="N157" s="23">
        <v>43</v>
      </c>
      <c r="O157" s="23"/>
      <c r="P157" s="23">
        <v>4</v>
      </c>
      <c r="Q157" s="23">
        <v>9</v>
      </c>
      <c r="R157" s="23">
        <v>18</v>
      </c>
      <c r="S157" s="24"/>
      <c r="T157" s="23">
        <v>17</v>
      </c>
      <c r="U157" s="23">
        <v>6</v>
      </c>
      <c r="V157" s="23">
        <v>16</v>
      </c>
      <c r="W157" s="23">
        <v>20</v>
      </c>
      <c r="X157" s="23">
        <v>8</v>
      </c>
      <c r="Y157" s="23">
        <v>3</v>
      </c>
      <c r="Z157" s="23">
        <v>10</v>
      </c>
      <c r="AA157" s="23">
        <v>9</v>
      </c>
      <c r="AB157" s="24">
        <v>16</v>
      </c>
      <c r="AC157" s="24">
        <v>5</v>
      </c>
      <c r="AD157" s="24">
        <v>1</v>
      </c>
      <c r="AE157" s="24">
        <v>19</v>
      </c>
      <c r="AF157" s="24">
        <v>11</v>
      </c>
      <c r="AG157" s="24">
        <v>5</v>
      </c>
      <c r="AH157" s="24">
        <v>118</v>
      </c>
      <c r="AI157" s="24"/>
      <c r="AJ157" s="24">
        <v>2</v>
      </c>
      <c r="AK157" s="24">
        <v>1</v>
      </c>
      <c r="AL157" s="24"/>
      <c r="AM157" s="24"/>
      <c r="AN157" s="24"/>
      <c r="AO157" s="23">
        <v>14</v>
      </c>
      <c r="AP157" s="23">
        <v>5</v>
      </c>
      <c r="AQ157" s="32">
        <v>44</v>
      </c>
      <c r="AR157" s="58">
        <v>1</v>
      </c>
      <c r="AS157" s="58">
        <v>50</v>
      </c>
      <c r="AT157" s="58"/>
      <c r="AU157" s="58"/>
      <c r="AV157" s="58"/>
      <c r="AW157" s="58"/>
      <c r="AX157" s="58"/>
      <c r="AY157" s="58"/>
      <c r="AZ157" s="58"/>
      <c r="BA157" s="58"/>
      <c r="BB157" s="58">
        <v>24</v>
      </c>
      <c r="BC157" s="58">
        <v>5</v>
      </c>
      <c r="BD157" s="58"/>
      <c r="BE157" s="58"/>
      <c r="BF157" s="58">
        <v>2</v>
      </c>
      <c r="BG157" s="58">
        <v>2</v>
      </c>
      <c r="BH157" s="58"/>
      <c r="BI157" s="58"/>
      <c r="BJ157" s="58">
        <v>8</v>
      </c>
      <c r="BK157" s="58">
        <v>16</v>
      </c>
      <c r="BL157" s="58">
        <v>1</v>
      </c>
      <c r="BM157" s="58">
        <v>15</v>
      </c>
      <c r="BN157" s="58">
        <v>4</v>
      </c>
      <c r="BO157" s="58">
        <v>12</v>
      </c>
      <c r="BP157" s="58">
        <v>2</v>
      </c>
      <c r="BQ157" s="58">
        <v>20</v>
      </c>
      <c r="BR157" s="58">
        <v>30</v>
      </c>
      <c r="BS157" s="58">
        <v>19</v>
      </c>
    </row>
    <row r="158" spans="1:71" ht="14.25" customHeight="1">
      <c r="A158" s="13">
        <f>+A157+1</f>
        <v>152</v>
      </c>
      <c r="B158" s="13" t="s">
        <v>308</v>
      </c>
      <c r="C158" s="13">
        <v>9549</v>
      </c>
      <c r="D158" s="20" t="s">
        <v>130</v>
      </c>
      <c r="E158" s="20">
        <f>IF(F158="Y",1,"")</f>
        <v>1</v>
      </c>
      <c r="F158" s="21" t="s">
        <v>357</v>
      </c>
      <c r="G158" s="130">
        <f>SUM(J158:R158)</f>
        <v>81</v>
      </c>
      <c r="H158" s="130">
        <f>SUM(S158:AA158)</f>
        <v>22</v>
      </c>
      <c r="I158" s="102"/>
      <c r="J158" s="19"/>
      <c r="K158" s="23">
        <v>1</v>
      </c>
      <c r="L158" s="23">
        <v>9</v>
      </c>
      <c r="M158" s="23">
        <v>13</v>
      </c>
      <c r="N158" s="23">
        <v>34</v>
      </c>
      <c r="O158" s="23">
        <v>2</v>
      </c>
      <c r="P158" s="23">
        <v>7</v>
      </c>
      <c r="Q158" s="23">
        <v>6</v>
      </c>
      <c r="R158" s="23">
        <v>9</v>
      </c>
      <c r="S158" s="24"/>
      <c r="T158" s="23"/>
      <c r="U158" s="23">
        <v>2</v>
      </c>
      <c r="V158" s="23">
        <v>4</v>
      </c>
      <c r="W158" s="23">
        <v>8</v>
      </c>
      <c r="X158" s="23"/>
      <c r="Y158" s="23">
        <v>3</v>
      </c>
      <c r="Z158" s="23">
        <v>1</v>
      </c>
      <c r="AA158" s="23">
        <v>4</v>
      </c>
      <c r="AB158" s="24">
        <v>4</v>
      </c>
      <c r="AC158" s="24">
        <v>1</v>
      </c>
      <c r="AD158" s="24"/>
      <c r="AE158" s="24"/>
      <c r="AF158" s="24">
        <v>18</v>
      </c>
      <c r="AG158" s="24">
        <v>2</v>
      </c>
      <c r="AH158" s="24">
        <v>60</v>
      </c>
      <c r="AI158" s="24"/>
      <c r="AJ158" s="24"/>
      <c r="AK158" s="24"/>
      <c r="AL158" s="24"/>
      <c r="AM158" s="24"/>
      <c r="AN158" s="24"/>
      <c r="AO158" s="23">
        <v>17</v>
      </c>
      <c r="AP158" s="23">
        <v>17</v>
      </c>
      <c r="AQ158" s="32">
        <v>17</v>
      </c>
      <c r="AR158" s="58">
        <v>1</v>
      </c>
      <c r="AS158" s="58">
        <v>40</v>
      </c>
      <c r="AT158" s="58"/>
      <c r="AU158" s="58"/>
      <c r="AV158" s="58"/>
      <c r="AW158" s="58"/>
      <c r="AX158" s="58"/>
      <c r="AY158" s="58"/>
      <c r="AZ158" s="58"/>
      <c r="BA158" s="58"/>
      <c r="BB158" s="58">
        <v>8</v>
      </c>
      <c r="BC158" s="58">
        <v>2</v>
      </c>
      <c r="BD158" s="58"/>
      <c r="BE158" s="58"/>
      <c r="BF158" s="58">
        <v>4</v>
      </c>
      <c r="BG158" s="58">
        <v>1</v>
      </c>
      <c r="BH158" s="58"/>
      <c r="BI158" s="58"/>
      <c r="BJ158" s="58">
        <v>6</v>
      </c>
      <c r="BK158" s="58">
        <v>1</v>
      </c>
      <c r="BL158" s="58">
        <v>1</v>
      </c>
      <c r="BM158" s="19">
        <v>6.5</v>
      </c>
      <c r="BN158" s="58"/>
      <c r="BO158" s="58"/>
      <c r="BP158" s="58"/>
      <c r="BQ158" s="58"/>
      <c r="BR158" s="58">
        <v>1</v>
      </c>
      <c r="BS158" s="58">
        <v>3</v>
      </c>
    </row>
    <row r="159" spans="1:71" ht="14.25" customHeight="1">
      <c r="A159" s="13">
        <f>+A158+1</f>
        <v>153</v>
      </c>
      <c r="B159" s="13" t="s">
        <v>308</v>
      </c>
      <c r="C159" s="13">
        <v>9615</v>
      </c>
      <c r="D159" s="20" t="s">
        <v>274</v>
      </c>
      <c r="E159" s="20">
        <f>IF(F159="Y",1,"")</f>
        <v>1</v>
      </c>
      <c r="F159" s="21" t="s">
        <v>357</v>
      </c>
      <c r="G159" s="130">
        <f>SUM(J159:R159)</f>
        <v>129</v>
      </c>
      <c r="H159" s="130">
        <f>SUM(S159:AA159)</f>
        <v>0</v>
      </c>
      <c r="I159" s="102"/>
      <c r="J159" s="24"/>
      <c r="K159" s="14">
        <v>20</v>
      </c>
      <c r="L159" s="14">
        <v>22</v>
      </c>
      <c r="M159" s="14">
        <v>20</v>
      </c>
      <c r="N159" s="14">
        <v>12</v>
      </c>
      <c r="O159" s="14">
        <v>16</v>
      </c>
      <c r="P159" s="14">
        <v>16</v>
      </c>
      <c r="Q159" s="14">
        <v>16</v>
      </c>
      <c r="R159" s="14">
        <v>7</v>
      </c>
      <c r="S159" s="19">
        <v>0</v>
      </c>
      <c r="T159" s="14"/>
      <c r="U159" s="14"/>
      <c r="V159" s="14"/>
      <c r="W159" s="14"/>
      <c r="X159" s="14"/>
      <c r="Y159" s="14"/>
      <c r="Z159" s="14"/>
      <c r="AA159" s="14"/>
      <c r="AB159" s="19"/>
      <c r="AC159" s="19">
        <v>2</v>
      </c>
      <c r="AD159" s="19">
        <v>5</v>
      </c>
      <c r="AE159" s="19"/>
      <c r="AF159" s="19">
        <v>12</v>
      </c>
      <c r="AG159" s="19">
        <v>9</v>
      </c>
      <c r="AH159" s="19">
        <v>48</v>
      </c>
      <c r="AI159" s="19">
        <v>7</v>
      </c>
      <c r="AJ159" s="19"/>
      <c r="AK159" s="19"/>
      <c r="AL159" s="19"/>
      <c r="AM159" s="19"/>
      <c r="AN159" s="19"/>
      <c r="AO159" s="14">
        <v>11</v>
      </c>
      <c r="AP159" s="14">
        <v>7</v>
      </c>
      <c r="AQ159" s="14">
        <v>10</v>
      </c>
      <c r="AR159" s="19">
        <v>1</v>
      </c>
      <c r="AS159" s="19">
        <v>12</v>
      </c>
      <c r="AT159" s="19"/>
      <c r="AU159" s="19"/>
      <c r="AV159" s="19"/>
      <c r="AW159" s="19"/>
      <c r="AX159" s="19"/>
      <c r="AY159" s="19"/>
      <c r="AZ159" s="19">
        <v>6</v>
      </c>
      <c r="BA159" s="19"/>
      <c r="BB159" s="19">
        <v>6</v>
      </c>
      <c r="BC159" s="19">
        <v>3</v>
      </c>
      <c r="BD159" s="19">
        <v>8</v>
      </c>
      <c r="BE159" s="19"/>
      <c r="BF159" s="19">
        <v>8</v>
      </c>
      <c r="BG159" s="19">
        <v>3</v>
      </c>
      <c r="BH159" s="19"/>
      <c r="BI159" s="19"/>
      <c r="BJ159" s="19">
        <v>9</v>
      </c>
      <c r="BK159" s="19">
        <v>3</v>
      </c>
      <c r="BL159" s="19"/>
      <c r="BM159" s="19"/>
      <c r="BN159" s="19">
        <v>5</v>
      </c>
      <c r="BO159" s="19">
        <v>8</v>
      </c>
      <c r="BP159" s="19"/>
      <c r="BQ159" s="19"/>
      <c r="BR159" s="19"/>
      <c r="BS159" s="19"/>
    </row>
    <row r="160" spans="1:71" ht="14.25" customHeight="1">
      <c r="A160" s="13">
        <f>+A159+1</f>
        <v>154</v>
      </c>
      <c r="B160" s="13" t="s">
        <v>309</v>
      </c>
      <c r="C160" s="13">
        <v>9679</v>
      </c>
      <c r="D160" s="20" t="s">
        <v>170</v>
      </c>
      <c r="E160" s="20">
        <f>IF(F160="Y",1,"")</f>
        <v>1</v>
      </c>
      <c r="F160" s="21" t="s">
        <v>357</v>
      </c>
      <c r="G160" s="130">
        <f>SUM(J160:R160)</f>
        <v>11</v>
      </c>
      <c r="H160" s="130">
        <f>SUM(S160:AA160)</f>
        <v>25</v>
      </c>
      <c r="I160" s="102"/>
      <c r="J160" s="24"/>
      <c r="K160" s="14"/>
      <c r="L160" s="14"/>
      <c r="M160" s="14">
        <v>3</v>
      </c>
      <c r="N160" s="14">
        <v>4</v>
      </c>
      <c r="O160" s="14"/>
      <c r="P160" s="14">
        <v>1</v>
      </c>
      <c r="Q160" s="14">
        <v>1</v>
      </c>
      <c r="R160" s="14">
        <v>2</v>
      </c>
      <c r="S160" s="19"/>
      <c r="T160" s="14">
        <v>6</v>
      </c>
      <c r="U160" s="14">
        <v>8</v>
      </c>
      <c r="V160" s="14">
        <v>1</v>
      </c>
      <c r="W160" s="14">
        <v>2</v>
      </c>
      <c r="X160" s="14">
        <v>5</v>
      </c>
      <c r="Y160" s="14">
        <v>2</v>
      </c>
      <c r="Z160" s="14"/>
      <c r="AA160" s="14">
        <v>1</v>
      </c>
      <c r="AB160" s="19">
        <v>5</v>
      </c>
      <c r="AC160" s="19">
        <v>1</v>
      </c>
      <c r="AD160" s="19">
        <v>3</v>
      </c>
      <c r="AE160" s="19">
        <v>2</v>
      </c>
      <c r="AF160" s="19">
        <v>5</v>
      </c>
      <c r="AG160" s="19">
        <v>1</v>
      </c>
      <c r="AH160" s="19">
        <v>14</v>
      </c>
      <c r="AI160" s="19"/>
      <c r="AJ160" s="19"/>
      <c r="AK160" s="19"/>
      <c r="AL160" s="19"/>
      <c r="AM160" s="19"/>
      <c r="AN160" s="19"/>
      <c r="AO160" s="14">
        <v>5</v>
      </c>
      <c r="AP160" s="14">
        <v>4</v>
      </c>
      <c r="AQ160" s="14">
        <v>5</v>
      </c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>
        <v>3</v>
      </c>
      <c r="BC160" s="19">
        <v>18</v>
      </c>
      <c r="BD160" s="19">
        <v>1</v>
      </c>
      <c r="BE160" s="19">
        <v>5</v>
      </c>
      <c r="BF160" s="19"/>
      <c r="BG160" s="19"/>
      <c r="BH160" s="19"/>
      <c r="BI160" s="19"/>
      <c r="BJ160" s="19"/>
      <c r="BK160" s="19"/>
      <c r="BL160" s="19"/>
      <c r="BM160" s="19"/>
      <c r="BN160" s="19">
        <v>3</v>
      </c>
      <c r="BO160" s="19">
        <v>9</v>
      </c>
      <c r="BP160" s="19"/>
      <c r="BQ160" s="19"/>
      <c r="BR160" s="19"/>
      <c r="BS160" s="19"/>
    </row>
    <row r="161" spans="1:85" ht="14.25" customHeight="1">
      <c r="A161" s="13">
        <f>+A160+1</f>
        <v>155</v>
      </c>
      <c r="B161" s="13" t="s">
        <v>310</v>
      </c>
      <c r="C161" s="42">
        <v>9785</v>
      </c>
      <c r="D161" s="20" t="s">
        <v>216</v>
      </c>
      <c r="E161" s="20">
        <f>IF(F161="Y",1,"")</f>
        <v>1</v>
      </c>
      <c r="F161" s="21" t="s">
        <v>357</v>
      </c>
      <c r="G161" s="130">
        <f>SUM(J161:R161)</f>
        <v>32</v>
      </c>
      <c r="H161" s="130">
        <f>SUM(S161:AA161)</f>
        <v>5</v>
      </c>
      <c r="I161" s="102"/>
      <c r="J161" s="44"/>
      <c r="K161" s="14">
        <v>2</v>
      </c>
      <c r="L161" s="14">
        <v>4</v>
      </c>
      <c r="M161" s="14">
        <v>9</v>
      </c>
      <c r="N161" s="14">
        <v>2</v>
      </c>
      <c r="O161" s="14">
        <v>5</v>
      </c>
      <c r="P161" s="14"/>
      <c r="Q161" s="14">
        <v>9</v>
      </c>
      <c r="R161" s="14">
        <v>1</v>
      </c>
      <c r="S161" s="39"/>
      <c r="T161" s="14"/>
      <c r="U161" s="14">
        <v>1</v>
      </c>
      <c r="V161" s="14"/>
      <c r="W161" s="14">
        <v>1</v>
      </c>
      <c r="X161" s="14"/>
      <c r="Y161" s="14">
        <v>2</v>
      </c>
      <c r="Z161" s="14"/>
      <c r="AA161" s="14">
        <v>1</v>
      </c>
      <c r="AB161" s="19"/>
      <c r="AC161" s="19">
        <v>1</v>
      </c>
      <c r="AD161" s="19"/>
      <c r="AE161" s="19"/>
      <c r="AF161" s="19">
        <v>5</v>
      </c>
      <c r="AG161" s="19">
        <v>4</v>
      </c>
      <c r="AH161" s="19">
        <v>2</v>
      </c>
      <c r="AI161" s="19">
        <v>1</v>
      </c>
      <c r="AJ161" s="19"/>
      <c r="AK161" s="19"/>
      <c r="AL161" s="19"/>
      <c r="AM161" s="19"/>
      <c r="AN161" s="19">
        <v>4</v>
      </c>
      <c r="AO161" s="14"/>
      <c r="AP161" s="14"/>
      <c r="AQ161" s="14">
        <v>4</v>
      </c>
      <c r="AR161" s="19"/>
      <c r="AS161" s="19"/>
      <c r="AT161" s="19"/>
      <c r="AU161" s="19"/>
      <c r="AV161" s="19">
        <v>1</v>
      </c>
      <c r="AW161" s="19">
        <v>25</v>
      </c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>
        <v>1</v>
      </c>
      <c r="BO161" s="19">
        <v>25</v>
      </c>
      <c r="BP161" s="19"/>
      <c r="BQ161" s="19"/>
      <c r="BR161" s="19"/>
      <c r="BS161" s="19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</row>
    <row r="162" spans="1:85" ht="14.25" customHeight="1">
      <c r="A162" s="13">
        <f>+A161+1</f>
        <v>156</v>
      </c>
      <c r="B162" s="13" t="s">
        <v>310</v>
      </c>
      <c r="C162" s="42">
        <v>9782</v>
      </c>
      <c r="D162" s="20" t="s">
        <v>213</v>
      </c>
      <c r="E162" s="20">
        <f>IF(F162="Y",1,"")</f>
      </c>
      <c r="F162" s="21" t="s">
        <v>346</v>
      </c>
      <c r="G162" s="130">
        <f>SUM(J162:R162)</f>
        <v>16</v>
      </c>
      <c r="H162" s="130">
        <f>SUM(S162:AA162)</f>
        <v>29</v>
      </c>
      <c r="I162" s="102"/>
      <c r="J162" s="44"/>
      <c r="K162" s="17"/>
      <c r="L162" s="17"/>
      <c r="M162" s="17">
        <v>4</v>
      </c>
      <c r="N162" s="17">
        <v>6</v>
      </c>
      <c r="O162" s="17"/>
      <c r="P162" s="17">
        <v>1</v>
      </c>
      <c r="Q162" s="17">
        <v>2</v>
      </c>
      <c r="R162" s="17">
        <v>3</v>
      </c>
      <c r="S162" s="44"/>
      <c r="T162" s="17">
        <v>3</v>
      </c>
      <c r="U162" s="17">
        <v>3</v>
      </c>
      <c r="V162" s="17">
        <v>8</v>
      </c>
      <c r="W162" s="17">
        <v>2</v>
      </c>
      <c r="X162" s="17">
        <v>2</v>
      </c>
      <c r="Y162" s="17">
        <v>2</v>
      </c>
      <c r="Z162" s="17">
        <v>7</v>
      </c>
      <c r="AA162" s="17">
        <v>2</v>
      </c>
      <c r="AB162" s="31"/>
      <c r="AC162" s="31"/>
      <c r="AD162" s="31"/>
      <c r="AE162" s="31"/>
      <c r="AF162" s="31">
        <v>4</v>
      </c>
      <c r="AG162" s="31">
        <v>1</v>
      </c>
      <c r="AH162" s="31">
        <v>28</v>
      </c>
      <c r="AI162" s="31"/>
      <c r="AJ162" s="31"/>
      <c r="AK162" s="31"/>
      <c r="AL162" s="31"/>
      <c r="AM162" s="31"/>
      <c r="AN162" s="31"/>
      <c r="AO162" s="17">
        <v>4</v>
      </c>
      <c r="AP162" s="17"/>
      <c r="AQ162" s="17">
        <v>24</v>
      </c>
      <c r="AR162" s="31">
        <v>1</v>
      </c>
      <c r="AS162" s="31">
        <v>25</v>
      </c>
      <c r="AT162" s="31"/>
      <c r="AU162" s="31"/>
      <c r="AV162" s="31"/>
      <c r="AW162" s="31"/>
      <c r="AX162" s="31"/>
      <c r="AY162" s="31"/>
      <c r="AZ162" s="31"/>
      <c r="BA162" s="31"/>
      <c r="BB162" s="31">
        <v>8</v>
      </c>
      <c r="BC162" s="31">
        <v>6</v>
      </c>
      <c r="BD162" s="31"/>
      <c r="BE162" s="31"/>
      <c r="BF162" s="31"/>
      <c r="BG162" s="31"/>
      <c r="BH162" s="31"/>
      <c r="BI162" s="31"/>
      <c r="BJ162" s="31">
        <v>2</v>
      </c>
      <c r="BK162" s="31">
        <v>1</v>
      </c>
      <c r="BL162" s="31"/>
      <c r="BM162" s="31"/>
      <c r="BN162" s="31">
        <v>2</v>
      </c>
      <c r="BO162" s="31">
        <v>2</v>
      </c>
      <c r="BP162" s="31"/>
      <c r="BQ162" s="31"/>
      <c r="BR162" s="31"/>
      <c r="BS162" s="31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</row>
    <row r="163" spans="1:87" ht="14.25" customHeight="1">
      <c r="A163" s="13">
        <f>+A162+1</f>
        <v>157</v>
      </c>
      <c r="B163" s="18" t="s">
        <v>307</v>
      </c>
      <c r="C163" s="18">
        <v>18665</v>
      </c>
      <c r="D163" s="81" t="s">
        <v>360</v>
      </c>
      <c r="E163" s="20">
        <f>IF(F163="Y",1,"")</f>
        <v>1</v>
      </c>
      <c r="F163" s="82" t="s">
        <v>357</v>
      </c>
      <c r="G163" s="130">
        <f>SUM(J163:R163)</f>
        <v>60</v>
      </c>
      <c r="H163" s="130">
        <f>SUM(S163:AA163)</f>
        <v>23</v>
      </c>
      <c r="I163" s="100"/>
      <c r="J163" s="91"/>
      <c r="K163" s="91">
        <v>4</v>
      </c>
      <c r="L163" s="91">
        <v>9</v>
      </c>
      <c r="M163" s="91">
        <v>17</v>
      </c>
      <c r="N163" s="91">
        <v>2</v>
      </c>
      <c r="O163" s="91">
        <v>3</v>
      </c>
      <c r="P163" s="91">
        <v>6</v>
      </c>
      <c r="Q163" s="91">
        <v>11</v>
      </c>
      <c r="R163" s="91">
        <v>8</v>
      </c>
      <c r="S163" s="91"/>
      <c r="T163" s="91">
        <v>2</v>
      </c>
      <c r="U163" s="91">
        <v>3</v>
      </c>
      <c r="V163" s="91">
        <v>7</v>
      </c>
      <c r="W163" s="91"/>
      <c r="X163" s="91">
        <v>1</v>
      </c>
      <c r="Y163" s="91">
        <v>3</v>
      </c>
      <c r="Z163" s="91">
        <v>4</v>
      </c>
      <c r="AA163" s="91">
        <v>3</v>
      </c>
      <c r="AB163" s="91"/>
      <c r="AC163" s="91">
        <v>1</v>
      </c>
      <c r="AD163" s="91">
        <v>9</v>
      </c>
      <c r="AE163" s="91"/>
      <c r="AF163" s="91">
        <v>10</v>
      </c>
      <c r="AG163" s="91">
        <v>8</v>
      </c>
      <c r="AH163" s="91">
        <v>65</v>
      </c>
      <c r="AI163" s="91"/>
      <c r="AJ163" s="91"/>
      <c r="AK163" s="91"/>
      <c r="AL163" s="91"/>
      <c r="AM163" s="91"/>
      <c r="AN163" s="91"/>
      <c r="AO163" s="91"/>
      <c r="AP163" s="91"/>
      <c r="AQ163" s="91"/>
      <c r="AR163" s="91">
        <v>1</v>
      </c>
      <c r="AS163" s="91"/>
      <c r="AT163" s="91"/>
      <c r="AU163" s="91"/>
      <c r="AV163" s="91"/>
      <c r="AW163" s="91"/>
      <c r="AX163" s="91"/>
      <c r="AY163" s="91"/>
      <c r="AZ163" s="91"/>
      <c r="BA163" s="91"/>
      <c r="BB163" s="91">
        <v>3</v>
      </c>
      <c r="BC163" s="91"/>
      <c r="BD163" s="91"/>
      <c r="BE163" s="91"/>
      <c r="BF163" s="91">
        <v>4</v>
      </c>
      <c r="BG163" s="91"/>
      <c r="BH163" s="91"/>
      <c r="BI163" s="91"/>
      <c r="BJ163" s="91">
        <v>3</v>
      </c>
      <c r="BK163" s="91"/>
      <c r="BL163" s="91"/>
      <c r="BM163" s="91"/>
      <c r="BN163" s="91"/>
      <c r="BO163" s="91"/>
      <c r="BP163" s="91"/>
      <c r="BQ163" s="91"/>
      <c r="BR163" s="91"/>
      <c r="BS163" s="91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</row>
    <row r="164" spans="1:87" ht="14.25" customHeight="1">
      <c r="A164" s="13">
        <f>+A163+1</f>
        <v>158</v>
      </c>
      <c r="B164" s="13" t="s">
        <v>307</v>
      </c>
      <c r="C164" s="13">
        <v>9284</v>
      </c>
      <c r="D164" s="20" t="s">
        <v>23</v>
      </c>
      <c r="E164" s="20">
        <f>IF(F164="Y",1,"")</f>
        <v>1</v>
      </c>
      <c r="F164" s="21" t="s">
        <v>357</v>
      </c>
      <c r="G164" s="130">
        <f>SUM(J164:R164)</f>
        <v>59</v>
      </c>
      <c r="H164" s="130">
        <f>SUM(S164:AA164)</f>
        <v>24</v>
      </c>
      <c r="I164" s="100"/>
      <c r="J164" s="91"/>
      <c r="K164" s="90">
        <v>1</v>
      </c>
      <c r="L164" s="90">
        <v>6</v>
      </c>
      <c r="M164" s="90">
        <v>7</v>
      </c>
      <c r="N164" s="90">
        <v>30</v>
      </c>
      <c r="O164" s="90"/>
      <c r="P164" s="90"/>
      <c r="Q164" s="90">
        <v>3</v>
      </c>
      <c r="R164" s="90">
        <v>12</v>
      </c>
      <c r="S164" s="91"/>
      <c r="T164" s="90">
        <v>1</v>
      </c>
      <c r="U164" s="90">
        <v>3</v>
      </c>
      <c r="V164" s="90">
        <v>3</v>
      </c>
      <c r="W164" s="90">
        <v>7</v>
      </c>
      <c r="X164" s="90">
        <v>1</v>
      </c>
      <c r="Y164" s="90">
        <v>1</v>
      </c>
      <c r="Z164" s="90">
        <v>4</v>
      </c>
      <c r="AA164" s="90">
        <v>4</v>
      </c>
      <c r="AB164" s="91">
        <v>9</v>
      </c>
      <c r="AC164" s="91"/>
      <c r="AD164" s="91"/>
      <c r="AE164" s="91">
        <v>7</v>
      </c>
      <c r="AF164" s="91">
        <v>3</v>
      </c>
      <c r="AG164" s="91">
        <v>3</v>
      </c>
      <c r="AH164" s="91">
        <v>34</v>
      </c>
      <c r="AI164" s="91"/>
      <c r="AJ164" s="91"/>
      <c r="AK164" s="91"/>
      <c r="AL164" s="91"/>
      <c r="AM164" s="91"/>
      <c r="AN164" s="91"/>
      <c r="AO164" s="90">
        <v>7</v>
      </c>
      <c r="AP164" s="90">
        <v>3</v>
      </c>
      <c r="AQ164" s="90">
        <v>14</v>
      </c>
      <c r="AR164" s="91">
        <v>1</v>
      </c>
      <c r="AS164" s="91">
        <v>50</v>
      </c>
      <c r="AT164" s="91"/>
      <c r="AU164" s="91"/>
      <c r="AV164" s="91"/>
      <c r="AW164" s="91"/>
      <c r="AX164" s="91"/>
      <c r="AY164" s="91"/>
      <c r="AZ164" s="91"/>
      <c r="BA164" s="91"/>
      <c r="BB164" s="91">
        <v>13</v>
      </c>
      <c r="BC164" s="91">
        <v>13</v>
      </c>
      <c r="BD164" s="91"/>
      <c r="BE164" s="91"/>
      <c r="BF164" s="91">
        <v>4</v>
      </c>
      <c r="BG164" s="91">
        <v>3</v>
      </c>
      <c r="BH164" s="91"/>
      <c r="BI164" s="91"/>
      <c r="BJ164" s="91">
        <v>8</v>
      </c>
      <c r="BK164" s="91">
        <v>8</v>
      </c>
      <c r="BL164" s="91"/>
      <c r="BM164" s="91"/>
      <c r="BN164" s="91">
        <v>10</v>
      </c>
      <c r="BO164" s="91">
        <v>8</v>
      </c>
      <c r="BP164" s="91"/>
      <c r="BQ164" s="91"/>
      <c r="BR164" s="91"/>
      <c r="BS164" s="91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</row>
    <row r="165" spans="1:87" ht="14.25" customHeight="1">
      <c r="A165" s="13">
        <f>+A164+1</f>
        <v>159</v>
      </c>
      <c r="B165" s="13" t="s">
        <v>315</v>
      </c>
      <c r="C165" s="18">
        <v>9494</v>
      </c>
      <c r="D165" s="20" t="s">
        <v>109</v>
      </c>
      <c r="E165" s="20">
        <f>IF(F165="Y",1,"")</f>
      </c>
      <c r="F165" s="21" t="s">
        <v>346</v>
      </c>
      <c r="G165" s="130">
        <f>SUM(J165:R165)</f>
        <v>18</v>
      </c>
      <c r="H165" s="130">
        <f>SUM(S165:AA165)</f>
        <v>13</v>
      </c>
      <c r="I165" s="102"/>
      <c r="J165" s="24"/>
      <c r="K165" s="23"/>
      <c r="L165" s="23">
        <v>5</v>
      </c>
      <c r="M165" s="23">
        <v>4</v>
      </c>
      <c r="N165" s="23">
        <v>6</v>
      </c>
      <c r="O165" s="23"/>
      <c r="P165" s="23">
        <v>2</v>
      </c>
      <c r="Q165" s="23">
        <v>1</v>
      </c>
      <c r="R165" s="23"/>
      <c r="S165" s="24"/>
      <c r="T165" s="23">
        <v>2</v>
      </c>
      <c r="U165" s="23">
        <v>1</v>
      </c>
      <c r="V165" s="23">
        <v>2</v>
      </c>
      <c r="W165" s="23">
        <v>2</v>
      </c>
      <c r="X165" s="23"/>
      <c r="Y165" s="23">
        <v>2</v>
      </c>
      <c r="Z165" s="23">
        <v>3</v>
      </c>
      <c r="AA165" s="23">
        <v>1</v>
      </c>
      <c r="AB165" s="24"/>
      <c r="AC165" s="24"/>
      <c r="AD165" s="24"/>
      <c r="AE165" s="24"/>
      <c r="AF165" s="24"/>
      <c r="AG165" s="24"/>
      <c r="AH165" s="24"/>
      <c r="AI165" s="24">
        <v>1</v>
      </c>
      <c r="AJ165" s="24"/>
      <c r="AK165" s="52"/>
      <c r="AL165" s="24"/>
      <c r="AM165" s="52"/>
      <c r="AN165" s="52"/>
      <c r="AO165" s="23"/>
      <c r="AP165" s="23" t="s">
        <v>14</v>
      </c>
      <c r="AQ165" s="23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</row>
    <row r="166" spans="1:85" ht="14.25" customHeight="1">
      <c r="A166" s="13">
        <f>+A165+1</f>
        <v>160</v>
      </c>
      <c r="B166" s="13" t="s">
        <v>310</v>
      </c>
      <c r="C166" s="13">
        <v>9758</v>
      </c>
      <c r="D166" s="20" t="s">
        <v>197</v>
      </c>
      <c r="E166" s="20">
        <f>IF(F166="Y",1,"")</f>
        <v>1</v>
      </c>
      <c r="F166" s="21" t="s">
        <v>357</v>
      </c>
      <c r="G166" s="130">
        <f>SUM(J166:R166)</f>
        <v>59</v>
      </c>
      <c r="H166" s="130">
        <f>SUM(S166:AA166)</f>
        <v>2</v>
      </c>
      <c r="I166" s="102"/>
      <c r="J166" s="25"/>
      <c r="K166" s="17"/>
      <c r="L166" s="17"/>
      <c r="M166" s="17">
        <v>2</v>
      </c>
      <c r="N166" s="17">
        <v>39</v>
      </c>
      <c r="O166" s="17"/>
      <c r="P166" s="17"/>
      <c r="Q166" s="17"/>
      <c r="R166" s="17">
        <v>18</v>
      </c>
      <c r="S166" s="39"/>
      <c r="T166" s="17"/>
      <c r="U166" s="17"/>
      <c r="V166" s="17"/>
      <c r="W166" s="17">
        <v>2</v>
      </c>
      <c r="X166" s="17"/>
      <c r="Y166" s="17"/>
      <c r="Z166" s="17"/>
      <c r="AA166" s="17"/>
      <c r="AB166" s="31"/>
      <c r="AC166" s="31"/>
      <c r="AD166" s="31"/>
      <c r="AE166" s="31"/>
      <c r="AF166" s="31"/>
      <c r="AG166" s="31"/>
      <c r="AH166" s="31">
        <v>35</v>
      </c>
      <c r="AI166" s="31"/>
      <c r="AJ166" s="31"/>
      <c r="AK166" s="31"/>
      <c r="AL166" s="31"/>
      <c r="AM166" s="31"/>
      <c r="AN166" s="31"/>
      <c r="AO166" s="17"/>
      <c r="AP166" s="31"/>
      <c r="AQ166" s="17"/>
      <c r="AR166" s="31">
        <v>1</v>
      </c>
      <c r="AS166" s="31">
        <v>20</v>
      </c>
      <c r="AT166" s="31"/>
      <c r="AU166" s="31"/>
      <c r="AV166" s="31"/>
      <c r="AW166" s="31"/>
      <c r="AX166" s="31"/>
      <c r="AY166" s="31"/>
      <c r="AZ166" s="31"/>
      <c r="BA166" s="31"/>
      <c r="BB166" s="31">
        <v>10</v>
      </c>
      <c r="BC166" s="31"/>
      <c r="BD166" s="31">
        <v>1</v>
      </c>
      <c r="BE166" s="31">
        <v>5</v>
      </c>
      <c r="BF166" s="31"/>
      <c r="BG166" s="31"/>
      <c r="BH166" s="31">
        <v>1</v>
      </c>
      <c r="BI166" s="31">
        <v>5</v>
      </c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</row>
    <row r="167" spans="1:85" ht="14.25" customHeight="1">
      <c r="A167" s="13">
        <f>+A166+1</f>
        <v>161</v>
      </c>
      <c r="B167" s="13" t="s">
        <v>310</v>
      </c>
      <c r="C167" s="13">
        <v>9759</v>
      </c>
      <c r="D167" s="20" t="s">
        <v>198</v>
      </c>
      <c r="E167" s="20">
        <f>IF(F167="Y",1,"")</f>
        <v>1</v>
      </c>
      <c r="F167" s="21" t="s">
        <v>357</v>
      </c>
      <c r="G167" s="130">
        <f>SUM(J167:R167)</f>
        <v>80</v>
      </c>
      <c r="H167" s="130">
        <f>SUM(S167:AA167)</f>
        <v>24</v>
      </c>
      <c r="I167" s="102"/>
      <c r="J167" s="25"/>
      <c r="K167" s="17"/>
      <c r="L167" s="17">
        <v>2</v>
      </c>
      <c r="M167" s="17">
        <v>13</v>
      </c>
      <c r="N167" s="17">
        <v>45</v>
      </c>
      <c r="O167" s="17"/>
      <c r="P167" s="17">
        <v>3</v>
      </c>
      <c r="Q167" s="17">
        <v>3</v>
      </c>
      <c r="R167" s="17">
        <v>14</v>
      </c>
      <c r="S167" s="39"/>
      <c r="T167" s="17">
        <v>3</v>
      </c>
      <c r="U167" s="17">
        <v>2</v>
      </c>
      <c r="V167" s="17">
        <v>6</v>
      </c>
      <c r="W167" s="17">
        <v>1</v>
      </c>
      <c r="X167" s="17"/>
      <c r="Y167" s="17">
        <v>3</v>
      </c>
      <c r="Z167" s="17">
        <v>7</v>
      </c>
      <c r="AA167" s="17">
        <v>2</v>
      </c>
      <c r="AB167" s="31"/>
      <c r="AC167" s="31">
        <v>3</v>
      </c>
      <c r="AD167" s="31"/>
      <c r="AE167" s="31">
        <v>1</v>
      </c>
      <c r="AF167" s="31">
        <v>12</v>
      </c>
      <c r="AG167" s="31">
        <v>4</v>
      </c>
      <c r="AH167" s="31">
        <v>71</v>
      </c>
      <c r="AI167" s="31">
        <v>8</v>
      </c>
      <c r="AJ167" s="31"/>
      <c r="AK167" s="31"/>
      <c r="AL167" s="31"/>
      <c r="AM167" s="31"/>
      <c r="AN167" s="31"/>
      <c r="AO167" s="31"/>
      <c r="AP167" s="31">
        <v>7</v>
      </c>
      <c r="AQ167" s="17">
        <v>5</v>
      </c>
      <c r="AR167" s="31">
        <v>1</v>
      </c>
      <c r="AS167" s="31">
        <v>60</v>
      </c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>
        <v>2</v>
      </c>
      <c r="BK167" s="31">
        <v>2</v>
      </c>
      <c r="BL167" s="31"/>
      <c r="BM167" s="31"/>
      <c r="BN167" s="31">
        <v>1</v>
      </c>
      <c r="BO167" s="31">
        <v>4</v>
      </c>
      <c r="BP167" s="31"/>
      <c r="BQ167" s="31"/>
      <c r="BR167" s="31"/>
      <c r="BS167" s="31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</row>
    <row r="168" spans="1:85" ht="14.25" customHeight="1">
      <c r="A168" s="13">
        <f>+A167+1</f>
        <v>162</v>
      </c>
      <c r="B168" s="13" t="s">
        <v>310</v>
      </c>
      <c r="C168" s="40">
        <v>9835</v>
      </c>
      <c r="D168" s="20" t="s">
        <v>244</v>
      </c>
      <c r="E168" s="20">
        <f>IF(F168="Y",1,"")</f>
      </c>
      <c r="F168" s="21" t="s">
        <v>346</v>
      </c>
      <c r="G168" s="130">
        <f>SUM(J168:R168)</f>
        <v>13</v>
      </c>
      <c r="H168" s="130">
        <f>SUM(S168:AA168)</f>
        <v>4</v>
      </c>
      <c r="I168" s="102"/>
      <c r="J168" s="53">
        <v>0</v>
      </c>
      <c r="K168" s="53">
        <v>0</v>
      </c>
      <c r="L168" s="53">
        <v>1</v>
      </c>
      <c r="M168" s="53">
        <v>2</v>
      </c>
      <c r="N168" s="53">
        <v>5</v>
      </c>
      <c r="O168" s="53">
        <v>0</v>
      </c>
      <c r="P168" s="53">
        <v>0</v>
      </c>
      <c r="Q168" s="53">
        <v>2</v>
      </c>
      <c r="R168" s="53">
        <v>3</v>
      </c>
      <c r="S168" s="53">
        <v>0</v>
      </c>
      <c r="T168" s="53">
        <v>0</v>
      </c>
      <c r="U168" s="53">
        <v>0</v>
      </c>
      <c r="V168" s="53">
        <v>2</v>
      </c>
      <c r="W168" s="53">
        <v>1</v>
      </c>
      <c r="X168" s="53">
        <v>0</v>
      </c>
      <c r="Y168" s="53">
        <v>1</v>
      </c>
      <c r="Z168" s="53">
        <v>0</v>
      </c>
      <c r="AA168" s="53">
        <v>0</v>
      </c>
      <c r="AB168" s="53">
        <v>0</v>
      </c>
      <c r="AC168" s="53">
        <v>0</v>
      </c>
      <c r="AD168" s="53">
        <v>0</v>
      </c>
      <c r="AE168" s="53">
        <v>1</v>
      </c>
      <c r="AF168" s="53">
        <v>2</v>
      </c>
      <c r="AG168" s="53">
        <v>0</v>
      </c>
      <c r="AH168" s="53">
        <v>10</v>
      </c>
      <c r="AI168" s="53">
        <v>0</v>
      </c>
      <c r="AJ168" s="53">
        <v>0</v>
      </c>
      <c r="AK168" s="53">
        <v>0</v>
      </c>
      <c r="AL168" s="53">
        <v>0</v>
      </c>
      <c r="AM168" s="53">
        <v>0</v>
      </c>
      <c r="AN168" s="53">
        <v>0</v>
      </c>
      <c r="AO168" s="53">
        <v>3</v>
      </c>
      <c r="AP168" s="53">
        <v>0</v>
      </c>
      <c r="AQ168" s="53">
        <v>0</v>
      </c>
      <c r="AR168" s="53">
        <v>0</v>
      </c>
      <c r="AS168" s="53">
        <v>0</v>
      </c>
      <c r="AT168" s="53">
        <v>0</v>
      </c>
      <c r="AU168" s="53">
        <v>0</v>
      </c>
      <c r="AV168" s="53">
        <v>0</v>
      </c>
      <c r="AW168" s="53">
        <v>0</v>
      </c>
      <c r="AX168" s="53">
        <v>1</v>
      </c>
      <c r="AY168" s="53">
        <v>1</v>
      </c>
      <c r="AZ168" s="53">
        <v>0</v>
      </c>
      <c r="BA168" s="53">
        <v>0</v>
      </c>
      <c r="BB168" s="53">
        <v>4</v>
      </c>
      <c r="BC168" s="53">
        <v>8</v>
      </c>
      <c r="BD168" s="53">
        <v>0</v>
      </c>
      <c r="BE168" s="53">
        <v>0</v>
      </c>
      <c r="BF168" s="53">
        <v>0</v>
      </c>
      <c r="BG168" s="53">
        <v>0</v>
      </c>
      <c r="BH168" s="53">
        <v>0</v>
      </c>
      <c r="BI168" s="53">
        <v>0</v>
      </c>
      <c r="BJ168" s="53">
        <v>1</v>
      </c>
      <c r="BK168" s="53">
        <v>2</v>
      </c>
      <c r="BL168" s="53">
        <v>0</v>
      </c>
      <c r="BM168" s="53">
        <v>0</v>
      </c>
      <c r="BN168" s="53">
        <v>2</v>
      </c>
      <c r="BO168" s="53">
        <v>3</v>
      </c>
      <c r="BP168" s="53">
        <v>0</v>
      </c>
      <c r="BQ168" s="53">
        <v>0</v>
      </c>
      <c r="BR168" s="53">
        <v>17</v>
      </c>
      <c r="BS168" s="53">
        <v>8</v>
      </c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</row>
    <row r="169" spans="1:87" ht="14.25" customHeight="1">
      <c r="A169" s="13">
        <f>+A168+1</f>
        <v>163</v>
      </c>
      <c r="B169" s="13" t="s">
        <v>307</v>
      </c>
      <c r="C169" s="18">
        <v>13344</v>
      </c>
      <c r="D169" s="20" t="s">
        <v>37</v>
      </c>
      <c r="E169" s="20">
        <f>IF(F169="Y",1,"")</f>
        <v>1</v>
      </c>
      <c r="F169" s="21" t="s">
        <v>357</v>
      </c>
      <c r="G169" s="130">
        <f>SUM(J169:R169)</f>
        <v>40</v>
      </c>
      <c r="H169" s="130">
        <f>SUM(S169:AA169)</f>
        <v>33</v>
      </c>
      <c r="I169" s="100"/>
      <c r="J169" s="91"/>
      <c r="K169" s="91">
        <v>1</v>
      </c>
      <c r="L169" s="91">
        <v>8</v>
      </c>
      <c r="M169" s="91">
        <v>4</v>
      </c>
      <c r="N169" s="91">
        <v>10</v>
      </c>
      <c r="O169" s="91">
        <v>1</v>
      </c>
      <c r="P169" s="91">
        <v>7</v>
      </c>
      <c r="Q169" s="91">
        <v>4</v>
      </c>
      <c r="R169" s="91">
        <v>5</v>
      </c>
      <c r="S169" s="91"/>
      <c r="T169" s="91">
        <v>13</v>
      </c>
      <c r="U169" s="91">
        <v>2</v>
      </c>
      <c r="V169" s="91"/>
      <c r="W169" s="91"/>
      <c r="X169" s="91">
        <v>17</v>
      </c>
      <c r="Y169" s="91">
        <v>1</v>
      </c>
      <c r="Z169" s="91"/>
      <c r="AA169" s="91"/>
      <c r="AB169" s="91"/>
      <c r="AC169" s="91"/>
      <c r="AD169" s="91">
        <v>20</v>
      </c>
      <c r="AE169" s="91"/>
      <c r="AF169" s="91">
        <v>8</v>
      </c>
      <c r="AG169" s="91">
        <v>6</v>
      </c>
      <c r="AH169" s="91">
        <v>30</v>
      </c>
      <c r="AI169" s="91"/>
      <c r="AJ169" s="91"/>
      <c r="AK169" s="91"/>
      <c r="AL169" s="91"/>
      <c r="AM169" s="91"/>
      <c r="AN169" s="91"/>
      <c r="AO169" s="91">
        <v>15</v>
      </c>
      <c r="AP169" s="91">
        <v>15</v>
      </c>
      <c r="AQ169" s="92">
        <v>45</v>
      </c>
      <c r="AR169" s="71">
        <v>1</v>
      </c>
      <c r="AS169" s="71">
        <v>10</v>
      </c>
      <c r="AT169" s="71"/>
      <c r="AU169" s="71"/>
      <c r="AV169" s="71"/>
      <c r="AW169" s="71"/>
      <c r="AX169" s="71"/>
      <c r="AY169" s="71"/>
      <c r="AZ169" s="71"/>
      <c r="BA169" s="71"/>
      <c r="BB169" s="71">
        <v>5</v>
      </c>
      <c r="BC169" s="71">
        <v>2</v>
      </c>
      <c r="BD169" s="71"/>
      <c r="BE169" s="71"/>
      <c r="BF169" s="71">
        <v>2</v>
      </c>
      <c r="BG169" s="71">
        <v>2</v>
      </c>
      <c r="BH169" s="71"/>
      <c r="BI169" s="71"/>
      <c r="BJ169" s="71"/>
      <c r="BK169" s="71"/>
      <c r="BL169" s="71">
        <v>1</v>
      </c>
      <c r="BM169" s="71">
        <v>5</v>
      </c>
      <c r="BN169" s="71"/>
      <c r="BO169" s="71"/>
      <c r="BP169" s="71"/>
      <c r="BQ169" s="71"/>
      <c r="BR169" s="71"/>
      <c r="BS169" s="71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</row>
    <row r="170" spans="1:87" ht="14.25" customHeight="1">
      <c r="A170" s="13">
        <f>+A169+1</f>
        <v>164</v>
      </c>
      <c r="B170" s="13" t="s">
        <v>307</v>
      </c>
      <c r="C170" s="13">
        <v>9272</v>
      </c>
      <c r="D170" s="20" t="s">
        <v>304</v>
      </c>
      <c r="E170" s="20">
        <f>IF(F170="Y",1,"")</f>
        <v>1</v>
      </c>
      <c r="F170" s="21" t="s">
        <v>357</v>
      </c>
      <c r="G170" s="130">
        <f>SUM(J170:R170)</f>
        <v>39</v>
      </c>
      <c r="H170" s="130">
        <f>SUM(S170:AA170)</f>
        <v>17</v>
      </c>
      <c r="I170" s="100"/>
      <c r="J170" s="71"/>
      <c r="K170" s="90"/>
      <c r="L170" s="90"/>
      <c r="M170" s="90">
        <v>2</v>
      </c>
      <c r="N170" s="90">
        <v>23</v>
      </c>
      <c r="O170" s="90"/>
      <c r="P170" s="90"/>
      <c r="Q170" s="90">
        <v>2</v>
      </c>
      <c r="R170" s="90">
        <v>12</v>
      </c>
      <c r="S170" s="91"/>
      <c r="T170" s="90"/>
      <c r="U170" s="90"/>
      <c r="V170" s="90">
        <v>1</v>
      </c>
      <c r="W170" s="90">
        <v>11</v>
      </c>
      <c r="X170" s="90"/>
      <c r="Y170" s="90"/>
      <c r="Z170" s="90">
        <v>1</v>
      </c>
      <c r="AA170" s="90">
        <v>4</v>
      </c>
      <c r="AB170" s="91"/>
      <c r="AC170" s="91">
        <v>4</v>
      </c>
      <c r="AD170" s="91">
        <v>5</v>
      </c>
      <c r="AE170" s="91"/>
      <c r="AF170" s="91">
        <v>2</v>
      </c>
      <c r="AG170" s="91"/>
      <c r="AH170" s="91">
        <v>48</v>
      </c>
      <c r="AI170" s="91"/>
      <c r="AJ170" s="91"/>
      <c r="AK170" s="91"/>
      <c r="AL170" s="91"/>
      <c r="AM170" s="91"/>
      <c r="AN170" s="91"/>
      <c r="AO170" s="90"/>
      <c r="AP170" s="92"/>
      <c r="AQ170" s="92">
        <v>41</v>
      </c>
      <c r="AR170" s="71"/>
      <c r="AS170" s="71"/>
      <c r="AT170" s="71"/>
      <c r="AU170" s="71"/>
      <c r="AV170" s="71"/>
      <c r="AW170" s="71"/>
      <c r="AX170" s="71">
        <v>3</v>
      </c>
      <c r="AY170" s="71">
        <v>2</v>
      </c>
      <c r="AZ170" s="71"/>
      <c r="BA170" s="71"/>
      <c r="BB170" s="71">
        <v>2</v>
      </c>
      <c r="BC170" s="71">
        <v>4</v>
      </c>
      <c r="BD170" s="71"/>
      <c r="BE170" s="71"/>
      <c r="BF170" s="71">
        <v>2</v>
      </c>
      <c r="BG170" s="71">
        <v>4</v>
      </c>
      <c r="BH170" s="71"/>
      <c r="BI170" s="71"/>
      <c r="BJ170" s="71">
        <v>12</v>
      </c>
      <c r="BK170" s="71">
        <v>2</v>
      </c>
      <c r="BL170" s="71"/>
      <c r="BM170" s="71"/>
      <c r="BN170" s="71">
        <v>2</v>
      </c>
      <c r="BO170" s="71">
        <v>3</v>
      </c>
      <c r="BP170" s="71"/>
      <c r="BQ170" s="71"/>
      <c r="BR170" s="71">
        <v>4</v>
      </c>
      <c r="BS170" s="71">
        <v>1</v>
      </c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</row>
    <row r="171" spans="1:85" ht="14.25" customHeight="1">
      <c r="A171" s="13">
        <f>+A170+1</f>
        <v>165</v>
      </c>
      <c r="B171" s="13" t="s">
        <v>310</v>
      </c>
      <c r="C171" s="42">
        <v>9783</v>
      </c>
      <c r="D171" s="20" t="s">
        <v>206</v>
      </c>
      <c r="E171" s="20">
        <f>IF(F171="Y",1,"")</f>
      </c>
      <c r="F171" s="21" t="s">
        <v>346</v>
      </c>
      <c r="G171" s="130">
        <f>SUM(J171:R171)</f>
        <v>74</v>
      </c>
      <c r="H171" s="130">
        <f>SUM(S171:AA171)</f>
        <v>18</v>
      </c>
      <c r="I171" s="102"/>
      <c r="J171" s="44"/>
      <c r="K171" s="14">
        <v>3</v>
      </c>
      <c r="L171" s="14">
        <v>5</v>
      </c>
      <c r="M171" s="14">
        <v>18</v>
      </c>
      <c r="N171" s="14">
        <v>13</v>
      </c>
      <c r="O171" s="14">
        <v>4</v>
      </c>
      <c r="P171" s="14">
        <v>7</v>
      </c>
      <c r="Q171" s="14">
        <v>14</v>
      </c>
      <c r="R171" s="14">
        <v>10</v>
      </c>
      <c r="S171" s="39"/>
      <c r="T171" s="14">
        <v>3</v>
      </c>
      <c r="U171" s="14">
        <v>4</v>
      </c>
      <c r="V171" s="14">
        <v>2</v>
      </c>
      <c r="W171" s="14">
        <v>1</v>
      </c>
      <c r="X171" s="14">
        <v>3</v>
      </c>
      <c r="Y171" s="14">
        <v>2</v>
      </c>
      <c r="Z171" s="14">
        <v>2</v>
      </c>
      <c r="AA171" s="14">
        <v>1</v>
      </c>
      <c r="AB171" s="19">
        <v>2</v>
      </c>
      <c r="AC171" s="19">
        <v>2</v>
      </c>
      <c r="AD171" s="19"/>
      <c r="AE171" s="19">
        <v>1</v>
      </c>
      <c r="AF171" s="19">
        <v>3</v>
      </c>
      <c r="AG171" s="19">
        <v>4</v>
      </c>
      <c r="AH171" s="19">
        <v>42</v>
      </c>
      <c r="AI171" s="19"/>
      <c r="AJ171" s="19"/>
      <c r="AK171" s="19"/>
      <c r="AL171" s="19"/>
      <c r="AM171" s="19"/>
      <c r="AN171" s="19"/>
      <c r="AO171" s="19">
        <v>2</v>
      </c>
      <c r="AP171" s="19">
        <v>4</v>
      </c>
      <c r="AQ171" s="19">
        <v>20</v>
      </c>
      <c r="AR171" s="19">
        <v>1</v>
      </c>
      <c r="AS171" s="19">
        <v>40</v>
      </c>
      <c r="AT171" s="19">
        <v>1</v>
      </c>
      <c r="AU171" s="19">
        <v>10</v>
      </c>
      <c r="AV171" s="19"/>
      <c r="AW171" s="19"/>
      <c r="AX171" s="19"/>
      <c r="AY171" s="19"/>
      <c r="AZ171" s="19"/>
      <c r="BA171" s="19"/>
      <c r="BB171" s="19">
        <v>13</v>
      </c>
      <c r="BC171" s="19">
        <v>20</v>
      </c>
      <c r="BD171" s="19"/>
      <c r="BE171" s="19"/>
      <c r="BF171" s="19">
        <v>1</v>
      </c>
      <c r="BG171" s="19">
        <v>3</v>
      </c>
      <c r="BH171" s="19"/>
      <c r="BI171" s="19"/>
      <c r="BJ171" s="19">
        <v>2</v>
      </c>
      <c r="BK171" s="19">
        <v>4</v>
      </c>
      <c r="BL171" s="19"/>
      <c r="BM171" s="19"/>
      <c r="BN171" s="19">
        <v>4</v>
      </c>
      <c r="BO171" s="19">
        <v>8</v>
      </c>
      <c r="BP171" s="19"/>
      <c r="BQ171" s="19"/>
      <c r="BR171" s="19">
        <v>6</v>
      </c>
      <c r="BS171" s="19">
        <v>15</v>
      </c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</row>
    <row r="172" spans="1:87" ht="14.25" customHeight="1">
      <c r="A172" s="13">
        <f>+A171+1</f>
        <v>166</v>
      </c>
      <c r="B172" s="13" t="s">
        <v>315</v>
      </c>
      <c r="C172" s="18">
        <v>9485</v>
      </c>
      <c r="D172" s="20" t="s">
        <v>110</v>
      </c>
      <c r="E172" s="20">
        <f>IF(F172="Y",1,"")</f>
      </c>
      <c r="F172" s="21" t="s">
        <v>346</v>
      </c>
      <c r="G172" s="130">
        <f>SUM(J172:R172)</f>
        <v>15</v>
      </c>
      <c r="H172" s="130">
        <f>SUM(S172:AA172)</f>
        <v>0</v>
      </c>
      <c r="I172" s="102"/>
      <c r="J172" s="24"/>
      <c r="K172" s="23"/>
      <c r="L172" s="23">
        <v>1</v>
      </c>
      <c r="M172" s="23">
        <v>3</v>
      </c>
      <c r="N172" s="23">
        <v>7</v>
      </c>
      <c r="O172" s="23" t="s">
        <v>14</v>
      </c>
      <c r="P172" s="23">
        <v>1</v>
      </c>
      <c r="Q172" s="23">
        <v>2</v>
      </c>
      <c r="R172" s="23">
        <v>1</v>
      </c>
      <c r="S172" s="24">
        <v>0</v>
      </c>
      <c r="T172" s="23"/>
      <c r="U172" s="23"/>
      <c r="V172" s="23"/>
      <c r="W172" s="23"/>
      <c r="X172" s="23"/>
      <c r="Y172" s="23"/>
      <c r="Z172" s="23"/>
      <c r="AA172" s="23"/>
      <c r="AB172" s="24"/>
      <c r="AC172" s="24"/>
      <c r="AD172" s="24"/>
      <c r="AE172" s="24"/>
      <c r="AF172" s="24"/>
      <c r="AG172" s="24"/>
      <c r="AH172" s="24"/>
      <c r="AI172" s="24">
        <v>2</v>
      </c>
      <c r="AJ172" s="24" t="s">
        <v>14</v>
      </c>
      <c r="AK172" s="52"/>
      <c r="AL172" s="24"/>
      <c r="AM172" s="52"/>
      <c r="AN172" s="52"/>
      <c r="AO172" s="23"/>
      <c r="AP172" s="23"/>
      <c r="AQ172" s="23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</row>
    <row r="173" spans="1:87" ht="14.25" customHeight="1">
      <c r="A173" s="13">
        <f>+A172+1</f>
        <v>167</v>
      </c>
      <c r="B173" s="13" t="s">
        <v>307</v>
      </c>
      <c r="C173" s="13">
        <v>9316</v>
      </c>
      <c r="D173" s="20" t="s">
        <v>38</v>
      </c>
      <c r="E173" s="20">
        <f>IF(F173="Y",1,"")</f>
      </c>
      <c r="F173" s="21" t="s">
        <v>346</v>
      </c>
      <c r="G173" s="130">
        <f>SUM(J173:R173)</f>
        <v>43</v>
      </c>
      <c r="H173" s="130">
        <f>SUM(S173:AA173)</f>
        <v>23</v>
      </c>
      <c r="I173" s="100"/>
      <c r="J173" s="91"/>
      <c r="K173" s="90">
        <v>8</v>
      </c>
      <c r="L173" s="90">
        <v>7</v>
      </c>
      <c r="M173" s="90">
        <v>8</v>
      </c>
      <c r="N173" s="90"/>
      <c r="O173" s="90">
        <v>7</v>
      </c>
      <c r="P173" s="90">
        <v>6</v>
      </c>
      <c r="Q173" s="90">
        <v>7</v>
      </c>
      <c r="R173" s="90"/>
      <c r="S173" s="91"/>
      <c r="T173" s="90">
        <v>4</v>
      </c>
      <c r="U173" s="90">
        <v>4</v>
      </c>
      <c r="V173" s="90">
        <v>4</v>
      </c>
      <c r="W173" s="90"/>
      <c r="X173" s="90">
        <v>4</v>
      </c>
      <c r="Y173" s="90">
        <v>4</v>
      </c>
      <c r="Z173" s="90">
        <v>3</v>
      </c>
      <c r="AA173" s="90"/>
      <c r="AB173" s="91">
        <v>10</v>
      </c>
      <c r="AC173" s="91">
        <v>1</v>
      </c>
      <c r="AD173" s="91"/>
      <c r="AE173" s="91"/>
      <c r="AF173" s="91">
        <v>15</v>
      </c>
      <c r="AG173" s="91">
        <v>25</v>
      </c>
      <c r="AH173" s="91">
        <v>24</v>
      </c>
      <c r="AI173" s="91">
        <v>3</v>
      </c>
      <c r="AJ173" s="91"/>
      <c r="AK173" s="91"/>
      <c r="AL173" s="91">
        <v>3</v>
      </c>
      <c r="AM173" s="91"/>
      <c r="AN173" s="91">
        <v>5</v>
      </c>
      <c r="AO173" s="90"/>
      <c r="AP173" s="90"/>
      <c r="AQ173" s="92"/>
      <c r="AR173" s="71">
        <v>1</v>
      </c>
      <c r="AS173" s="71">
        <v>6</v>
      </c>
      <c r="AT173" s="71">
        <v>1</v>
      </c>
      <c r="AU173" s="71">
        <v>3</v>
      </c>
      <c r="AV173" s="71"/>
      <c r="AW173" s="71"/>
      <c r="AX173" s="71"/>
      <c r="AY173" s="71"/>
      <c r="AZ173" s="71">
        <v>1</v>
      </c>
      <c r="BA173" s="71">
        <v>2</v>
      </c>
      <c r="BB173" s="71">
        <v>1</v>
      </c>
      <c r="BC173" s="71">
        <v>2</v>
      </c>
      <c r="BD173" s="71">
        <v>1</v>
      </c>
      <c r="BE173" s="71">
        <v>2</v>
      </c>
      <c r="BF173" s="71">
        <v>1</v>
      </c>
      <c r="BG173" s="71">
        <v>2</v>
      </c>
      <c r="BH173" s="71">
        <v>1</v>
      </c>
      <c r="BI173" s="71">
        <v>1</v>
      </c>
      <c r="BJ173" s="71">
        <v>1</v>
      </c>
      <c r="BK173" s="71">
        <v>1</v>
      </c>
      <c r="BL173" s="71">
        <v>1</v>
      </c>
      <c r="BM173" s="71">
        <v>3</v>
      </c>
      <c r="BN173" s="71"/>
      <c r="BO173" s="71"/>
      <c r="BP173" s="71">
        <v>1</v>
      </c>
      <c r="BQ173" s="71">
        <v>2</v>
      </c>
      <c r="BR173" s="71">
        <v>1</v>
      </c>
      <c r="BS173" s="71">
        <v>2</v>
      </c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</row>
    <row r="174" spans="1:87" ht="14.25" customHeight="1">
      <c r="A174" s="13">
        <f>+A173+1</f>
        <v>168</v>
      </c>
      <c r="B174" s="13" t="s">
        <v>307</v>
      </c>
      <c r="C174" s="13">
        <v>9317</v>
      </c>
      <c r="D174" s="20" t="s">
        <v>39</v>
      </c>
      <c r="E174" s="20">
        <f>IF(F174="Y",1,"")</f>
        <v>1</v>
      </c>
      <c r="F174" s="21" t="s">
        <v>357</v>
      </c>
      <c r="G174" s="130">
        <f>SUM(J174:R174)</f>
        <v>101</v>
      </c>
      <c r="H174" s="130">
        <f>SUM(S174:AA174)</f>
        <v>49</v>
      </c>
      <c r="I174" s="100"/>
      <c r="J174" s="91"/>
      <c r="K174" s="90">
        <v>8</v>
      </c>
      <c r="L174" s="90">
        <v>11</v>
      </c>
      <c r="M174" s="90">
        <v>22</v>
      </c>
      <c r="N174" s="90">
        <v>18</v>
      </c>
      <c r="O174" s="90">
        <v>5</v>
      </c>
      <c r="P174" s="90">
        <v>12</v>
      </c>
      <c r="Q174" s="90">
        <v>10</v>
      </c>
      <c r="R174" s="90">
        <v>15</v>
      </c>
      <c r="S174" s="91"/>
      <c r="T174" s="90">
        <v>4</v>
      </c>
      <c r="U174" s="90">
        <v>6</v>
      </c>
      <c r="V174" s="90">
        <v>6</v>
      </c>
      <c r="W174" s="90">
        <v>9</v>
      </c>
      <c r="X174" s="90">
        <v>4</v>
      </c>
      <c r="Y174" s="90">
        <v>8</v>
      </c>
      <c r="Z174" s="90">
        <v>5</v>
      </c>
      <c r="AA174" s="90">
        <v>7</v>
      </c>
      <c r="AB174" s="91"/>
      <c r="AC174" s="91">
        <v>2</v>
      </c>
      <c r="AD174" s="91">
        <v>8</v>
      </c>
      <c r="AE174" s="91"/>
      <c r="AF174" s="91">
        <v>12</v>
      </c>
      <c r="AG174" s="91">
        <v>10</v>
      </c>
      <c r="AH174" s="91">
        <v>92</v>
      </c>
      <c r="AI174" s="91">
        <v>9</v>
      </c>
      <c r="AJ174" s="91"/>
      <c r="AK174" s="91"/>
      <c r="AL174" s="91"/>
      <c r="AM174" s="91"/>
      <c r="AN174" s="91"/>
      <c r="AO174" s="90"/>
      <c r="AP174" s="90"/>
      <c r="AQ174" s="92"/>
      <c r="AR174" s="71">
        <v>1</v>
      </c>
      <c r="AS174" s="71">
        <v>40</v>
      </c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>
        <v>6</v>
      </c>
      <c r="BG174" s="71">
        <v>30</v>
      </c>
      <c r="BH174" s="71"/>
      <c r="BI174" s="71"/>
      <c r="BJ174" s="71"/>
      <c r="BK174" s="71"/>
      <c r="BL174" s="71">
        <v>2</v>
      </c>
      <c r="BM174" s="71">
        <v>10</v>
      </c>
      <c r="BN174" s="71">
        <v>4</v>
      </c>
      <c r="BO174" s="71"/>
      <c r="BP174" s="71"/>
      <c r="BQ174" s="71"/>
      <c r="BR174" s="71">
        <v>4</v>
      </c>
      <c r="BS174" s="71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</row>
    <row r="175" spans="1:71" ht="14.25" customHeight="1">
      <c r="A175" s="13">
        <f>+A174+1</f>
        <v>169</v>
      </c>
      <c r="B175" s="13" t="s">
        <v>308</v>
      </c>
      <c r="C175" s="13">
        <v>9614</v>
      </c>
      <c r="D175" s="20" t="s">
        <v>151</v>
      </c>
      <c r="E175" s="20">
        <f>IF(F175="Y",1,"")</f>
        <v>1</v>
      </c>
      <c r="F175" s="21" t="s">
        <v>357</v>
      </c>
      <c r="G175" s="130">
        <f>SUM(J175:R175)</f>
        <v>174</v>
      </c>
      <c r="H175" s="130">
        <f>SUM(S175:AA175)</f>
        <v>51</v>
      </c>
      <c r="I175" s="102"/>
      <c r="J175" s="24"/>
      <c r="K175" s="14">
        <v>1</v>
      </c>
      <c r="L175" s="14">
        <v>5</v>
      </c>
      <c r="M175" s="14">
        <v>11</v>
      </c>
      <c r="N175" s="14">
        <v>106</v>
      </c>
      <c r="O175" s="14"/>
      <c r="P175" s="14">
        <v>3</v>
      </c>
      <c r="Q175" s="14">
        <v>4</v>
      </c>
      <c r="R175" s="14">
        <v>44</v>
      </c>
      <c r="S175" s="19"/>
      <c r="T175" s="14">
        <v>2</v>
      </c>
      <c r="U175" s="14"/>
      <c r="V175" s="14">
        <v>7</v>
      </c>
      <c r="W175" s="14">
        <v>15</v>
      </c>
      <c r="X175" s="14">
        <v>2</v>
      </c>
      <c r="Y175" s="14">
        <v>1</v>
      </c>
      <c r="Z175" s="14">
        <v>4</v>
      </c>
      <c r="AA175" s="14">
        <v>20</v>
      </c>
      <c r="AB175" s="19">
        <v>19</v>
      </c>
      <c r="AC175" s="19">
        <v>12</v>
      </c>
      <c r="AD175" s="19">
        <v>8</v>
      </c>
      <c r="AE175" s="19">
        <v>1</v>
      </c>
      <c r="AF175" s="19">
        <v>4</v>
      </c>
      <c r="AG175" s="19"/>
      <c r="AH175" s="19">
        <v>107</v>
      </c>
      <c r="AI175" s="19">
        <v>3</v>
      </c>
      <c r="AJ175" s="19"/>
      <c r="AK175" s="19"/>
      <c r="AL175" s="19"/>
      <c r="AM175" s="19"/>
      <c r="AN175" s="19"/>
      <c r="AO175" s="14">
        <v>27</v>
      </c>
      <c r="AP175" s="14">
        <v>4</v>
      </c>
      <c r="AQ175" s="14">
        <v>12</v>
      </c>
      <c r="AR175" s="19">
        <v>1</v>
      </c>
      <c r="AS175" s="19">
        <v>20</v>
      </c>
      <c r="AT175" s="19"/>
      <c r="AU175" s="19"/>
      <c r="AV175" s="19"/>
      <c r="AW175" s="19"/>
      <c r="AX175" s="19"/>
      <c r="AY175" s="19"/>
      <c r="AZ175" s="19"/>
      <c r="BA175" s="19"/>
      <c r="BB175" s="19">
        <v>32</v>
      </c>
      <c r="BC175" s="19">
        <v>2.75</v>
      </c>
      <c r="BD175" s="19"/>
      <c r="BE175" s="19"/>
      <c r="BF175" s="19">
        <v>5</v>
      </c>
      <c r="BG175" s="19">
        <v>15</v>
      </c>
      <c r="BH175" s="19"/>
      <c r="BI175" s="19"/>
      <c r="BJ175" s="19">
        <v>19</v>
      </c>
      <c r="BK175" s="19">
        <v>47.5</v>
      </c>
      <c r="BL175" s="19">
        <v>1</v>
      </c>
      <c r="BM175" s="19">
        <v>17.5</v>
      </c>
      <c r="BN175" s="19"/>
      <c r="BO175" s="19"/>
      <c r="BP175" s="19"/>
      <c r="BQ175" s="19"/>
      <c r="BR175" s="19"/>
      <c r="BS175" s="19"/>
    </row>
    <row r="176" spans="1:87" ht="14.25" customHeight="1">
      <c r="A176" s="13">
        <f>+A175+1</f>
        <v>170</v>
      </c>
      <c r="B176" s="13" t="s">
        <v>332</v>
      </c>
      <c r="C176" s="13">
        <v>9345</v>
      </c>
      <c r="D176" s="20" t="s">
        <v>75</v>
      </c>
      <c r="E176" s="20">
        <f>IF(F176="Y",1,"")</f>
        <v>1</v>
      </c>
      <c r="F176" s="21" t="s">
        <v>357</v>
      </c>
      <c r="G176" s="130">
        <f>SUM(J176:R176)</f>
        <v>239</v>
      </c>
      <c r="H176" s="130">
        <f>SUM(S176:AA176)</f>
        <v>10</v>
      </c>
      <c r="I176" s="102"/>
      <c r="J176" s="24"/>
      <c r="K176" s="23">
        <v>48</v>
      </c>
      <c r="L176" s="23">
        <v>33</v>
      </c>
      <c r="M176" s="23">
        <v>29</v>
      </c>
      <c r="N176" s="23">
        <v>12</v>
      </c>
      <c r="O176" s="23">
        <v>52</v>
      </c>
      <c r="P176" s="23">
        <v>35</v>
      </c>
      <c r="Q176" s="23">
        <v>20</v>
      </c>
      <c r="R176" s="23">
        <v>10</v>
      </c>
      <c r="S176" s="24"/>
      <c r="T176" s="23">
        <v>4</v>
      </c>
      <c r="U176" s="23">
        <v>2</v>
      </c>
      <c r="V176" s="23"/>
      <c r="W176" s="23"/>
      <c r="X176" s="23">
        <v>3</v>
      </c>
      <c r="Y176" s="23">
        <v>1</v>
      </c>
      <c r="Z176" s="23"/>
      <c r="AA176" s="23"/>
      <c r="AB176" s="24"/>
      <c r="AC176" s="24">
        <v>12</v>
      </c>
      <c r="AD176" s="24">
        <v>2</v>
      </c>
      <c r="AE176" s="24"/>
      <c r="AF176" s="24">
        <v>29</v>
      </c>
      <c r="AG176" s="24">
        <v>50</v>
      </c>
      <c r="AH176" s="24">
        <v>90</v>
      </c>
      <c r="AI176" s="24">
        <v>20</v>
      </c>
      <c r="AJ176" s="24"/>
      <c r="AK176" s="24"/>
      <c r="AL176" s="24">
        <v>8</v>
      </c>
      <c r="AM176" s="24"/>
      <c r="AN176" s="24">
        <v>5</v>
      </c>
      <c r="AO176" s="23">
        <v>50</v>
      </c>
      <c r="AP176" s="23">
        <v>20</v>
      </c>
      <c r="AQ176" s="23">
        <v>7</v>
      </c>
      <c r="AR176" s="24">
        <v>3</v>
      </c>
      <c r="AS176" s="24"/>
      <c r="AT176" s="24"/>
      <c r="AU176" s="24"/>
      <c r="AV176" s="24"/>
      <c r="AW176" s="24"/>
      <c r="AX176" s="24"/>
      <c r="AY176" s="24"/>
      <c r="AZ176" s="24"/>
      <c r="BA176" s="24"/>
      <c r="BB176" s="24">
        <v>3</v>
      </c>
      <c r="BC176" s="24">
        <v>3</v>
      </c>
      <c r="BD176" s="24"/>
      <c r="BE176" s="24"/>
      <c r="BF176" s="24"/>
      <c r="BG176" s="24"/>
      <c r="BH176" s="24"/>
      <c r="BI176" s="24"/>
      <c r="BJ176" s="24"/>
      <c r="BK176" s="61"/>
      <c r="BL176" s="24"/>
      <c r="BM176" s="24"/>
      <c r="BN176" s="24"/>
      <c r="BO176" s="24"/>
      <c r="BP176" s="24"/>
      <c r="BQ176" s="24"/>
      <c r="BR176" s="24"/>
      <c r="BS176" s="24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</row>
    <row r="177" spans="1:85" ht="14.25" customHeight="1">
      <c r="A177" s="13">
        <f>+A176+1</f>
        <v>171</v>
      </c>
      <c r="B177" s="13" t="s">
        <v>310</v>
      </c>
      <c r="C177" s="40">
        <v>9838</v>
      </c>
      <c r="D177" s="20" t="s">
        <v>239</v>
      </c>
      <c r="E177" s="20">
        <f>IF(F177="Y",1,"")</f>
        <v>1</v>
      </c>
      <c r="F177" s="21" t="s">
        <v>357</v>
      </c>
      <c r="G177" s="130">
        <f>SUM(J177:R177)</f>
        <v>21</v>
      </c>
      <c r="H177" s="130">
        <f>SUM(S177:AA177)</f>
        <v>0</v>
      </c>
      <c r="I177" s="102"/>
      <c r="J177" s="53"/>
      <c r="K177" s="19"/>
      <c r="L177" s="14"/>
      <c r="M177" s="14">
        <v>3</v>
      </c>
      <c r="N177" s="14">
        <v>7</v>
      </c>
      <c r="O177" s="14"/>
      <c r="P177" s="14"/>
      <c r="Q177" s="14">
        <v>3</v>
      </c>
      <c r="R177" s="14">
        <v>8</v>
      </c>
      <c r="S177" s="39"/>
      <c r="T177" s="14"/>
      <c r="U177" s="14"/>
      <c r="V177" s="14"/>
      <c r="W177" s="14"/>
      <c r="X177" s="14"/>
      <c r="Y177" s="14"/>
      <c r="Z177" s="14"/>
      <c r="AA177" s="14"/>
      <c r="AB177" s="19"/>
      <c r="AC177" s="19"/>
      <c r="AD177" s="19"/>
      <c r="AE177" s="19"/>
      <c r="AF177" s="19"/>
      <c r="AG177" s="19"/>
      <c r="AH177" s="19">
        <v>19</v>
      </c>
      <c r="AI177" s="19"/>
      <c r="AJ177" s="19"/>
      <c r="AK177" s="19"/>
      <c r="AL177" s="19"/>
      <c r="AM177" s="19"/>
      <c r="AN177" s="19"/>
      <c r="AO177" s="14"/>
      <c r="AP177" s="14"/>
      <c r="AQ177" s="14">
        <v>12</v>
      </c>
      <c r="AR177" s="19"/>
      <c r="AS177" s="19"/>
      <c r="AT177" s="19">
        <v>1</v>
      </c>
      <c r="AU177" s="19">
        <v>5</v>
      </c>
      <c r="AV177" s="19"/>
      <c r="AW177" s="19"/>
      <c r="AX177" s="19"/>
      <c r="AY177" s="19"/>
      <c r="AZ177" s="19"/>
      <c r="BA177" s="19"/>
      <c r="BB177" s="19">
        <v>5</v>
      </c>
      <c r="BC177" s="19">
        <v>5</v>
      </c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>
        <v>3</v>
      </c>
      <c r="BO177" s="19">
        <v>4</v>
      </c>
      <c r="BP177" s="19"/>
      <c r="BQ177" s="19"/>
      <c r="BR177" s="19"/>
      <c r="BS177" s="19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</row>
    <row r="178" spans="1:73" ht="14.25" customHeight="1">
      <c r="A178" s="13">
        <f>+A177+1</f>
        <v>172</v>
      </c>
      <c r="B178" s="13" t="s">
        <v>306</v>
      </c>
      <c r="C178" s="13">
        <v>9379</v>
      </c>
      <c r="D178" s="20" t="s">
        <v>90</v>
      </c>
      <c r="E178" s="20">
        <f>IF(F178="Y",1,"")</f>
        <v>1</v>
      </c>
      <c r="F178" s="21" t="s">
        <v>357</v>
      </c>
      <c r="G178" s="130">
        <f>SUM(J178:R178)</f>
        <v>45</v>
      </c>
      <c r="H178" s="130">
        <f>SUM(S178:AA178)</f>
        <v>40</v>
      </c>
      <c r="I178" s="102"/>
      <c r="J178" s="24"/>
      <c r="K178" s="14"/>
      <c r="L178" s="14">
        <v>1</v>
      </c>
      <c r="M178" s="14">
        <v>4</v>
      </c>
      <c r="N178" s="14">
        <v>27</v>
      </c>
      <c r="O178" s="14"/>
      <c r="P178" s="14">
        <v>2</v>
      </c>
      <c r="Q178" s="14">
        <v>1</v>
      </c>
      <c r="R178" s="14">
        <v>10</v>
      </c>
      <c r="S178" s="19"/>
      <c r="T178" s="14"/>
      <c r="U178" s="14"/>
      <c r="V178" s="14">
        <v>7</v>
      </c>
      <c r="W178" s="14">
        <v>15</v>
      </c>
      <c r="X178" s="14"/>
      <c r="Y178" s="14"/>
      <c r="Z178" s="14">
        <v>6</v>
      </c>
      <c r="AA178" s="14">
        <v>12</v>
      </c>
      <c r="AB178" s="19">
        <v>2</v>
      </c>
      <c r="AC178" s="19">
        <v>2</v>
      </c>
      <c r="AD178" s="19">
        <v>2</v>
      </c>
      <c r="AE178" s="19"/>
      <c r="AF178" s="19">
        <v>3</v>
      </c>
      <c r="AG178" s="19"/>
      <c r="AH178" s="19">
        <v>22</v>
      </c>
      <c r="AI178" s="19"/>
      <c r="AJ178" s="19"/>
      <c r="AK178" s="19"/>
      <c r="AL178" s="19"/>
      <c r="AM178" s="19"/>
      <c r="AN178" s="19"/>
      <c r="AO178" s="30">
        <v>1</v>
      </c>
      <c r="AP178" s="30"/>
      <c r="AQ178" s="30">
        <v>14</v>
      </c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>
        <v>12</v>
      </c>
      <c r="BC178" s="39"/>
      <c r="BD178" s="39"/>
      <c r="BE178" s="39"/>
      <c r="BF178" s="39"/>
      <c r="BG178" s="39"/>
      <c r="BH178" s="39"/>
      <c r="BI178" s="39"/>
      <c r="BJ178" s="39">
        <v>4</v>
      </c>
      <c r="BK178" s="39"/>
      <c r="BL178" s="39"/>
      <c r="BM178" s="39"/>
      <c r="BN178" s="39">
        <v>1</v>
      </c>
      <c r="BO178" s="39">
        <v>15</v>
      </c>
      <c r="BP178" s="39"/>
      <c r="BQ178" s="39"/>
      <c r="BR178" s="39"/>
      <c r="BS178" s="39"/>
      <c r="BU178" s="16"/>
    </row>
    <row r="179" spans="1:87" ht="14.25" customHeight="1">
      <c r="A179" s="13">
        <f>+A178+1</f>
        <v>173</v>
      </c>
      <c r="B179" s="13" t="s">
        <v>307</v>
      </c>
      <c r="C179" s="13">
        <v>9871</v>
      </c>
      <c r="D179" s="20" t="s">
        <v>58</v>
      </c>
      <c r="E179" s="20">
        <f>IF(F179="Y",1,"")</f>
      </c>
      <c r="F179" s="21" t="s">
        <v>346</v>
      </c>
      <c r="G179" s="130">
        <f>SUM(J179:R179)</f>
        <v>48</v>
      </c>
      <c r="H179" s="130">
        <f>SUM(S179:AA179)</f>
        <v>50</v>
      </c>
      <c r="I179" s="100"/>
      <c r="J179" s="91"/>
      <c r="K179" s="90">
        <v>16</v>
      </c>
      <c r="L179" s="90">
        <v>2</v>
      </c>
      <c r="M179" s="90">
        <v>7</v>
      </c>
      <c r="N179" s="90">
        <v>3</v>
      </c>
      <c r="O179" s="90">
        <v>10</v>
      </c>
      <c r="P179" s="90">
        <v>2</v>
      </c>
      <c r="Q179" s="90">
        <v>6</v>
      </c>
      <c r="R179" s="90">
        <v>2</v>
      </c>
      <c r="S179" s="91"/>
      <c r="T179" s="90">
        <v>5</v>
      </c>
      <c r="U179" s="90">
        <v>3</v>
      </c>
      <c r="V179" s="90">
        <v>14</v>
      </c>
      <c r="W179" s="90">
        <v>4</v>
      </c>
      <c r="X179" s="90">
        <v>4</v>
      </c>
      <c r="Y179" s="90">
        <v>6</v>
      </c>
      <c r="Z179" s="90">
        <v>12</v>
      </c>
      <c r="AA179" s="90">
        <v>2</v>
      </c>
      <c r="AB179" s="91"/>
      <c r="AC179" s="91"/>
      <c r="AD179" s="91"/>
      <c r="AE179" s="91"/>
      <c r="AF179" s="91"/>
      <c r="AG179" s="91"/>
      <c r="AH179" s="91"/>
      <c r="AI179" s="91">
        <v>14</v>
      </c>
      <c r="AJ179" s="91">
        <v>16</v>
      </c>
      <c r="AK179" s="91"/>
      <c r="AL179" s="91"/>
      <c r="AM179" s="91"/>
      <c r="AN179" s="91"/>
      <c r="AO179" s="90">
        <v>8</v>
      </c>
      <c r="AP179" s="90">
        <v>12</v>
      </c>
      <c r="AQ179" s="92">
        <v>6</v>
      </c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</row>
    <row r="180" spans="1:85" ht="14.25" customHeight="1">
      <c r="A180" s="13">
        <f>+A179+1</f>
        <v>174</v>
      </c>
      <c r="B180" s="18" t="s">
        <v>307</v>
      </c>
      <c r="C180" s="18">
        <v>9803</v>
      </c>
      <c r="D180" s="81" t="s">
        <v>218</v>
      </c>
      <c r="E180" s="20">
        <f>IF(F180="Y",1,"")</f>
      </c>
      <c r="F180" s="82" t="s">
        <v>346</v>
      </c>
      <c r="G180" s="130">
        <f>SUM(J180:R180)</f>
        <v>21</v>
      </c>
      <c r="H180" s="130">
        <f>SUM(S180:AA180)</f>
        <v>0</v>
      </c>
      <c r="I180" s="102"/>
      <c r="J180" s="25"/>
      <c r="K180" s="19"/>
      <c r="L180" s="19">
        <v>1</v>
      </c>
      <c r="M180" s="19">
        <v>7</v>
      </c>
      <c r="N180" s="19">
        <v>5</v>
      </c>
      <c r="O180" s="19"/>
      <c r="P180" s="19"/>
      <c r="Q180" s="19">
        <v>5</v>
      </c>
      <c r="R180" s="19">
        <v>3</v>
      </c>
      <c r="S180" s="39">
        <v>0</v>
      </c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>
        <v>5</v>
      </c>
      <c r="AP180" s="19">
        <v>4</v>
      </c>
      <c r="AQ180" s="19">
        <v>13</v>
      </c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</row>
    <row r="181" spans="1:85" ht="14.25" customHeight="1">
      <c r="A181" s="13">
        <f>+A180+1</f>
        <v>175</v>
      </c>
      <c r="B181" s="13" t="s">
        <v>310</v>
      </c>
      <c r="C181" s="13">
        <v>9760</v>
      </c>
      <c r="D181" s="20" t="s">
        <v>199</v>
      </c>
      <c r="E181" s="20">
        <f>IF(F181="Y",1,"")</f>
        <v>1</v>
      </c>
      <c r="F181" s="21" t="s">
        <v>357</v>
      </c>
      <c r="G181" s="130">
        <f>SUM(J181:R181)</f>
        <v>56</v>
      </c>
      <c r="H181" s="130">
        <f>SUM(S181:AA181)</f>
        <v>22</v>
      </c>
      <c r="I181" s="102"/>
      <c r="J181" s="25"/>
      <c r="K181" s="14"/>
      <c r="L181" s="14">
        <v>4</v>
      </c>
      <c r="M181" s="14">
        <v>10</v>
      </c>
      <c r="N181" s="14">
        <v>24</v>
      </c>
      <c r="O181" s="14"/>
      <c r="P181" s="14">
        <v>6</v>
      </c>
      <c r="Q181" s="14">
        <v>1</v>
      </c>
      <c r="R181" s="14">
        <v>11</v>
      </c>
      <c r="S181" s="39"/>
      <c r="T181" s="14">
        <v>2</v>
      </c>
      <c r="U181" s="14">
        <v>3</v>
      </c>
      <c r="V181" s="14">
        <v>4</v>
      </c>
      <c r="W181" s="14">
        <v>1</v>
      </c>
      <c r="X181" s="14">
        <v>6</v>
      </c>
      <c r="Y181" s="14"/>
      <c r="Z181" s="14">
        <v>5</v>
      </c>
      <c r="AA181" s="14">
        <v>1</v>
      </c>
      <c r="AB181" s="19">
        <v>3</v>
      </c>
      <c r="AC181" s="19">
        <v>2</v>
      </c>
      <c r="AD181" s="19">
        <v>14</v>
      </c>
      <c r="AE181" s="19"/>
      <c r="AF181" s="19">
        <v>10</v>
      </c>
      <c r="AG181" s="19">
        <v>1</v>
      </c>
      <c r="AH181" s="19">
        <v>49</v>
      </c>
      <c r="AI181" s="19"/>
      <c r="AJ181" s="19"/>
      <c r="AK181" s="19"/>
      <c r="AL181" s="19"/>
      <c r="AM181" s="19"/>
      <c r="AN181" s="19"/>
      <c r="AO181" s="45">
        <v>7</v>
      </c>
      <c r="AP181" s="45"/>
      <c r="AQ181" s="14">
        <v>10</v>
      </c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>
        <v>10</v>
      </c>
      <c r="BC181" s="19">
        <v>50</v>
      </c>
      <c r="BD181" s="19"/>
      <c r="BE181" s="19"/>
      <c r="BF181" s="19"/>
      <c r="BG181" s="19"/>
      <c r="BH181" s="19"/>
      <c r="BI181" s="19"/>
      <c r="BJ181" s="19">
        <v>8</v>
      </c>
      <c r="BK181" s="19">
        <v>6</v>
      </c>
      <c r="BL181" s="19"/>
      <c r="BM181" s="19"/>
      <c r="BN181" s="19">
        <v>3</v>
      </c>
      <c r="BO181" s="19">
        <v>10</v>
      </c>
      <c r="BP181" s="19"/>
      <c r="BQ181" s="19"/>
      <c r="BR181" s="19"/>
      <c r="BS181" s="19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</row>
    <row r="182" spans="1:71" ht="14.25" customHeight="1">
      <c r="A182" s="13">
        <f>+A181+1</f>
        <v>176</v>
      </c>
      <c r="B182" s="13" t="s">
        <v>308</v>
      </c>
      <c r="C182" s="13">
        <v>14765</v>
      </c>
      <c r="D182" s="20" t="s">
        <v>142</v>
      </c>
      <c r="E182" s="20">
        <f>IF(F182="Y",1,"")</f>
        <v>1</v>
      </c>
      <c r="F182" s="21" t="s">
        <v>357</v>
      </c>
      <c r="G182" s="130">
        <f>SUM(J182:R182)</f>
        <v>130</v>
      </c>
      <c r="H182" s="130">
        <f>SUM(S182:AA182)</f>
        <v>115</v>
      </c>
      <c r="I182" s="102"/>
      <c r="J182" s="24"/>
      <c r="K182" s="14"/>
      <c r="L182" s="14">
        <v>11</v>
      </c>
      <c r="M182" s="14">
        <v>12</v>
      </c>
      <c r="N182" s="14">
        <v>62</v>
      </c>
      <c r="O182" s="14"/>
      <c r="P182" s="14">
        <v>10</v>
      </c>
      <c r="Q182" s="14">
        <v>4</v>
      </c>
      <c r="R182" s="14">
        <v>31</v>
      </c>
      <c r="S182" s="19"/>
      <c r="T182" s="14">
        <v>9</v>
      </c>
      <c r="U182" s="14">
        <v>16</v>
      </c>
      <c r="V182" s="14">
        <v>7</v>
      </c>
      <c r="W182" s="14">
        <v>35</v>
      </c>
      <c r="X182" s="14">
        <v>12</v>
      </c>
      <c r="Y182" s="14">
        <v>17</v>
      </c>
      <c r="Z182" s="14">
        <v>3</v>
      </c>
      <c r="AA182" s="14">
        <v>16</v>
      </c>
      <c r="AB182" s="19"/>
      <c r="AC182" s="19">
        <v>18</v>
      </c>
      <c r="AD182" s="19"/>
      <c r="AE182" s="19"/>
      <c r="AF182" s="19">
        <v>17</v>
      </c>
      <c r="AG182" s="19">
        <v>9</v>
      </c>
      <c r="AH182" s="19">
        <v>107</v>
      </c>
      <c r="AI182" s="19"/>
      <c r="AJ182" s="19"/>
      <c r="AK182" s="19"/>
      <c r="AL182" s="19"/>
      <c r="AM182" s="19"/>
      <c r="AN182" s="19"/>
      <c r="AO182" s="14"/>
      <c r="AP182" s="14"/>
      <c r="AQ182" s="14"/>
      <c r="AR182" s="19"/>
      <c r="AS182" s="19"/>
      <c r="AT182" s="19"/>
      <c r="AU182" s="19"/>
      <c r="AV182" s="19"/>
      <c r="AW182" s="19"/>
      <c r="AX182" s="19"/>
      <c r="AY182" s="19"/>
      <c r="AZ182" s="19">
        <v>1</v>
      </c>
      <c r="BA182" s="19">
        <v>15</v>
      </c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>
        <v>1</v>
      </c>
      <c r="BM182" s="19">
        <v>25</v>
      </c>
      <c r="BN182" s="19"/>
      <c r="BO182" s="19"/>
      <c r="BP182" s="19">
        <v>1</v>
      </c>
      <c r="BQ182" s="19">
        <v>20</v>
      </c>
      <c r="BR182" s="19"/>
      <c r="BS182" s="19"/>
    </row>
    <row r="183" spans="1:71" ht="14.25" customHeight="1">
      <c r="A183" s="13">
        <f>+A182+1</f>
        <v>177</v>
      </c>
      <c r="B183" s="13" t="s">
        <v>308</v>
      </c>
      <c r="C183" s="13">
        <v>9581</v>
      </c>
      <c r="D183" s="20" t="s">
        <v>143</v>
      </c>
      <c r="E183" s="20">
        <f>IF(F183="Y",1,"")</f>
      </c>
      <c r="F183" s="21" t="s">
        <v>346</v>
      </c>
      <c r="G183" s="130">
        <f>SUM(J183:R183)</f>
        <v>140</v>
      </c>
      <c r="H183" s="130">
        <f>SUM(S183:AA183)</f>
        <v>0</v>
      </c>
      <c r="I183" s="102"/>
      <c r="J183" s="24"/>
      <c r="K183" s="24"/>
      <c r="L183" s="14">
        <v>24</v>
      </c>
      <c r="M183" s="14">
        <v>34</v>
      </c>
      <c r="N183" s="14">
        <v>22</v>
      </c>
      <c r="O183" s="14">
        <v>1</v>
      </c>
      <c r="P183" s="14">
        <v>23</v>
      </c>
      <c r="Q183" s="14">
        <v>22</v>
      </c>
      <c r="R183" s="14">
        <v>14</v>
      </c>
      <c r="S183" s="19">
        <v>0</v>
      </c>
      <c r="T183" s="14"/>
      <c r="U183" s="14"/>
      <c r="V183" s="14"/>
      <c r="W183" s="14"/>
      <c r="X183" s="14"/>
      <c r="Y183" s="14"/>
      <c r="Z183" s="14"/>
      <c r="AA183" s="14"/>
      <c r="AB183" s="19">
        <v>5</v>
      </c>
      <c r="AC183" s="19">
        <v>1</v>
      </c>
      <c r="AD183" s="19"/>
      <c r="AE183" s="19">
        <v>5</v>
      </c>
      <c r="AF183" s="19">
        <v>42</v>
      </c>
      <c r="AG183" s="19">
        <v>18</v>
      </c>
      <c r="AH183" s="19">
        <v>185</v>
      </c>
      <c r="AI183" s="19">
        <v>1</v>
      </c>
      <c r="AJ183" s="19"/>
      <c r="AK183" s="19">
        <v>3</v>
      </c>
      <c r="AL183" s="19"/>
      <c r="AM183" s="19"/>
      <c r="AN183" s="19"/>
      <c r="AO183" s="14">
        <v>42</v>
      </c>
      <c r="AP183" s="14">
        <v>35</v>
      </c>
      <c r="AQ183" s="14">
        <v>120</v>
      </c>
      <c r="AR183" s="19">
        <v>1</v>
      </c>
      <c r="AS183" s="19"/>
      <c r="AT183" s="19"/>
      <c r="AU183" s="19"/>
      <c r="AV183" s="19"/>
      <c r="AW183" s="19"/>
      <c r="AX183" s="19"/>
      <c r="AY183" s="19"/>
      <c r="AZ183" s="19"/>
      <c r="BA183" s="19"/>
      <c r="BB183" s="19">
        <v>8</v>
      </c>
      <c r="BC183" s="19"/>
      <c r="BD183" s="19">
        <v>1</v>
      </c>
      <c r="BE183" s="19">
        <v>50</v>
      </c>
      <c r="BF183" s="19"/>
      <c r="BG183" s="19"/>
      <c r="BH183" s="19">
        <v>1</v>
      </c>
      <c r="BI183" s="19">
        <v>30</v>
      </c>
      <c r="BJ183" s="19"/>
      <c r="BK183" s="19"/>
      <c r="BL183" s="19">
        <v>1</v>
      </c>
      <c r="BM183" s="19">
        <v>25</v>
      </c>
      <c r="BN183" s="19"/>
      <c r="BO183" s="19"/>
      <c r="BP183" s="19">
        <v>5</v>
      </c>
      <c r="BQ183" s="19">
        <v>33</v>
      </c>
      <c r="BR183" s="19"/>
      <c r="BS183" s="19"/>
    </row>
    <row r="184" spans="1:71" ht="14.25" customHeight="1">
      <c r="A184" s="13">
        <f>+A183+1</f>
        <v>178</v>
      </c>
      <c r="B184" s="13" t="s">
        <v>308</v>
      </c>
      <c r="C184" s="13">
        <v>9583</v>
      </c>
      <c r="D184" s="20" t="s">
        <v>144</v>
      </c>
      <c r="E184" s="20">
        <f>IF(F184="Y",1,"")</f>
        <v>1</v>
      </c>
      <c r="F184" s="21" t="s">
        <v>357</v>
      </c>
      <c r="G184" s="130">
        <f>SUM(J184:R184)</f>
        <v>107</v>
      </c>
      <c r="H184" s="130">
        <f>SUM(S184:AA184)</f>
        <v>19</v>
      </c>
      <c r="I184" s="102"/>
      <c r="J184" s="24"/>
      <c r="K184" s="14">
        <v>1</v>
      </c>
      <c r="L184" s="14">
        <v>5</v>
      </c>
      <c r="M184" s="14">
        <v>27</v>
      </c>
      <c r="N184" s="14">
        <v>42</v>
      </c>
      <c r="O184" s="14"/>
      <c r="P184" s="14">
        <v>4</v>
      </c>
      <c r="Q184" s="14">
        <v>9</v>
      </c>
      <c r="R184" s="14">
        <v>19</v>
      </c>
      <c r="S184" s="19"/>
      <c r="T184" s="14">
        <v>1</v>
      </c>
      <c r="U184" s="14">
        <v>2</v>
      </c>
      <c r="V184" s="14">
        <v>2</v>
      </c>
      <c r="W184" s="14">
        <v>6</v>
      </c>
      <c r="X184" s="14"/>
      <c r="Y184" s="14">
        <v>3</v>
      </c>
      <c r="Z184" s="14">
        <v>1</v>
      </c>
      <c r="AA184" s="14">
        <v>4</v>
      </c>
      <c r="AB184" s="19">
        <v>1</v>
      </c>
      <c r="AC184" s="19">
        <v>10</v>
      </c>
      <c r="AD184" s="19"/>
      <c r="AE184" s="19"/>
      <c r="AF184" s="19">
        <v>7</v>
      </c>
      <c r="AG184" s="19">
        <v>1</v>
      </c>
      <c r="AH184" s="19">
        <v>82</v>
      </c>
      <c r="AI184" s="19">
        <v>1</v>
      </c>
      <c r="AJ184" s="19"/>
      <c r="AK184" s="19"/>
      <c r="AL184" s="19"/>
      <c r="AM184" s="19"/>
      <c r="AN184" s="19"/>
      <c r="AO184" s="14">
        <v>1</v>
      </c>
      <c r="AP184" s="14">
        <v>7</v>
      </c>
      <c r="AQ184" s="14">
        <v>5</v>
      </c>
      <c r="AR184" s="19"/>
      <c r="AS184" s="19"/>
      <c r="AT184" s="19"/>
      <c r="AU184" s="19"/>
      <c r="AV184" s="19"/>
      <c r="AW184" s="19"/>
      <c r="AX184" s="19"/>
      <c r="AY184" s="19"/>
      <c r="AZ184" s="19">
        <v>1</v>
      </c>
      <c r="BA184" s="19">
        <v>18</v>
      </c>
      <c r="BB184" s="19">
        <v>1</v>
      </c>
      <c r="BC184" s="19">
        <v>10</v>
      </c>
      <c r="BD184" s="19">
        <v>1</v>
      </c>
      <c r="BE184" s="19">
        <v>3.5</v>
      </c>
      <c r="BF184" s="19">
        <v>2</v>
      </c>
      <c r="BG184" s="19">
        <v>6</v>
      </c>
      <c r="BH184" s="19">
        <v>2</v>
      </c>
      <c r="BI184" s="19">
        <v>13</v>
      </c>
      <c r="BJ184" s="19">
        <v>2</v>
      </c>
      <c r="BK184" s="19">
        <v>10</v>
      </c>
      <c r="BL184" s="19">
        <v>1</v>
      </c>
      <c r="BM184" s="19">
        <v>18</v>
      </c>
      <c r="BN184" s="19">
        <v>1</v>
      </c>
      <c r="BO184" s="19">
        <v>30</v>
      </c>
      <c r="BP184" s="19">
        <v>2</v>
      </c>
      <c r="BQ184" s="19">
        <v>5</v>
      </c>
      <c r="BR184" s="19">
        <v>1</v>
      </c>
      <c r="BS184" s="19">
        <v>35</v>
      </c>
    </row>
    <row r="185" spans="1:87" ht="14.25" customHeight="1">
      <c r="A185" s="13">
        <f>+A184+1</f>
        <v>179</v>
      </c>
      <c r="B185" s="13" t="s">
        <v>307</v>
      </c>
      <c r="C185" s="13">
        <v>9347</v>
      </c>
      <c r="D185" s="20" t="s">
        <v>77</v>
      </c>
      <c r="E185" s="20">
        <f>IF(F185="Y",1,"")</f>
        <v>1</v>
      </c>
      <c r="F185" s="21" t="s">
        <v>357</v>
      </c>
      <c r="G185" s="130">
        <f>SUM(J185:R185)</f>
        <v>148</v>
      </c>
      <c r="H185" s="130">
        <f>SUM(S185:AA185)</f>
        <v>52</v>
      </c>
      <c r="I185" s="100"/>
      <c r="J185" s="91"/>
      <c r="K185" s="90"/>
      <c r="L185" s="90">
        <v>32</v>
      </c>
      <c r="M185" s="90">
        <v>36</v>
      </c>
      <c r="N185" s="90">
        <v>15</v>
      </c>
      <c r="O185" s="90">
        <v>5</v>
      </c>
      <c r="P185" s="90">
        <v>18</v>
      </c>
      <c r="Q185" s="90">
        <v>37</v>
      </c>
      <c r="R185" s="90">
        <v>5</v>
      </c>
      <c r="S185" s="91"/>
      <c r="T185" s="90">
        <v>8</v>
      </c>
      <c r="U185" s="90">
        <v>4</v>
      </c>
      <c r="V185" s="90">
        <v>12</v>
      </c>
      <c r="W185" s="90">
        <v>8</v>
      </c>
      <c r="X185" s="90">
        <v>2</v>
      </c>
      <c r="Y185" s="90">
        <v>3</v>
      </c>
      <c r="Z185" s="90">
        <v>6</v>
      </c>
      <c r="AA185" s="90">
        <v>9</v>
      </c>
      <c r="AB185" s="91">
        <v>7</v>
      </c>
      <c r="AC185" s="91">
        <v>1</v>
      </c>
      <c r="AD185" s="91">
        <v>15</v>
      </c>
      <c r="AE185" s="91">
        <v>6</v>
      </c>
      <c r="AF185" s="91">
        <v>44</v>
      </c>
      <c r="AG185" s="91">
        <v>17</v>
      </c>
      <c r="AH185" s="91">
        <v>156</v>
      </c>
      <c r="AI185" s="91"/>
      <c r="AJ185" s="91"/>
      <c r="AK185" s="91"/>
      <c r="AL185" s="91"/>
      <c r="AM185" s="91"/>
      <c r="AN185" s="91"/>
      <c r="AO185" s="90">
        <v>8</v>
      </c>
      <c r="AP185" s="90"/>
      <c r="AQ185" s="90">
        <v>24</v>
      </c>
      <c r="AR185" s="91">
        <v>1</v>
      </c>
      <c r="AS185" s="91">
        <v>45</v>
      </c>
      <c r="AT185" s="91"/>
      <c r="AU185" s="91"/>
      <c r="AV185" s="91">
        <v>3</v>
      </c>
      <c r="AW185" s="91">
        <v>135</v>
      </c>
      <c r="AX185" s="91"/>
      <c r="AY185" s="91"/>
      <c r="AZ185" s="91"/>
      <c r="BA185" s="91"/>
      <c r="BB185" s="91">
        <v>2</v>
      </c>
      <c r="BC185" s="91">
        <v>2</v>
      </c>
      <c r="BD185" s="91"/>
      <c r="BE185" s="91"/>
      <c r="BF185" s="91">
        <v>4</v>
      </c>
      <c r="BG185" s="91">
        <v>1.5</v>
      </c>
      <c r="BH185" s="91"/>
      <c r="BI185" s="91"/>
      <c r="BJ185" s="91">
        <v>8</v>
      </c>
      <c r="BK185" s="91">
        <v>3</v>
      </c>
      <c r="BL185" s="91">
        <v>1</v>
      </c>
      <c r="BM185" s="91"/>
      <c r="BN185" s="91">
        <v>2</v>
      </c>
      <c r="BO185" s="91">
        <v>4</v>
      </c>
      <c r="BP185" s="91"/>
      <c r="BQ185" s="91"/>
      <c r="BR185" s="91"/>
      <c r="BS185" s="91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</row>
    <row r="186" spans="1:87" ht="14.25" customHeight="1">
      <c r="A186" s="13">
        <f>+A185+1</f>
        <v>180</v>
      </c>
      <c r="B186" s="13" t="s">
        <v>307</v>
      </c>
      <c r="C186" s="13">
        <v>9346</v>
      </c>
      <c r="D186" s="20" t="s">
        <v>68</v>
      </c>
      <c r="E186" s="20">
        <f>IF(F186="Y",1,"")</f>
        <v>1</v>
      </c>
      <c r="F186" s="21" t="s">
        <v>357</v>
      </c>
      <c r="G186" s="130">
        <f>SUM(J186:R186)</f>
        <v>91</v>
      </c>
      <c r="H186" s="130">
        <f>SUM(S186:AA186)</f>
        <v>123</v>
      </c>
      <c r="I186" s="100"/>
      <c r="J186" s="91"/>
      <c r="K186" s="90">
        <v>2</v>
      </c>
      <c r="L186" s="90">
        <v>6</v>
      </c>
      <c r="M186" s="90">
        <v>19</v>
      </c>
      <c r="N186" s="90">
        <v>31</v>
      </c>
      <c r="O186" s="90">
        <v>1</v>
      </c>
      <c r="P186" s="90">
        <v>5</v>
      </c>
      <c r="Q186" s="90">
        <v>13</v>
      </c>
      <c r="R186" s="90">
        <v>14</v>
      </c>
      <c r="S186" s="91"/>
      <c r="T186" s="90">
        <v>10</v>
      </c>
      <c r="U186" s="90">
        <v>33</v>
      </c>
      <c r="V186" s="90">
        <v>19</v>
      </c>
      <c r="W186" s="90">
        <v>19</v>
      </c>
      <c r="X186" s="90">
        <v>10</v>
      </c>
      <c r="Y186" s="90">
        <v>14</v>
      </c>
      <c r="Z186" s="90">
        <v>8</v>
      </c>
      <c r="AA186" s="90">
        <v>10</v>
      </c>
      <c r="AB186" s="91">
        <v>13</v>
      </c>
      <c r="AC186" s="91">
        <v>7</v>
      </c>
      <c r="AD186" s="91">
        <v>9</v>
      </c>
      <c r="AE186" s="91">
        <v>1</v>
      </c>
      <c r="AF186" s="91">
        <v>47</v>
      </c>
      <c r="AG186" s="91">
        <v>9</v>
      </c>
      <c r="AH186" s="91">
        <v>150</v>
      </c>
      <c r="AI186" s="91">
        <v>1</v>
      </c>
      <c r="AJ186" s="91">
        <v>6</v>
      </c>
      <c r="AK186" s="91">
        <v>3</v>
      </c>
      <c r="AL186" s="91"/>
      <c r="AM186" s="91"/>
      <c r="AN186" s="91">
        <v>4</v>
      </c>
      <c r="AO186" s="90">
        <v>23</v>
      </c>
      <c r="AP186" s="90">
        <v>7</v>
      </c>
      <c r="AQ186" s="90">
        <v>48</v>
      </c>
      <c r="AR186" s="91">
        <v>1</v>
      </c>
      <c r="AS186" s="91">
        <v>50</v>
      </c>
      <c r="AT186" s="91"/>
      <c r="AU186" s="91"/>
      <c r="AV186" s="91"/>
      <c r="AW186" s="91"/>
      <c r="AX186" s="91"/>
      <c r="AY186" s="91"/>
      <c r="AZ186" s="91"/>
      <c r="BA186" s="91"/>
      <c r="BB186" s="91">
        <v>7</v>
      </c>
      <c r="BC186" s="91" t="s">
        <v>359</v>
      </c>
      <c r="BD186" s="91">
        <v>1</v>
      </c>
      <c r="BE186" s="91">
        <v>8</v>
      </c>
      <c r="BF186" s="91">
        <v>7</v>
      </c>
      <c r="BG186" s="91" t="s">
        <v>359</v>
      </c>
      <c r="BH186" s="91">
        <v>1</v>
      </c>
      <c r="BI186" s="91">
        <v>15</v>
      </c>
      <c r="BJ186" s="91">
        <v>16</v>
      </c>
      <c r="BK186" s="91" t="s">
        <v>359</v>
      </c>
      <c r="BL186" s="91">
        <v>1</v>
      </c>
      <c r="BM186" s="91">
        <v>18</v>
      </c>
      <c r="BN186" s="91">
        <v>1</v>
      </c>
      <c r="BO186" s="91">
        <v>15</v>
      </c>
      <c r="BP186" s="91">
        <v>1</v>
      </c>
      <c r="BQ186" s="91">
        <v>34</v>
      </c>
      <c r="BR186" s="91"/>
      <c r="BS186" s="91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</row>
    <row r="187" spans="1:87" ht="14.25" customHeight="1">
      <c r="A187" s="13">
        <f>+A186+1</f>
        <v>181</v>
      </c>
      <c r="B187" s="13" t="s">
        <v>307</v>
      </c>
      <c r="C187" s="13">
        <v>9356</v>
      </c>
      <c r="D187" s="20" t="s">
        <v>76</v>
      </c>
      <c r="E187" s="20">
        <f>IF(F187="Y",1,"")</f>
      </c>
      <c r="F187" s="21" t="s">
        <v>346</v>
      </c>
      <c r="G187" s="130">
        <f>SUM(J187:R187)</f>
        <v>20</v>
      </c>
      <c r="H187" s="130">
        <f>SUM(S187:AA187)</f>
        <v>0</v>
      </c>
      <c r="I187" s="100"/>
      <c r="J187" s="91"/>
      <c r="K187" s="90"/>
      <c r="L187" s="90">
        <v>3</v>
      </c>
      <c r="M187" s="90">
        <v>6</v>
      </c>
      <c r="N187" s="90">
        <v>1</v>
      </c>
      <c r="O187" s="90"/>
      <c r="P187" s="90">
        <v>3</v>
      </c>
      <c r="Q187" s="90">
        <v>4</v>
      </c>
      <c r="R187" s="90">
        <v>3</v>
      </c>
      <c r="S187" s="91"/>
      <c r="T187" s="90"/>
      <c r="U187" s="90"/>
      <c r="V187" s="90"/>
      <c r="W187" s="90"/>
      <c r="X187" s="90"/>
      <c r="Y187" s="90"/>
      <c r="Z187" s="90"/>
      <c r="AA187" s="90"/>
      <c r="AB187" s="91"/>
      <c r="AC187" s="91"/>
      <c r="AD187" s="91"/>
      <c r="AE187" s="91"/>
      <c r="AF187" s="91"/>
      <c r="AG187" s="91"/>
      <c r="AH187" s="91"/>
      <c r="AI187" s="91">
        <v>4</v>
      </c>
      <c r="AJ187" s="91"/>
      <c r="AK187" s="91"/>
      <c r="AL187" s="91"/>
      <c r="AM187" s="91"/>
      <c r="AN187" s="91"/>
      <c r="AO187" s="90"/>
      <c r="AP187" s="90"/>
      <c r="AQ187" s="90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</row>
    <row r="188" spans="1:87" ht="14.25" customHeight="1">
      <c r="A188" s="13">
        <f>+A187+1</f>
        <v>182</v>
      </c>
      <c r="B188" s="13" t="s">
        <v>307</v>
      </c>
      <c r="C188" s="13">
        <v>9348</v>
      </c>
      <c r="D188" s="20" t="s">
        <v>78</v>
      </c>
      <c r="E188" s="20">
        <f>IF(F188="Y",1,"")</f>
        <v>1</v>
      </c>
      <c r="F188" s="21" t="s">
        <v>357</v>
      </c>
      <c r="G188" s="130">
        <f>SUM(J188:R188)</f>
        <v>117</v>
      </c>
      <c r="H188" s="130">
        <f>SUM(S188:AA188)</f>
        <v>1</v>
      </c>
      <c r="I188" s="100"/>
      <c r="J188" s="91"/>
      <c r="K188" s="90"/>
      <c r="L188" s="90">
        <v>13</v>
      </c>
      <c r="M188" s="90">
        <v>29</v>
      </c>
      <c r="N188" s="90">
        <v>27</v>
      </c>
      <c r="O188" s="90">
        <v>1</v>
      </c>
      <c r="P188" s="90">
        <v>18</v>
      </c>
      <c r="Q188" s="90">
        <v>10</v>
      </c>
      <c r="R188" s="90">
        <v>19</v>
      </c>
      <c r="S188" s="91"/>
      <c r="T188" s="90"/>
      <c r="U188" s="90"/>
      <c r="V188" s="90"/>
      <c r="W188" s="90">
        <v>1</v>
      </c>
      <c r="X188" s="90"/>
      <c r="Y188" s="90"/>
      <c r="Z188" s="90"/>
      <c r="AA188" s="90"/>
      <c r="AB188" s="91">
        <v>10</v>
      </c>
      <c r="AC188" s="91">
        <v>4</v>
      </c>
      <c r="AD188" s="91"/>
      <c r="AE188" s="91"/>
      <c r="AF188" s="91">
        <v>20</v>
      </c>
      <c r="AG188" s="91"/>
      <c r="AH188" s="91">
        <v>98</v>
      </c>
      <c r="AI188" s="91">
        <v>2</v>
      </c>
      <c r="AJ188" s="91"/>
      <c r="AK188" s="91"/>
      <c r="AL188" s="91"/>
      <c r="AM188" s="91"/>
      <c r="AN188" s="91"/>
      <c r="AO188" s="90">
        <v>40</v>
      </c>
      <c r="AP188" s="90"/>
      <c r="AQ188" s="90">
        <v>30</v>
      </c>
      <c r="AR188" s="91">
        <v>1</v>
      </c>
      <c r="AS188" s="91">
        <v>60</v>
      </c>
      <c r="AT188" s="91"/>
      <c r="AU188" s="91"/>
      <c r="AV188" s="91"/>
      <c r="AW188" s="91"/>
      <c r="AX188" s="91"/>
      <c r="AY188" s="91"/>
      <c r="AZ188" s="91">
        <v>1</v>
      </c>
      <c r="BA188" s="91">
        <v>15</v>
      </c>
      <c r="BB188" s="91"/>
      <c r="BC188" s="91"/>
      <c r="BD188" s="91"/>
      <c r="BE188" s="91"/>
      <c r="BF188" s="91"/>
      <c r="BG188" s="91"/>
      <c r="BH188" s="91">
        <v>1</v>
      </c>
      <c r="BI188" s="91">
        <v>8</v>
      </c>
      <c r="BJ188" s="91">
        <v>3</v>
      </c>
      <c r="BK188" s="91">
        <v>3</v>
      </c>
      <c r="BL188" s="91">
        <v>1</v>
      </c>
      <c r="BM188" s="91">
        <v>20</v>
      </c>
      <c r="BN188" s="91"/>
      <c r="BO188" s="91"/>
      <c r="BP188" s="91">
        <v>1</v>
      </c>
      <c r="BQ188" s="91">
        <v>30</v>
      </c>
      <c r="BR188" s="91"/>
      <c r="BS188" s="91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</row>
    <row r="189" spans="1:87" ht="14.25" customHeight="1">
      <c r="A189" s="13">
        <f>+A188+1</f>
        <v>183</v>
      </c>
      <c r="B189" s="13" t="s">
        <v>307</v>
      </c>
      <c r="C189" s="13">
        <v>9349</v>
      </c>
      <c r="D189" s="20" t="s">
        <v>79</v>
      </c>
      <c r="E189" s="20">
        <f>IF(F189="Y",1,"")</f>
      </c>
      <c r="F189" s="21" t="s">
        <v>346</v>
      </c>
      <c r="G189" s="130">
        <f>SUM(J189:R189)</f>
        <v>87</v>
      </c>
      <c r="H189" s="130">
        <f>SUM(S189:AA189)</f>
        <v>34</v>
      </c>
      <c r="I189" s="100"/>
      <c r="J189" s="91"/>
      <c r="K189" s="90">
        <v>1</v>
      </c>
      <c r="L189" s="90">
        <v>14</v>
      </c>
      <c r="M189" s="90">
        <v>20</v>
      </c>
      <c r="N189" s="90">
        <v>20</v>
      </c>
      <c r="O189" s="90">
        <v>2</v>
      </c>
      <c r="P189" s="90">
        <v>5</v>
      </c>
      <c r="Q189" s="90">
        <v>8</v>
      </c>
      <c r="R189" s="90">
        <v>17</v>
      </c>
      <c r="S189" s="71"/>
      <c r="T189" s="90">
        <v>3</v>
      </c>
      <c r="U189" s="90">
        <v>7</v>
      </c>
      <c r="V189" s="90">
        <v>5</v>
      </c>
      <c r="W189" s="90">
        <v>5</v>
      </c>
      <c r="X189" s="90">
        <v>7</v>
      </c>
      <c r="Y189" s="90">
        <v>5</v>
      </c>
      <c r="Z189" s="90">
        <v>1</v>
      </c>
      <c r="AA189" s="90">
        <v>1</v>
      </c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0">
        <v>21</v>
      </c>
      <c r="AP189" s="90">
        <v>12</v>
      </c>
      <c r="AQ189" s="90">
        <v>8</v>
      </c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</row>
    <row r="190" spans="1:87" ht="14.25" customHeight="1">
      <c r="A190" s="13">
        <f>+A189+1</f>
        <v>184</v>
      </c>
      <c r="B190" s="13" t="s">
        <v>332</v>
      </c>
      <c r="C190" s="13">
        <v>9322</v>
      </c>
      <c r="D190" s="20" t="s">
        <v>59</v>
      </c>
      <c r="E190" s="20">
        <f>IF(F190="Y",1,"")</f>
        <v>1</v>
      </c>
      <c r="F190" s="21" t="s">
        <v>357</v>
      </c>
      <c r="G190" s="130">
        <f>SUM(J190:R190)</f>
        <v>75</v>
      </c>
      <c r="H190" s="130">
        <f>SUM(S190:AA190)</f>
        <v>64</v>
      </c>
      <c r="I190" s="102"/>
      <c r="J190" s="24"/>
      <c r="K190" s="23">
        <v>10</v>
      </c>
      <c r="L190" s="23">
        <v>18</v>
      </c>
      <c r="M190" s="23">
        <v>15</v>
      </c>
      <c r="N190" s="23">
        <v>6</v>
      </c>
      <c r="O190" s="23">
        <v>5</v>
      </c>
      <c r="P190" s="23">
        <v>9</v>
      </c>
      <c r="Q190" s="23">
        <v>9</v>
      </c>
      <c r="R190" s="23">
        <v>3</v>
      </c>
      <c r="S190" s="24"/>
      <c r="T190" s="23">
        <v>11</v>
      </c>
      <c r="U190" s="23">
        <v>15</v>
      </c>
      <c r="V190" s="23">
        <v>12</v>
      </c>
      <c r="W190" s="23">
        <v>1</v>
      </c>
      <c r="X190" s="23">
        <v>11</v>
      </c>
      <c r="Y190" s="23">
        <v>6</v>
      </c>
      <c r="Z190" s="23">
        <v>6</v>
      </c>
      <c r="AA190" s="23">
        <v>2</v>
      </c>
      <c r="AB190" s="24">
        <v>17</v>
      </c>
      <c r="AC190" s="24"/>
      <c r="AD190" s="24"/>
      <c r="AE190" s="24"/>
      <c r="AF190" s="24">
        <v>40</v>
      </c>
      <c r="AG190" s="24">
        <v>37</v>
      </c>
      <c r="AH190" s="24">
        <v>102</v>
      </c>
      <c r="AI190" s="24">
        <v>5</v>
      </c>
      <c r="AJ190" s="24"/>
      <c r="AK190" s="24"/>
      <c r="AL190" s="24"/>
      <c r="AM190" s="24">
        <v>4</v>
      </c>
      <c r="AN190" s="24"/>
      <c r="AO190" s="23">
        <v>40</v>
      </c>
      <c r="AP190" s="23">
        <v>20</v>
      </c>
      <c r="AQ190" s="14">
        <v>40</v>
      </c>
      <c r="AR190" s="19">
        <v>1</v>
      </c>
      <c r="AS190" s="19">
        <v>35</v>
      </c>
      <c r="AT190" s="19"/>
      <c r="AU190" s="19"/>
      <c r="AV190" s="19">
        <v>1</v>
      </c>
      <c r="AW190" s="19">
        <v>10</v>
      </c>
      <c r="AX190" s="19"/>
      <c r="AY190" s="19"/>
      <c r="AZ190" s="19"/>
      <c r="BA190" s="19"/>
      <c r="BB190" s="19">
        <v>15</v>
      </c>
      <c r="BC190" s="19">
        <v>30</v>
      </c>
      <c r="BD190" s="19"/>
      <c r="BE190" s="19"/>
      <c r="BF190" s="19">
        <v>2</v>
      </c>
      <c r="BG190" s="19">
        <v>24</v>
      </c>
      <c r="BH190" s="19"/>
      <c r="BI190" s="19"/>
      <c r="BJ190" s="19">
        <v>10</v>
      </c>
      <c r="BK190" s="62">
        <v>30</v>
      </c>
      <c r="BL190" s="19"/>
      <c r="BM190" s="19"/>
      <c r="BN190" s="19">
        <v>1</v>
      </c>
      <c r="BO190" s="19">
        <v>10</v>
      </c>
      <c r="BP190" s="19"/>
      <c r="BQ190" s="19"/>
      <c r="BR190" s="19"/>
      <c r="BS190" s="19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</row>
    <row r="191" spans="1:71" ht="14.25" customHeight="1">
      <c r="A191" s="13">
        <f>+A190+1</f>
        <v>185</v>
      </c>
      <c r="B191" s="13" t="s">
        <v>308</v>
      </c>
      <c r="C191" s="13">
        <v>9618</v>
      </c>
      <c r="D191" s="20" t="s">
        <v>152</v>
      </c>
      <c r="E191" s="20">
        <f>IF(F191="Y",1,"")</f>
      </c>
      <c r="F191" s="21" t="s">
        <v>346</v>
      </c>
      <c r="G191" s="130">
        <f>SUM(J191:R191)</f>
        <v>0</v>
      </c>
      <c r="H191" s="130">
        <f>SUM(S191:AA191)</f>
        <v>0</v>
      </c>
      <c r="I191" s="102"/>
      <c r="J191" s="24"/>
      <c r="K191" s="23"/>
      <c r="L191" s="23"/>
      <c r="M191" s="23"/>
      <c r="N191" s="23"/>
      <c r="O191" s="23"/>
      <c r="P191" s="23"/>
      <c r="Q191" s="23"/>
      <c r="R191" s="23"/>
      <c r="S191" s="24">
        <v>0</v>
      </c>
      <c r="T191" s="23"/>
      <c r="U191" s="23"/>
      <c r="V191" s="23"/>
      <c r="W191" s="23"/>
      <c r="X191" s="23"/>
      <c r="Y191" s="23"/>
      <c r="Z191" s="23"/>
      <c r="AA191" s="23"/>
      <c r="AB191" s="24"/>
      <c r="AC191" s="24"/>
      <c r="AD191" s="24"/>
      <c r="AE191" s="24"/>
      <c r="AF191" s="24">
        <v>12</v>
      </c>
      <c r="AG191" s="24">
        <v>50</v>
      </c>
      <c r="AH191" s="24">
        <v>70</v>
      </c>
      <c r="AI191" s="24">
        <v>3</v>
      </c>
      <c r="AJ191" s="24"/>
      <c r="AK191" s="24"/>
      <c r="AL191" s="24"/>
      <c r="AM191" s="24"/>
      <c r="AN191" s="24"/>
      <c r="AO191" s="23"/>
      <c r="AP191" s="23">
        <v>40</v>
      </c>
      <c r="AQ191" s="32"/>
      <c r="AR191" s="58">
        <v>1</v>
      </c>
      <c r="AS191" s="58">
        <v>40</v>
      </c>
      <c r="AT191" s="58"/>
      <c r="AU191" s="58"/>
      <c r="AV191" s="58"/>
      <c r="AW191" s="58"/>
      <c r="AX191" s="58"/>
      <c r="AY191" s="58"/>
      <c r="AZ191" s="58"/>
      <c r="BA191" s="58"/>
      <c r="BB191" s="58">
        <v>33</v>
      </c>
      <c r="BC191" s="58"/>
      <c r="BD191" s="58"/>
      <c r="BE191" s="58"/>
      <c r="BF191" s="58">
        <v>40</v>
      </c>
      <c r="BG191" s="58"/>
      <c r="BH191" s="58"/>
      <c r="BI191" s="58"/>
      <c r="BJ191" s="58">
        <v>1</v>
      </c>
      <c r="BK191" s="58">
        <v>3</v>
      </c>
      <c r="BL191" s="58"/>
      <c r="BM191" s="58"/>
      <c r="BN191" s="58"/>
      <c r="BO191" s="58"/>
      <c r="BP191" s="58"/>
      <c r="BQ191" s="58"/>
      <c r="BR191" s="58"/>
      <c r="BS191" s="58"/>
    </row>
    <row r="192" spans="1:85" ht="14.25" customHeight="1">
      <c r="A192" s="13">
        <f>+A191+1</f>
        <v>186</v>
      </c>
      <c r="B192" s="13" t="s">
        <v>310</v>
      </c>
      <c r="C192" s="42">
        <v>9786</v>
      </c>
      <c r="D192" s="20" t="s">
        <v>214</v>
      </c>
      <c r="E192" s="20">
        <f>IF(F192="Y",1,"")</f>
      </c>
      <c r="F192" s="21" t="s">
        <v>346</v>
      </c>
      <c r="G192" s="130">
        <f>SUM(J192:R192)</f>
        <v>22</v>
      </c>
      <c r="H192" s="130">
        <f>SUM(S192:AA192)</f>
        <v>3</v>
      </c>
      <c r="I192" s="102"/>
      <c r="J192" s="44"/>
      <c r="K192" s="14">
        <v>1</v>
      </c>
      <c r="L192" s="14">
        <v>3</v>
      </c>
      <c r="M192" s="14">
        <v>2</v>
      </c>
      <c r="N192" s="14">
        <v>8</v>
      </c>
      <c r="O192" s="14"/>
      <c r="P192" s="14">
        <v>3</v>
      </c>
      <c r="Q192" s="14">
        <v>1</v>
      </c>
      <c r="R192" s="14">
        <v>4</v>
      </c>
      <c r="S192" s="39"/>
      <c r="T192" s="14"/>
      <c r="U192" s="14">
        <v>1</v>
      </c>
      <c r="V192" s="14"/>
      <c r="W192" s="14">
        <v>1</v>
      </c>
      <c r="X192" s="14"/>
      <c r="Y192" s="14">
        <v>1</v>
      </c>
      <c r="Z192" s="14"/>
      <c r="AA192" s="14"/>
      <c r="AB192" s="19"/>
      <c r="AC192" s="19"/>
      <c r="AD192" s="19"/>
      <c r="AE192" s="19"/>
      <c r="AF192" s="19"/>
      <c r="AG192" s="19"/>
      <c r="AH192" s="19"/>
      <c r="AI192" s="19">
        <v>1</v>
      </c>
      <c r="AJ192" s="19"/>
      <c r="AK192" s="19"/>
      <c r="AL192" s="19"/>
      <c r="AM192" s="19"/>
      <c r="AN192" s="19"/>
      <c r="AO192" s="14">
        <v>12</v>
      </c>
      <c r="AP192" s="14">
        <v>9</v>
      </c>
      <c r="AQ192" s="14">
        <v>10</v>
      </c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</row>
    <row r="193" spans="1:71" ht="14.25" customHeight="1">
      <c r="A193" s="13">
        <f>+A192+1</f>
        <v>187</v>
      </c>
      <c r="B193" s="13" t="s">
        <v>308</v>
      </c>
      <c r="C193" s="13">
        <v>9619</v>
      </c>
      <c r="D193" s="20" t="s">
        <v>153</v>
      </c>
      <c r="E193" s="20">
        <f>IF(F193="Y",1,"")</f>
        <v>1</v>
      </c>
      <c r="F193" s="21" t="s">
        <v>357</v>
      </c>
      <c r="G193" s="130">
        <f>SUM(J193:R193)</f>
        <v>91</v>
      </c>
      <c r="H193" s="130">
        <f>SUM(S193:AA193)</f>
        <v>8</v>
      </c>
      <c r="I193" s="102"/>
      <c r="J193" s="24"/>
      <c r="K193" s="14">
        <v>2</v>
      </c>
      <c r="L193" s="14">
        <v>10</v>
      </c>
      <c r="M193" s="14">
        <v>18</v>
      </c>
      <c r="N193" s="14">
        <v>15</v>
      </c>
      <c r="O193" s="14">
        <v>3</v>
      </c>
      <c r="P193" s="14">
        <v>7</v>
      </c>
      <c r="Q193" s="14">
        <v>19</v>
      </c>
      <c r="R193" s="14">
        <v>17</v>
      </c>
      <c r="S193" s="19"/>
      <c r="T193" s="19">
        <v>1</v>
      </c>
      <c r="U193" s="14">
        <v>2</v>
      </c>
      <c r="V193" s="14">
        <v>1</v>
      </c>
      <c r="W193" s="14"/>
      <c r="X193" s="14">
        <v>3</v>
      </c>
      <c r="Y193" s="14"/>
      <c r="Z193" s="14">
        <v>1</v>
      </c>
      <c r="AA193" s="14"/>
      <c r="AB193" s="19">
        <v>2</v>
      </c>
      <c r="AC193" s="19">
        <v>3</v>
      </c>
      <c r="AD193" s="19">
        <v>1</v>
      </c>
      <c r="AE193" s="19">
        <v>25</v>
      </c>
      <c r="AF193" s="19">
        <v>10</v>
      </c>
      <c r="AG193" s="19">
        <v>12</v>
      </c>
      <c r="AH193" s="19">
        <v>94</v>
      </c>
      <c r="AI193" s="19"/>
      <c r="AJ193" s="19"/>
      <c r="AK193" s="19"/>
      <c r="AL193" s="19"/>
      <c r="AM193" s="19"/>
      <c r="AN193" s="19"/>
      <c r="AO193" s="14">
        <v>10</v>
      </c>
      <c r="AP193" s="14">
        <v>5</v>
      </c>
      <c r="AQ193" s="14">
        <v>68</v>
      </c>
      <c r="AR193" s="19">
        <v>1</v>
      </c>
      <c r="AS193" s="19">
        <v>40</v>
      </c>
      <c r="AT193" s="19"/>
      <c r="AU193" s="19"/>
      <c r="AV193" s="19"/>
      <c r="AW193" s="19"/>
      <c r="AX193" s="19"/>
      <c r="AY193" s="19"/>
      <c r="AZ193" s="19"/>
      <c r="BA193" s="19"/>
      <c r="BB193" s="19">
        <v>8</v>
      </c>
      <c r="BC193" s="19">
        <v>10</v>
      </c>
      <c r="BD193" s="19">
        <v>1</v>
      </c>
      <c r="BE193" s="19">
        <v>40</v>
      </c>
      <c r="BF193" s="19">
        <v>5</v>
      </c>
      <c r="BG193" s="19">
        <v>15</v>
      </c>
      <c r="BH193" s="19"/>
      <c r="BI193" s="19"/>
      <c r="BJ193" s="19">
        <v>16</v>
      </c>
      <c r="BK193" s="19">
        <v>50</v>
      </c>
      <c r="BL193" s="19"/>
      <c r="BM193" s="19"/>
      <c r="BN193" s="19">
        <v>18</v>
      </c>
      <c r="BO193" s="19">
        <v>20</v>
      </c>
      <c r="BP193" s="19"/>
      <c r="BQ193" s="19"/>
      <c r="BR193" s="19"/>
      <c r="BS193" s="19"/>
    </row>
    <row r="194" spans="1:87" ht="14.25" customHeight="1">
      <c r="A194" s="13">
        <f>+A193+1</f>
        <v>188</v>
      </c>
      <c r="B194" s="13" t="s">
        <v>307</v>
      </c>
      <c r="C194" s="13">
        <v>9355</v>
      </c>
      <c r="D194" s="20" t="s">
        <v>268</v>
      </c>
      <c r="E194" s="20">
        <f>IF(F194="Y",1,"")</f>
        <v>1</v>
      </c>
      <c r="F194" s="21" t="s">
        <v>357</v>
      </c>
      <c r="G194" s="130">
        <f>SUM(J194:R194)</f>
        <v>21</v>
      </c>
      <c r="H194" s="130">
        <f>SUM(S194:AA194)</f>
        <v>45</v>
      </c>
      <c r="I194" s="100"/>
      <c r="J194" s="91"/>
      <c r="K194" s="90">
        <v>2</v>
      </c>
      <c r="L194" s="90"/>
      <c r="M194" s="90">
        <v>7</v>
      </c>
      <c r="N194" s="90">
        <v>5</v>
      </c>
      <c r="O194" s="90"/>
      <c r="P194" s="90">
        <v>1</v>
      </c>
      <c r="Q194" s="90">
        <v>1</v>
      </c>
      <c r="R194" s="90">
        <v>5</v>
      </c>
      <c r="S194" s="91"/>
      <c r="T194" s="90">
        <v>5</v>
      </c>
      <c r="U194" s="90">
        <v>5</v>
      </c>
      <c r="V194" s="90">
        <v>5</v>
      </c>
      <c r="W194" s="90">
        <v>5</v>
      </c>
      <c r="X194" s="90">
        <v>7</v>
      </c>
      <c r="Y194" s="90">
        <v>5</v>
      </c>
      <c r="Z194" s="90">
        <v>6</v>
      </c>
      <c r="AA194" s="90">
        <v>7</v>
      </c>
      <c r="AB194" s="91"/>
      <c r="AC194" s="91"/>
      <c r="AD194" s="91">
        <v>1</v>
      </c>
      <c r="AE194" s="91"/>
      <c r="AF194" s="91">
        <v>6</v>
      </c>
      <c r="AG194" s="91">
        <v>2</v>
      </c>
      <c r="AH194" s="91">
        <v>37</v>
      </c>
      <c r="AI194" s="91"/>
      <c r="AJ194" s="91"/>
      <c r="AK194" s="91">
        <v>1</v>
      </c>
      <c r="AL194" s="91"/>
      <c r="AM194" s="91"/>
      <c r="AN194" s="91"/>
      <c r="AO194" s="90">
        <v>17</v>
      </c>
      <c r="AP194" s="90">
        <v>5</v>
      </c>
      <c r="AQ194" s="90">
        <v>16</v>
      </c>
      <c r="AR194" s="91">
        <v>1</v>
      </c>
      <c r="AS194" s="91">
        <v>40</v>
      </c>
      <c r="AT194" s="91"/>
      <c r="AU194" s="91"/>
      <c r="AV194" s="91"/>
      <c r="AW194" s="91"/>
      <c r="AX194" s="91"/>
      <c r="AY194" s="91"/>
      <c r="AZ194" s="91"/>
      <c r="BA194" s="91"/>
      <c r="BB194" s="91">
        <v>5</v>
      </c>
      <c r="BC194" s="91"/>
      <c r="BD194" s="91"/>
      <c r="BE194" s="91"/>
      <c r="BF194" s="91"/>
      <c r="BG194" s="91"/>
      <c r="BH194" s="91"/>
      <c r="BI194" s="91"/>
      <c r="BJ194" s="91">
        <v>1</v>
      </c>
      <c r="BK194" s="91">
        <v>1</v>
      </c>
      <c r="BL194" s="91"/>
      <c r="BM194" s="91"/>
      <c r="BN194" s="91">
        <v>2</v>
      </c>
      <c r="BO194" s="91">
        <v>10</v>
      </c>
      <c r="BP194" s="91"/>
      <c r="BQ194" s="91"/>
      <c r="BR194" s="91">
        <v>8</v>
      </c>
      <c r="BS194" s="91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</row>
    <row r="195" spans="1:87" ht="14.25" customHeight="1">
      <c r="A195" s="13">
        <f>+A194+1</f>
        <v>189</v>
      </c>
      <c r="B195" s="13" t="s">
        <v>307</v>
      </c>
      <c r="C195" s="13">
        <v>9323</v>
      </c>
      <c r="D195" s="20" t="s">
        <v>60</v>
      </c>
      <c r="E195" s="20">
        <f>IF(F195="Y",1,"")</f>
      </c>
      <c r="F195" s="21" t="s">
        <v>346</v>
      </c>
      <c r="G195" s="130">
        <f>SUM(J195:R195)</f>
        <v>40</v>
      </c>
      <c r="H195" s="130">
        <f>SUM(S195:AA195)</f>
        <v>0</v>
      </c>
      <c r="I195" s="100"/>
      <c r="J195" s="91"/>
      <c r="K195" s="90">
        <v>3</v>
      </c>
      <c r="L195" s="90">
        <v>3</v>
      </c>
      <c r="M195" s="90">
        <v>13</v>
      </c>
      <c r="N195" s="90">
        <v>6</v>
      </c>
      <c r="O195" s="90">
        <v>2</v>
      </c>
      <c r="P195" s="90">
        <v>1</v>
      </c>
      <c r="Q195" s="90">
        <v>9</v>
      </c>
      <c r="R195" s="90">
        <v>3</v>
      </c>
      <c r="S195" s="91"/>
      <c r="T195" s="90"/>
      <c r="U195" s="90"/>
      <c r="V195" s="90"/>
      <c r="W195" s="90"/>
      <c r="X195" s="90"/>
      <c r="Y195" s="90"/>
      <c r="Z195" s="90"/>
      <c r="AA195" s="90"/>
      <c r="AB195" s="91"/>
      <c r="AC195" s="91"/>
      <c r="AD195" s="91"/>
      <c r="AE195" s="91"/>
      <c r="AF195" s="91"/>
      <c r="AG195" s="91"/>
      <c r="AH195" s="91"/>
      <c r="AI195" s="91">
        <v>3</v>
      </c>
      <c r="AJ195" s="91"/>
      <c r="AK195" s="91"/>
      <c r="AL195" s="91"/>
      <c r="AM195" s="91"/>
      <c r="AN195" s="91"/>
      <c r="AO195" s="90">
        <v>6</v>
      </c>
      <c r="AP195" s="90"/>
      <c r="AQ195" s="92">
        <v>7</v>
      </c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</row>
    <row r="196" spans="1:85" ht="14.25" customHeight="1">
      <c r="A196" s="13">
        <f>+A195+1</f>
        <v>190</v>
      </c>
      <c r="B196" s="13" t="s">
        <v>310</v>
      </c>
      <c r="C196" s="13">
        <v>9804</v>
      </c>
      <c r="D196" s="20" t="s">
        <v>219</v>
      </c>
      <c r="E196" s="20">
        <f>IF(F196="Y",1,"")</f>
        <v>1</v>
      </c>
      <c r="F196" s="21" t="s">
        <v>357</v>
      </c>
      <c r="G196" s="130">
        <f>SUM(J196:R196)</f>
        <v>32</v>
      </c>
      <c r="H196" s="130">
        <f>SUM(S196:AA196)</f>
        <v>0</v>
      </c>
      <c r="I196" s="102"/>
      <c r="J196" s="25"/>
      <c r="K196" s="14">
        <v>6</v>
      </c>
      <c r="L196" s="14">
        <v>6</v>
      </c>
      <c r="M196" s="14">
        <v>14</v>
      </c>
      <c r="N196" s="14">
        <v>6</v>
      </c>
      <c r="O196" s="14"/>
      <c r="P196" s="14"/>
      <c r="Q196" s="14"/>
      <c r="R196" s="14"/>
      <c r="S196" s="39">
        <v>0</v>
      </c>
      <c r="T196" s="14"/>
      <c r="U196" s="14"/>
      <c r="V196" s="14"/>
      <c r="W196" s="14"/>
      <c r="X196" s="14"/>
      <c r="Y196" s="14"/>
      <c r="Z196" s="14"/>
      <c r="AA196" s="14"/>
      <c r="AB196" s="19">
        <v>4</v>
      </c>
      <c r="AC196" s="19">
        <v>1</v>
      </c>
      <c r="AD196" s="19">
        <v>1</v>
      </c>
      <c r="AE196" s="19"/>
      <c r="AF196" s="19"/>
      <c r="AG196" s="19">
        <v>6</v>
      </c>
      <c r="AH196" s="19">
        <v>20</v>
      </c>
      <c r="AI196" s="19"/>
      <c r="AJ196" s="19"/>
      <c r="AK196" s="19"/>
      <c r="AL196" s="19"/>
      <c r="AM196" s="19"/>
      <c r="AN196" s="19"/>
      <c r="AO196" s="14"/>
      <c r="AP196" s="14"/>
      <c r="AQ196" s="14"/>
      <c r="AR196" s="19">
        <v>1</v>
      </c>
      <c r="AS196" s="19">
        <v>50</v>
      </c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</row>
    <row r="197" spans="1:71" ht="12.75">
      <c r="A197" s="13">
        <f>+A196+1</f>
        <v>191</v>
      </c>
      <c r="B197" s="13" t="s">
        <v>308</v>
      </c>
      <c r="C197" s="13">
        <v>9616</v>
      </c>
      <c r="D197" s="20" t="s">
        <v>154</v>
      </c>
      <c r="E197" s="20">
        <f>IF(F197="Y",1,"")</f>
        <v>1</v>
      </c>
      <c r="F197" s="21" t="s">
        <v>357</v>
      </c>
      <c r="G197" s="130">
        <f>SUM(J197:R197)</f>
        <v>185</v>
      </c>
      <c r="H197" s="130">
        <f>SUM(S197:AA197)</f>
        <v>141</v>
      </c>
      <c r="I197" s="102"/>
      <c r="J197" s="24"/>
      <c r="K197" s="14">
        <v>14</v>
      </c>
      <c r="L197" s="14">
        <v>16</v>
      </c>
      <c r="M197" s="14">
        <v>30</v>
      </c>
      <c r="N197" s="14">
        <v>38</v>
      </c>
      <c r="O197" s="14">
        <v>11</v>
      </c>
      <c r="P197" s="14">
        <v>17</v>
      </c>
      <c r="Q197" s="14">
        <v>31</v>
      </c>
      <c r="R197" s="14">
        <v>28</v>
      </c>
      <c r="S197" s="19"/>
      <c r="T197" s="14">
        <v>40</v>
      </c>
      <c r="U197" s="14">
        <v>18</v>
      </c>
      <c r="V197" s="14">
        <v>9</v>
      </c>
      <c r="W197" s="14">
        <v>5</v>
      </c>
      <c r="X197" s="14">
        <v>23</v>
      </c>
      <c r="Y197" s="14">
        <v>20</v>
      </c>
      <c r="Z197" s="14">
        <v>18</v>
      </c>
      <c r="AA197" s="14">
        <v>8</v>
      </c>
      <c r="AB197" s="19">
        <v>5</v>
      </c>
      <c r="AC197" s="19">
        <v>7</v>
      </c>
      <c r="AD197" s="19">
        <v>8</v>
      </c>
      <c r="AE197" s="19">
        <v>11</v>
      </c>
      <c r="AF197" s="19">
        <v>67</v>
      </c>
      <c r="AG197" s="19">
        <v>30</v>
      </c>
      <c r="AH197" s="19">
        <v>135</v>
      </c>
      <c r="AI197" s="19">
        <v>5</v>
      </c>
      <c r="AJ197" s="19"/>
      <c r="AK197" s="19"/>
      <c r="AL197" s="19"/>
      <c r="AM197" s="19"/>
      <c r="AN197" s="19">
        <v>11</v>
      </c>
      <c r="AO197" s="14">
        <v>65</v>
      </c>
      <c r="AP197" s="14">
        <v>31</v>
      </c>
      <c r="AQ197" s="14">
        <v>150</v>
      </c>
      <c r="AR197" s="19">
        <v>1</v>
      </c>
      <c r="AS197" s="19"/>
      <c r="AT197" s="19"/>
      <c r="AU197" s="19"/>
      <c r="AV197" s="19"/>
      <c r="AW197" s="19"/>
      <c r="AX197" s="19"/>
      <c r="AY197" s="19"/>
      <c r="AZ197" s="19"/>
      <c r="BA197" s="19"/>
      <c r="BB197" s="19">
        <v>20</v>
      </c>
      <c r="BC197" s="19">
        <v>2</v>
      </c>
      <c r="BD197" s="19"/>
      <c r="BE197" s="19"/>
      <c r="BF197" s="19">
        <v>7</v>
      </c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</row>
    <row r="198" spans="1:85" ht="12.75">
      <c r="A198" s="13">
        <f>+A197+1</f>
        <v>192</v>
      </c>
      <c r="B198" s="13" t="s">
        <v>310</v>
      </c>
      <c r="C198" s="42">
        <v>9787</v>
      </c>
      <c r="D198" s="20" t="s">
        <v>207</v>
      </c>
      <c r="E198" s="20">
        <f>IF(F198="Y",1,"")</f>
        <v>1</v>
      </c>
      <c r="F198" s="21" t="s">
        <v>357</v>
      </c>
      <c r="G198" s="130">
        <f>SUM(J198:R198)</f>
        <v>17</v>
      </c>
      <c r="H198" s="130">
        <f>SUM(S198:AA198)</f>
        <v>0</v>
      </c>
      <c r="I198" s="102"/>
      <c r="J198" s="44"/>
      <c r="K198" s="14"/>
      <c r="L198" s="14">
        <v>2</v>
      </c>
      <c r="M198" s="14">
        <v>3</v>
      </c>
      <c r="N198" s="14">
        <v>9</v>
      </c>
      <c r="O198" s="14"/>
      <c r="P198" s="14">
        <v>1</v>
      </c>
      <c r="Q198" s="14"/>
      <c r="R198" s="14">
        <v>2</v>
      </c>
      <c r="S198" s="39"/>
      <c r="T198" s="14"/>
      <c r="U198" s="14"/>
      <c r="V198" s="14"/>
      <c r="W198" s="14"/>
      <c r="X198" s="14"/>
      <c r="Y198" s="14"/>
      <c r="Z198" s="14"/>
      <c r="AA198" s="14"/>
      <c r="AB198" s="19">
        <v>2</v>
      </c>
      <c r="AC198" s="19">
        <v>2</v>
      </c>
      <c r="AD198" s="19"/>
      <c r="AE198" s="19"/>
      <c r="AF198" s="19">
        <v>1</v>
      </c>
      <c r="AG198" s="19"/>
      <c r="AH198" s="19">
        <v>17</v>
      </c>
      <c r="AI198" s="19"/>
      <c r="AJ198" s="19"/>
      <c r="AK198" s="19"/>
      <c r="AL198" s="19"/>
      <c r="AM198" s="19"/>
      <c r="AN198" s="19"/>
      <c r="AO198" s="14"/>
      <c r="AP198" s="14"/>
      <c r="AQ198" s="14">
        <v>6</v>
      </c>
      <c r="AR198" s="19">
        <v>3</v>
      </c>
      <c r="AS198" s="19"/>
      <c r="AT198" s="19"/>
      <c r="AU198" s="19"/>
      <c r="AV198" s="19">
        <v>1</v>
      </c>
      <c r="AW198" s="19"/>
      <c r="AX198" s="19"/>
      <c r="AY198" s="19"/>
      <c r="AZ198" s="19"/>
      <c r="BA198" s="19"/>
      <c r="BB198" s="19">
        <v>1</v>
      </c>
      <c r="BC198" s="19">
        <v>2</v>
      </c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</row>
    <row r="199" spans="1:87" ht="12.75">
      <c r="A199" s="13">
        <f>+A198+1</f>
        <v>193</v>
      </c>
      <c r="B199" s="13" t="s">
        <v>307</v>
      </c>
      <c r="C199" s="13">
        <v>9351</v>
      </c>
      <c r="D199" s="20" t="s">
        <v>69</v>
      </c>
      <c r="E199" s="20">
        <f>IF(F199="Y",1,"")</f>
        <v>1</v>
      </c>
      <c r="F199" s="21" t="s">
        <v>357</v>
      </c>
      <c r="G199" s="130">
        <f>SUM(J199:R199)</f>
        <v>109</v>
      </c>
      <c r="H199" s="130">
        <f>SUM(S199:AA199)</f>
        <v>15</v>
      </c>
      <c r="I199" s="100"/>
      <c r="J199" s="91"/>
      <c r="K199" s="90">
        <v>19</v>
      </c>
      <c r="L199" s="90">
        <v>6</v>
      </c>
      <c r="M199" s="90">
        <v>16</v>
      </c>
      <c r="N199" s="90">
        <v>28</v>
      </c>
      <c r="O199" s="90">
        <v>11</v>
      </c>
      <c r="P199" s="90">
        <v>3</v>
      </c>
      <c r="Q199" s="90">
        <v>13</v>
      </c>
      <c r="R199" s="90">
        <v>13</v>
      </c>
      <c r="S199" s="71"/>
      <c r="T199" s="90">
        <v>2</v>
      </c>
      <c r="U199" s="90"/>
      <c r="V199" s="90">
        <v>4</v>
      </c>
      <c r="W199" s="90">
        <v>2</v>
      </c>
      <c r="X199" s="90">
        <v>4</v>
      </c>
      <c r="Y199" s="90"/>
      <c r="Z199" s="90">
        <v>2</v>
      </c>
      <c r="AA199" s="90">
        <v>1</v>
      </c>
      <c r="AB199" s="91">
        <v>42</v>
      </c>
      <c r="AC199" s="91">
        <v>4</v>
      </c>
      <c r="AD199" s="91">
        <v>36</v>
      </c>
      <c r="AE199" s="91">
        <v>8</v>
      </c>
      <c r="AF199" s="91">
        <v>7</v>
      </c>
      <c r="AG199" s="91">
        <v>24</v>
      </c>
      <c r="AH199" s="91">
        <v>66</v>
      </c>
      <c r="AI199" s="91"/>
      <c r="AJ199" s="91"/>
      <c r="AK199" s="91"/>
      <c r="AL199" s="91"/>
      <c r="AM199" s="91"/>
      <c r="AN199" s="91"/>
      <c r="AO199" s="90"/>
      <c r="AP199" s="90"/>
      <c r="AQ199" s="90"/>
      <c r="AR199" s="91">
        <v>1</v>
      </c>
      <c r="AS199" s="91">
        <v>50</v>
      </c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>
        <v>1</v>
      </c>
      <c r="BM199" s="91">
        <v>9</v>
      </c>
      <c r="BN199" s="91"/>
      <c r="BO199" s="91"/>
      <c r="BP199" s="91"/>
      <c r="BQ199" s="91"/>
      <c r="BR199" s="91"/>
      <c r="BS199" s="91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</row>
    <row r="200" spans="1:85" ht="12.75">
      <c r="A200" s="13">
        <f>+A199+1</f>
        <v>194</v>
      </c>
      <c r="B200" s="13" t="s">
        <v>310</v>
      </c>
      <c r="C200" s="13">
        <v>9762</v>
      </c>
      <c r="D200" s="20" t="s">
        <v>229</v>
      </c>
      <c r="E200" s="20">
        <f>IF(F200="Y",1,"")</f>
      </c>
      <c r="F200" s="21" t="s">
        <v>346</v>
      </c>
      <c r="G200" s="130">
        <f>SUM(J200:R200)</f>
        <v>10</v>
      </c>
      <c r="H200" s="130">
        <f>SUM(S200:AA200)</f>
        <v>23</v>
      </c>
      <c r="I200" s="102"/>
      <c r="J200" s="25"/>
      <c r="K200" s="23"/>
      <c r="L200" s="23"/>
      <c r="M200" s="23">
        <v>3</v>
      </c>
      <c r="N200" s="23">
        <v>3</v>
      </c>
      <c r="O200" s="23"/>
      <c r="P200" s="23"/>
      <c r="Q200" s="23">
        <v>1</v>
      </c>
      <c r="R200" s="23">
        <v>3</v>
      </c>
      <c r="S200" s="25"/>
      <c r="T200" s="23"/>
      <c r="U200" s="23">
        <v>2</v>
      </c>
      <c r="V200" s="23">
        <v>4</v>
      </c>
      <c r="W200" s="23">
        <v>5</v>
      </c>
      <c r="X200" s="23"/>
      <c r="Y200" s="23">
        <v>1</v>
      </c>
      <c r="Z200" s="23">
        <v>7</v>
      </c>
      <c r="AA200" s="23">
        <v>4</v>
      </c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3">
        <v>2</v>
      </c>
      <c r="AP200" s="23">
        <v>30</v>
      </c>
      <c r="AQ200" s="23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</row>
    <row r="201" spans="1:73" ht="12.75">
      <c r="A201" s="13">
        <f>+A200+1</f>
        <v>195</v>
      </c>
      <c r="B201" s="13" t="s">
        <v>306</v>
      </c>
      <c r="C201" s="13">
        <v>9382</v>
      </c>
      <c r="D201" s="20" t="s">
        <v>91</v>
      </c>
      <c r="E201" s="20">
        <f>IF(F201="Y",1,"")</f>
        <v>1</v>
      </c>
      <c r="F201" s="21" t="s">
        <v>357</v>
      </c>
      <c r="G201" s="130">
        <f>SUM(J201:R201)</f>
        <v>58</v>
      </c>
      <c r="H201" s="130">
        <f>SUM(S201:AA201)</f>
        <v>5</v>
      </c>
      <c r="I201" s="102"/>
      <c r="J201" s="24"/>
      <c r="K201" s="14">
        <v>7</v>
      </c>
      <c r="L201" s="14">
        <v>4</v>
      </c>
      <c r="M201" s="14">
        <v>5</v>
      </c>
      <c r="N201" s="14">
        <v>22</v>
      </c>
      <c r="O201" s="14">
        <v>7</v>
      </c>
      <c r="P201" s="14">
        <v>2</v>
      </c>
      <c r="Q201" s="14">
        <v>5</v>
      </c>
      <c r="R201" s="14">
        <v>6</v>
      </c>
      <c r="S201" s="19"/>
      <c r="T201" s="14">
        <v>1</v>
      </c>
      <c r="U201" s="14"/>
      <c r="V201" s="14">
        <v>1</v>
      </c>
      <c r="W201" s="14">
        <v>1</v>
      </c>
      <c r="X201" s="14">
        <v>1</v>
      </c>
      <c r="Y201" s="14"/>
      <c r="Z201" s="14">
        <v>1</v>
      </c>
      <c r="AA201" s="14"/>
      <c r="AB201" s="19">
        <v>5</v>
      </c>
      <c r="AC201" s="19">
        <v>2</v>
      </c>
      <c r="AD201" s="19">
        <v>2</v>
      </c>
      <c r="AE201" s="19">
        <v>2</v>
      </c>
      <c r="AF201" s="19">
        <v>10</v>
      </c>
      <c r="AG201" s="19">
        <v>5</v>
      </c>
      <c r="AH201" s="19">
        <v>34</v>
      </c>
      <c r="AI201" s="19"/>
      <c r="AJ201" s="19"/>
      <c r="AK201" s="19"/>
      <c r="AL201" s="19"/>
      <c r="AM201" s="19"/>
      <c r="AN201" s="19"/>
      <c r="AO201" s="30">
        <v>10</v>
      </c>
      <c r="AP201" s="30">
        <v>6</v>
      </c>
      <c r="AQ201" s="30">
        <v>18</v>
      </c>
      <c r="AR201" s="39">
        <v>1</v>
      </c>
      <c r="AS201" s="39">
        <v>40</v>
      </c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>
        <v>1</v>
      </c>
      <c r="BG201" s="39">
        <v>3</v>
      </c>
      <c r="BH201" s="39"/>
      <c r="BI201" s="39"/>
      <c r="BJ201" s="39">
        <v>3</v>
      </c>
      <c r="BK201" s="39">
        <v>4</v>
      </c>
      <c r="BL201" s="39"/>
      <c r="BM201" s="39"/>
      <c r="BN201" s="39">
        <v>1</v>
      </c>
      <c r="BO201" s="39">
        <v>3</v>
      </c>
      <c r="BP201" s="39"/>
      <c r="BQ201" s="39"/>
      <c r="BR201" s="39"/>
      <c r="BS201" s="39"/>
      <c r="BU201" s="16"/>
    </row>
    <row r="202" spans="1:87" ht="12.75">
      <c r="A202" s="13">
        <f>+A201+1</f>
        <v>196</v>
      </c>
      <c r="B202" s="13" t="s">
        <v>315</v>
      </c>
      <c r="C202" s="18">
        <v>9486</v>
      </c>
      <c r="D202" s="20" t="s">
        <v>111</v>
      </c>
      <c r="E202" s="20">
        <f>IF(F202="Y",1,"")</f>
      </c>
      <c r="F202" s="21" t="s">
        <v>346</v>
      </c>
      <c r="G202" s="130">
        <f>SUM(J202:R202)</f>
        <v>30</v>
      </c>
      <c r="H202" s="130">
        <f>SUM(S202:AA202)</f>
        <v>11</v>
      </c>
      <c r="I202" s="102"/>
      <c r="J202" s="24"/>
      <c r="K202" s="23">
        <v>4</v>
      </c>
      <c r="L202" s="23">
        <v>2</v>
      </c>
      <c r="M202" s="23">
        <v>6</v>
      </c>
      <c r="N202" s="23">
        <v>6</v>
      </c>
      <c r="O202" s="23">
        <v>4</v>
      </c>
      <c r="P202" s="23">
        <v>1</v>
      </c>
      <c r="Q202" s="23">
        <v>6</v>
      </c>
      <c r="R202" s="23">
        <v>1</v>
      </c>
      <c r="S202" s="24"/>
      <c r="T202" s="23"/>
      <c r="U202" s="23"/>
      <c r="V202" s="23">
        <v>6</v>
      </c>
      <c r="W202" s="23">
        <v>2</v>
      </c>
      <c r="X202" s="23"/>
      <c r="Y202" s="23"/>
      <c r="Z202" s="23">
        <v>3</v>
      </c>
      <c r="AA202" s="23"/>
      <c r="AB202" s="24"/>
      <c r="AC202" s="24"/>
      <c r="AD202" s="24"/>
      <c r="AE202" s="24"/>
      <c r="AF202" s="24"/>
      <c r="AG202" s="24"/>
      <c r="AH202" s="24"/>
      <c r="AI202" s="24">
        <v>5</v>
      </c>
      <c r="AJ202" s="24"/>
      <c r="AK202" s="52"/>
      <c r="AL202" s="24"/>
      <c r="AM202" s="52"/>
      <c r="AN202" s="52"/>
      <c r="AO202" s="23">
        <v>5</v>
      </c>
      <c r="AP202" s="23">
        <v>5</v>
      </c>
      <c r="AQ202" s="23">
        <v>11</v>
      </c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</row>
    <row r="203" spans="1:71" ht="12.75">
      <c r="A203" s="13">
        <f>+A202+1</f>
        <v>197</v>
      </c>
      <c r="B203" s="13" t="s">
        <v>309</v>
      </c>
      <c r="C203" s="13">
        <v>9714</v>
      </c>
      <c r="D203" s="20" t="s">
        <v>186</v>
      </c>
      <c r="E203" s="20">
        <f>IF(F203="Y",1,"")</f>
        <v>1</v>
      </c>
      <c r="F203" s="21" t="s">
        <v>357</v>
      </c>
      <c r="G203" s="130">
        <f>SUM(J203:R203)</f>
        <v>32</v>
      </c>
      <c r="H203" s="130">
        <f>SUM(S203:AA203)</f>
        <v>142</v>
      </c>
      <c r="I203" s="102"/>
      <c r="J203" s="24"/>
      <c r="K203" s="23" t="s">
        <v>14</v>
      </c>
      <c r="L203" s="23"/>
      <c r="M203" s="23">
        <v>12</v>
      </c>
      <c r="N203" s="23">
        <v>9</v>
      </c>
      <c r="O203" s="23"/>
      <c r="P203" s="23">
        <v>2</v>
      </c>
      <c r="Q203" s="23"/>
      <c r="R203" s="23">
        <v>9</v>
      </c>
      <c r="S203" s="24"/>
      <c r="T203" s="23">
        <v>23</v>
      </c>
      <c r="U203" s="23">
        <v>16</v>
      </c>
      <c r="V203" s="23">
        <v>18</v>
      </c>
      <c r="W203" s="23">
        <v>15</v>
      </c>
      <c r="X203" s="23">
        <v>16</v>
      </c>
      <c r="Y203" s="23">
        <v>9</v>
      </c>
      <c r="Z203" s="23">
        <v>23</v>
      </c>
      <c r="AA203" s="23">
        <v>22</v>
      </c>
      <c r="AB203" s="24">
        <v>10</v>
      </c>
      <c r="AC203" s="24">
        <v>2</v>
      </c>
      <c r="AD203" s="24">
        <v>4</v>
      </c>
      <c r="AE203" s="24">
        <v>2</v>
      </c>
      <c r="AF203" s="24">
        <v>9</v>
      </c>
      <c r="AG203" s="24"/>
      <c r="AH203" s="24">
        <v>72</v>
      </c>
      <c r="AI203" s="24">
        <v>1</v>
      </c>
      <c r="AJ203" s="24" t="s">
        <v>14</v>
      </c>
      <c r="AK203" s="24"/>
      <c r="AL203" s="24"/>
      <c r="AM203" s="24"/>
      <c r="AN203" s="24"/>
      <c r="AO203" s="23">
        <v>10</v>
      </c>
      <c r="AP203" s="23"/>
      <c r="AQ203" s="23">
        <v>40</v>
      </c>
      <c r="AR203" s="24">
        <v>6</v>
      </c>
      <c r="AS203" s="24">
        <v>3</v>
      </c>
      <c r="AT203" s="24"/>
      <c r="AU203" s="24"/>
      <c r="AV203" s="24"/>
      <c r="AW203" s="24"/>
      <c r="AX203" s="24"/>
      <c r="AY203" s="24"/>
      <c r="AZ203" s="24"/>
      <c r="BA203" s="24">
        <v>10</v>
      </c>
      <c r="BB203" s="24">
        <v>6</v>
      </c>
      <c r="BC203" s="24">
        <v>8</v>
      </c>
      <c r="BD203" s="24"/>
      <c r="BE203" s="24"/>
      <c r="BF203" s="24">
        <v>1</v>
      </c>
      <c r="BG203" s="24"/>
      <c r="BH203" s="24"/>
      <c r="BI203" s="24"/>
      <c r="BJ203" s="24">
        <v>3</v>
      </c>
      <c r="BK203" s="24"/>
      <c r="BL203" s="24"/>
      <c r="BM203" s="24"/>
      <c r="BN203" s="24">
        <v>7</v>
      </c>
      <c r="BO203" s="24">
        <v>6</v>
      </c>
      <c r="BP203" s="24"/>
      <c r="BQ203" s="24"/>
      <c r="BR203" s="24">
        <v>6</v>
      </c>
      <c r="BS203" s="24"/>
    </row>
    <row r="204" spans="1:71" ht="12.75">
      <c r="A204" s="13">
        <f>+A203+1</f>
        <v>198</v>
      </c>
      <c r="B204" s="13" t="s">
        <v>309</v>
      </c>
      <c r="C204" s="13">
        <v>9686</v>
      </c>
      <c r="D204" s="20" t="s">
        <v>278</v>
      </c>
      <c r="E204" s="20">
        <f>IF(F204="Y",1,"")</f>
        <v>1</v>
      </c>
      <c r="F204" s="21" t="s">
        <v>357</v>
      </c>
      <c r="G204" s="130">
        <f>SUM(J204:R204)</f>
        <v>93</v>
      </c>
      <c r="H204" s="130">
        <f>SUM(S204:AA204)</f>
        <v>49</v>
      </c>
      <c r="I204" s="102"/>
      <c r="J204" s="24"/>
      <c r="K204" s="14">
        <v>2</v>
      </c>
      <c r="L204" s="14">
        <v>8</v>
      </c>
      <c r="M204" s="14">
        <v>13</v>
      </c>
      <c r="N204" s="14">
        <v>41</v>
      </c>
      <c r="O204" s="14">
        <v>1</v>
      </c>
      <c r="P204" s="14">
        <v>7</v>
      </c>
      <c r="Q204" s="14">
        <v>6</v>
      </c>
      <c r="R204" s="14">
        <v>15</v>
      </c>
      <c r="S204" s="19"/>
      <c r="T204" s="14"/>
      <c r="U204" s="14">
        <v>6</v>
      </c>
      <c r="V204" s="14">
        <v>7</v>
      </c>
      <c r="W204" s="14">
        <v>14</v>
      </c>
      <c r="X204" s="14">
        <v>1</v>
      </c>
      <c r="Y204" s="14">
        <v>4</v>
      </c>
      <c r="Z204" s="14">
        <v>7</v>
      </c>
      <c r="AA204" s="14">
        <v>10</v>
      </c>
      <c r="AB204" s="19">
        <v>10</v>
      </c>
      <c r="AC204" s="19">
        <v>6</v>
      </c>
      <c r="AD204" s="19"/>
      <c r="AE204" s="19"/>
      <c r="AF204" s="19">
        <v>13</v>
      </c>
      <c r="AG204" s="19">
        <v>18</v>
      </c>
      <c r="AH204" s="19">
        <v>101</v>
      </c>
      <c r="AI204" s="19">
        <v>1</v>
      </c>
      <c r="AJ204" s="19">
        <v>2</v>
      </c>
      <c r="AK204" s="19"/>
      <c r="AL204" s="19"/>
      <c r="AM204" s="19"/>
      <c r="AN204" s="19">
        <v>2</v>
      </c>
      <c r="AO204" s="14">
        <v>9</v>
      </c>
      <c r="AP204" s="14">
        <v>33</v>
      </c>
      <c r="AQ204" s="14">
        <v>19</v>
      </c>
      <c r="AR204" s="19">
        <v>1</v>
      </c>
      <c r="AS204" s="19">
        <v>50</v>
      </c>
      <c r="AT204" s="19"/>
      <c r="AU204" s="19"/>
      <c r="AV204" s="19"/>
      <c r="AW204" s="19"/>
      <c r="AX204" s="19"/>
      <c r="AY204" s="19"/>
      <c r="AZ204" s="19"/>
      <c r="BA204" s="19"/>
      <c r="BB204" s="19">
        <v>12</v>
      </c>
      <c r="BC204" s="19">
        <v>1.5</v>
      </c>
      <c r="BD204" s="19">
        <v>1</v>
      </c>
      <c r="BE204" s="19">
        <v>20</v>
      </c>
      <c r="BF204" s="19"/>
      <c r="BG204" s="19"/>
      <c r="BH204" s="19"/>
      <c r="BI204" s="19"/>
      <c r="BJ204" s="19">
        <v>1</v>
      </c>
      <c r="BK204" s="19">
        <v>2</v>
      </c>
      <c r="BL204" s="19"/>
      <c r="BM204" s="19"/>
      <c r="BN204" s="19">
        <v>3</v>
      </c>
      <c r="BO204" s="19">
        <v>10</v>
      </c>
      <c r="BP204" s="19"/>
      <c r="BQ204" s="19"/>
      <c r="BR204" s="19">
        <v>1</v>
      </c>
      <c r="BS204" s="19">
        <v>0.5</v>
      </c>
    </row>
    <row r="205" spans="1:73" ht="12.75">
      <c r="A205" s="13">
        <f>+A204+1</f>
        <v>199</v>
      </c>
      <c r="B205" s="13" t="s">
        <v>306</v>
      </c>
      <c r="C205" s="13">
        <v>9402</v>
      </c>
      <c r="D205" s="20" t="s">
        <v>103</v>
      </c>
      <c r="E205" s="20">
        <f>IF(F205="Y",1,"")</f>
      </c>
      <c r="F205" s="21" t="s">
        <v>346</v>
      </c>
      <c r="G205" s="130">
        <f>SUM(J205:R205)</f>
        <v>35</v>
      </c>
      <c r="H205" s="130">
        <f>SUM(S205:AA205)</f>
        <v>25</v>
      </c>
      <c r="I205" s="102"/>
      <c r="J205" s="24"/>
      <c r="K205" s="14"/>
      <c r="L205" s="14">
        <v>1</v>
      </c>
      <c r="M205" s="14">
        <v>15</v>
      </c>
      <c r="N205" s="14">
        <v>7</v>
      </c>
      <c r="O205" s="14"/>
      <c r="P205" s="14">
        <v>1</v>
      </c>
      <c r="Q205" s="14">
        <v>3</v>
      </c>
      <c r="R205" s="14">
        <v>8</v>
      </c>
      <c r="S205" s="19"/>
      <c r="T205" s="14">
        <v>1</v>
      </c>
      <c r="U205" s="14">
        <v>1</v>
      </c>
      <c r="V205" s="14">
        <v>7</v>
      </c>
      <c r="W205" s="14">
        <v>4</v>
      </c>
      <c r="X205" s="14">
        <v>1</v>
      </c>
      <c r="Y205" s="14">
        <v>1</v>
      </c>
      <c r="Z205" s="14">
        <v>9</v>
      </c>
      <c r="AA205" s="14">
        <v>1</v>
      </c>
      <c r="AB205" s="19"/>
      <c r="AC205" s="19"/>
      <c r="AD205" s="19"/>
      <c r="AE205" s="19"/>
      <c r="AF205" s="19">
        <v>4</v>
      </c>
      <c r="AG205" s="19">
        <v>3</v>
      </c>
      <c r="AH205" s="19">
        <v>25</v>
      </c>
      <c r="AI205" s="19"/>
      <c r="AJ205" s="19"/>
      <c r="AK205" s="19"/>
      <c r="AL205" s="19"/>
      <c r="AM205" s="19"/>
      <c r="AN205" s="19">
        <v>1</v>
      </c>
      <c r="AO205" s="30"/>
      <c r="AP205" s="30"/>
      <c r="AQ205" s="30">
        <v>8</v>
      </c>
      <c r="AR205" s="39"/>
      <c r="AS205" s="39"/>
      <c r="AT205" s="39"/>
      <c r="AU205" s="39"/>
      <c r="AV205" s="39"/>
      <c r="AW205" s="39"/>
      <c r="AX205" s="39"/>
      <c r="AY205" s="39"/>
      <c r="AZ205" s="39">
        <v>1</v>
      </c>
      <c r="BA205" s="39">
        <v>40</v>
      </c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U205" s="16"/>
    </row>
    <row r="206" spans="1:87" ht="12.75">
      <c r="A206" s="13">
        <f>+A205+1</f>
        <v>200</v>
      </c>
      <c r="B206" s="13" t="s">
        <v>332</v>
      </c>
      <c r="C206" s="13">
        <v>9336</v>
      </c>
      <c r="D206" s="20" t="s">
        <v>253</v>
      </c>
      <c r="E206" s="20">
        <f>IF(F206="Y",1,"")</f>
        <v>1</v>
      </c>
      <c r="F206" s="21" t="s">
        <v>357</v>
      </c>
      <c r="G206" s="130">
        <f>SUM(J206:R206)</f>
        <v>115</v>
      </c>
      <c r="H206" s="130">
        <f>SUM(S206:AA206)</f>
        <v>39</v>
      </c>
      <c r="I206" s="102"/>
      <c r="J206" s="24"/>
      <c r="K206" s="23">
        <v>5</v>
      </c>
      <c r="L206" s="23">
        <v>26</v>
      </c>
      <c r="M206" s="23">
        <v>24</v>
      </c>
      <c r="N206" s="23">
        <v>12</v>
      </c>
      <c r="O206" s="23">
        <v>3</v>
      </c>
      <c r="P206" s="23">
        <v>14</v>
      </c>
      <c r="Q206" s="23">
        <v>17</v>
      </c>
      <c r="R206" s="23">
        <v>14</v>
      </c>
      <c r="S206" s="24"/>
      <c r="T206" s="23">
        <v>7</v>
      </c>
      <c r="U206" s="23">
        <v>7</v>
      </c>
      <c r="V206" s="23">
        <v>4</v>
      </c>
      <c r="W206" s="23">
        <v>2</v>
      </c>
      <c r="X206" s="23">
        <v>5</v>
      </c>
      <c r="Y206" s="23">
        <v>6</v>
      </c>
      <c r="Z206" s="23">
        <v>5</v>
      </c>
      <c r="AA206" s="23">
        <v>3</v>
      </c>
      <c r="AB206" s="24">
        <v>11</v>
      </c>
      <c r="AC206" s="24"/>
      <c r="AD206" s="24">
        <v>3</v>
      </c>
      <c r="AE206" s="24">
        <v>4</v>
      </c>
      <c r="AF206" s="24">
        <v>23</v>
      </c>
      <c r="AG206" s="24">
        <v>13</v>
      </c>
      <c r="AH206" s="24">
        <v>90</v>
      </c>
      <c r="AI206" s="24">
        <v>5</v>
      </c>
      <c r="AJ206" s="24"/>
      <c r="AK206" s="24"/>
      <c r="AL206" s="24"/>
      <c r="AM206" s="24">
        <v>4</v>
      </c>
      <c r="AN206" s="24"/>
      <c r="AO206" s="23">
        <v>34</v>
      </c>
      <c r="AP206" s="23">
        <v>20</v>
      </c>
      <c r="AQ206" s="14">
        <v>30</v>
      </c>
      <c r="AR206" s="19">
        <v>1</v>
      </c>
      <c r="AS206" s="19">
        <v>45</v>
      </c>
      <c r="AT206" s="19">
        <v>1</v>
      </c>
      <c r="AU206" s="19">
        <v>2</v>
      </c>
      <c r="AV206" s="19"/>
      <c r="AW206" s="19"/>
      <c r="AX206" s="19"/>
      <c r="AY206" s="19"/>
      <c r="AZ206" s="19"/>
      <c r="BA206" s="19"/>
      <c r="BB206" s="19">
        <v>2</v>
      </c>
      <c r="BC206" s="19">
        <v>2</v>
      </c>
      <c r="BD206" s="19"/>
      <c r="BE206" s="19"/>
      <c r="BF206" s="19">
        <v>4</v>
      </c>
      <c r="BG206" s="19">
        <v>4</v>
      </c>
      <c r="BH206" s="19"/>
      <c r="BI206" s="19"/>
      <c r="BJ206" s="19">
        <v>9</v>
      </c>
      <c r="BK206" s="62">
        <v>4</v>
      </c>
      <c r="BL206" s="19"/>
      <c r="BM206" s="19"/>
      <c r="BN206" s="19">
        <v>2</v>
      </c>
      <c r="BO206" s="19">
        <v>2</v>
      </c>
      <c r="BP206" s="19"/>
      <c r="BQ206" s="19"/>
      <c r="BR206" s="19"/>
      <c r="BS206" s="19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</row>
    <row r="207" spans="1:87" ht="12.75">
      <c r="A207" s="13">
        <f>+A206+1</f>
        <v>201</v>
      </c>
      <c r="B207" s="13" t="s">
        <v>307</v>
      </c>
      <c r="C207" s="13">
        <v>9326</v>
      </c>
      <c r="D207" s="20" t="s">
        <v>61</v>
      </c>
      <c r="E207" s="20">
        <f>IF(F207="Y",1,"")</f>
        <v>1</v>
      </c>
      <c r="F207" s="21" t="s">
        <v>357</v>
      </c>
      <c r="G207" s="130">
        <f>SUM(J207:R207)</f>
        <v>96</v>
      </c>
      <c r="H207" s="130">
        <f>SUM(S207:AA207)</f>
        <v>85</v>
      </c>
      <c r="I207" s="100"/>
      <c r="J207" s="91"/>
      <c r="K207" s="92"/>
      <c r="L207" s="92">
        <v>5</v>
      </c>
      <c r="M207" s="92">
        <v>20</v>
      </c>
      <c r="N207" s="92">
        <v>32</v>
      </c>
      <c r="O207" s="92"/>
      <c r="P207" s="92">
        <v>5</v>
      </c>
      <c r="Q207" s="92">
        <v>12</v>
      </c>
      <c r="R207" s="92">
        <v>22</v>
      </c>
      <c r="S207" s="71"/>
      <c r="T207" s="91">
        <v>24</v>
      </c>
      <c r="U207" s="92">
        <v>8</v>
      </c>
      <c r="V207" s="92">
        <v>7</v>
      </c>
      <c r="W207" s="92">
        <v>10</v>
      </c>
      <c r="X207" s="92">
        <v>19</v>
      </c>
      <c r="Y207" s="92">
        <v>4</v>
      </c>
      <c r="Z207" s="92">
        <v>7</v>
      </c>
      <c r="AA207" s="92">
        <v>6</v>
      </c>
      <c r="AB207" s="71"/>
      <c r="AC207" s="71">
        <v>2</v>
      </c>
      <c r="AD207" s="71">
        <v>2</v>
      </c>
      <c r="AE207" s="71"/>
      <c r="AF207" s="71">
        <v>21</v>
      </c>
      <c r="AG207" s="71">
        <v>12</v>
      </c>
      <c r="AH207" s="71">
        <v>68</v>
      </c>
      <c r="AI207" s="71">
        <v>4</v>
      </c>
      <c r="AJ207" s="71"/>
      <c r="AK207" s="71"/>
      <c r="AL207" s="71"/>
      <c r="AM207" s="71"/>
      <c r="AN207" s="71"/>
      <c r="AO207" s="92">
        <v>17</v>
      </c>
      <c r="AP207" s="92">
        <v>18</v>
      </c>
      <c r="AQ207" s="92">
        <v>15</v>
      </c>
      <c r="AR207" s="71">
        <v>1</v>
      </c>
      <c r="AS207" s="71">
        <v>50</v>
      </c>
      <c r="AT207" s="71">
        <v>1</v>
      </c>
      <c r="AU207" s="71"/>
      <c r="AV207" s="71"/>
      <c r="AW207" s="71"/>
      <c r="AX207" s="71"/>
      <c r="AY207" s="71"/>
      <c r="AZ207" s="71"/>
      <c r="BA207" s="71"/>
      <c r="BB207" s="71">
        <v>1</v>
      </c>
      <c r="BC207" s="71">
        <v>5</v>
      </c>
      <c r="BD207" s="71"/>
      <c r="BE207" s="71"/>
      <c r="BF207" s="71">
        <v>5</v>
      </c>
      <c r="BG207" s="71">
        <v>3</v>
      </c>
      <c r="BH207" s="71">
        <v>1</v>
      </c>
      <c r="BI207" s="71">
        <v>8</v>
      </c>
      <c r="BJ207" s="71"/>
      <c r="BK207" s="71"/>
      <c r="BL207" s="71">
        <v>2</v>
      </c>
      <c r="BM207" s="71">
        <v>40</v>
      </c>
      <c r="BN207" s="71"/>
      <c r="BO207" s="71"/>
      <c r="BP207" s="71">
        <v>4</v>
      </c>
      <c r="BQ207" s="71"/>
      <c r="BR207" s="71">
        <v>7</v>
      </c>
      <c r="BS207" s="71">
        <v>8</v>
      </c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</row>
    <row r="208" spans="1:87" ht="12.75">
      <c r="A208" s="13">
        <f>+A207+1</f>
        <v>202</v>
      </c>
      <c r="B208" s="13" t="s">
        <v>307</v>
      </c>
      <c r="C208" s="13">
        <v>9325</v>
      </c>
      <c r="D208" s="20" t="s">
        <v>62</v>
      </c>
      <c r="E208" s="20">
        <f>IF(F208="Y",1,"")</f>
        <v>1</v>
      </c>
      <c r="F208" s="21" t="s">
        <v>357</v>
      </c>
      <c r="G208" s="130">
        <f>SUM(J208:R208)</f>
        <v>175</v>
      </c>
      <c r="H208" s="130">
        <f>SUM(S208:AA208)</f>
        <v>44</v>
      </c>
      <c r="I208" s="100"/>
      <c r="J208" s="91"/>
      <c r="K208" s="92">
        <v>4</v>
      </c>
      <c r="L208" s="92">
        <v>8</v>
      </c>
      <c r="M208" s="92">
        <v>30</v>
      </c>
      <c r="N208" s="92">
        <v>71</v>
      </c>
      <c r="O208" s="92">
        <v>3</v>
      </c>
      <c r="P208" s="92">
        <v>8</v>
      </c>
      <c r="Q208" s="92">
        <v>20</v>
      </c>
      <c r="R208" s="92">
        <v>31</v>
      </c>
      <c r="S208" s="71"/>
      <c r="T208" s="92"/>
      <c r="U208" s="92">
        <v>7</v>
      </c>
      <c r="V208" s="92">
        <v>8</v>
      </c>
      <c r="W208" s="92">
        <v>11</v>
      </c>
      <c r="X208" s="92"/>
      <c r="Y208" s="92">
        <v>3</v>
      </c>
      <c r="Z208" s="92">
        <v>6</v>
      </c>
      <c r="AA208" s="92">
        <v>9</v>
      </c>
      <c r="AB208" s="71">
        <v>24</v>
      </c>
      <c r="AC208" s="71">
        <v>4</v>
      </c>
      <c r="AD208" s="71">
        <v>2</v>
      </c>
      <c r="AE208" s="71">
        <v>2</v>
      </c>
      <c r="AF208" s="71">
        <v>14</v>
      </c>
      <c r="AG208" s="71">
        <v>8</v>
      </c>
      <c r="AH208" s="71">
        <v>115</v>
      </c>
      <c r="AI208" s="71">
        <v>5</v>
      </c>
      <c r="AJ208" s="71"/>
      <c r="AK208" s="71"/>
      <c r="AL208" s="71">
        <v>1</v>
      </c>
      <c r="AM208" s="71"/>
      <c r="AN208" s="71"/>
      <c r="AO208" s="92">
        <v>14</v>
      </c>
      <c r="AP208" s="92">
        <v>8</v>
      </c>
      <c r="AQ208" s="92">
        <v>144</v>
      </c>
      <c r="AR208" s="71">
        <v>1</v>
      </c>
      <c r="AS208" s="71">
        <v>50</v>
      </c>
      <c r="AT208" s="71">
        <v>3</v>
      </c>
      <c r="AU208" s="71">
        <v>4</v>
      </c>
      <c r="AV208" s="71"/>
      <c r="AW208" s="71"/>
      <c r="AX208" s="71"/>
      <c r="AY208" s="71"/>
      <c r="AZ208" s="71"/>
      <c r="BA208" s="71"/>
      <c r="BB208" s="71">
        <v>5</v>
      </c>
      <c r="BC208" s="71">
        <v>15</v>
      </c>
      <c r="BD208" s="71"/>
      <c r="BE208" s="71"/>
      <c r="BF208" s="71"/>
      <c r="BG208" s="71"/>
      <c r="BH208" s="71"/>
      <c r="BI208" s="71"/>
      <c r="BJ208" s="71">
        <v>7</v>
      </c>
      <c r="BK208" s="71">
        <v>4</v>
      </c>
      <c r="BL208" s="71">
        <v>1</v>
      </c>
      <c r="BM208" s="71">
        <v>30</v>
      </c>
      <c r="BN208" s="71"/>
      <c r="BO208" s="71"/>
      <c r="BP208" s="71">
        <v>1</v>
      </c>
      <c r="BQ208" s="71">
        <v>25</v>
      </c>
      <c r="BR208" s="71"/>
      <c r="BS208" s="71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</row>
    <row r="209" spans="1:71" ht="12.75">
      <c r="A209" s="13">
        <f>+A208+1</f>
        <v>203</v>
      </c>
      <c r="B209" s="13" t="s">
        <v>309</v>
      </c>
      <c r="C209" s="13">
        <v>9687</v>
      </c>
      <c r="D209" s="20" t="s">
        <v>179</v>
      </c>
      <c r="E209" s="20">
        <f>IF(F209="Y",1,"")</f>
        <v>1</v>
      </c>
      <c r="F209" s="21" t="s">
        <v>357</v>
      </c>
      <c r="G209" s="130">
        <f>SUM(J209:R209)</f>
        <v>110</v>
      </c>
      <c r="H209" s="130">
        <f>SUM(S209:AA209)</f>
        <v>0</v>
      </c>
      <c r="I209" s="102"/>
      <c r="J209" s="24"/>
      <c r="K209" s="14"/>
      <c r="L209" s="14">
        <v>2</v>
      </c>
      <c r="M209" s="14">
        <v>9</v>
      </c>
      <c r="N209" s="14">
        <v>63</v>
      </c>
      <c r="O209" s="14"/>
      <c r="P209" s="14"/>
      <c r="Q209" s="14">
        <v>2</v>
      </c>
      <c r="R209" s="14">
        <v>34</v>
      </c>
      <c r="S209" s="19">
        <v>0</v>
      </c>
      <c r="T209" s="14"/>
      <c r="U209" s="14"/>
      <c r="V209" s="14"/>
      <c r="W209" s="14"/>
      <c r="X209" s="14"/>
      <c r="Y209" s="14"/>
      <c r="Z209" s="14"/>
      <c r="AA209" s="14"/>
      <c r="AB209" s="19">
        <v>3</v>
      </c>
      <c r="AC209" s="19">
        <v>3</v>
      </c>
      <c r="AD209" s="19"/>
      <c r="AE209" s="19"/>
      <c r="AF209" s="19"/>
      <c r="AG209" s="19"/>
      <c r="AH209" s="19">
        <v>39</v>
      </c>
      <c r="AI209" s="19"/>
      <c r="AJ209" s="19"/>
      <c r="AK209" s="19"/>
      <c r="AL209" s="19"/>
      <c r="AM209" s="19"/>
      <c r="AN209" s="19"/>
      <c r="AO209" s="14"/>
      <c r="AP209" s="14"/>
      <c r="AQ209" s="14">
        <v>25</v>
      </c>
      <c r="AR209" s="19">
        <v>1</v>
      </c>
      <c r="AS209" s="19">
        <v>40</v>
      </c>
      <c r="AT209" s="19"/>
      <c r="AU209" s="19"/>
      <c r="AV209" s="19"/>
      <c r="AW209" s="19"/>
      <c r="AX209" s="19"/>
      <c r="AY209" s="19"/>
      <c r="AZ209" s="19"/>
      <c r="BA209" s="19"/>
      <c r="BB209" s="19">
        <v>21</v>
      </c>
      <c r="BC209" s="19"/>
      <c r="BD209" s="19"/>
      <c r="BE209" s="19"/>
      <c r="BF209" s="19"/>
      <c r="BG209" s="19"/>
      <c r="BH209" s="19"/>
      <c r="BI209" s="19"/>
      <c r="BJ209" s="19"/>
      <c r="BK209" s="19"/>
      <c r="BL209" s="19">
        <v>1</v>
      </c>
      <c r="BM209" s="19">
        <v>12</v>
      </c>
      <c r="BN209" s="19"/>
      <c r="BO209" s="19"/>
      <c r="BP209" s="19"/>
      <c r="BQ209" s="19"/>
      <c r="BR209" s="19"/>
      <c r="BS209" s="19"/>
    </row>
    <row r="210" spans="1:71" ht="12.75">
      <c r="A210" s="13">
        <f>+A209+1</f>
        <v>204</v>
      </c>
      <c r="B210" s="13" t="s">
        <v>309</v>
      </c>
      <c r="C210" s="13">
        <v>9645</v>
      </c>
      <c r="D210" s="20" t="s">
        <v>163</v>
      </c>
      <c r="E210" s="20">
        <f>IF(F210="Y",1,"")</f>
        <v>1</v>
      </c>
      <c r="F210" s="21" t="s">
        <v>357</v>
      </c>
      <c r="G210" s="130">
        <f>SUM(J210:R210)</f>
        <v>59</v>
      </c>
      <c r="H210" s="130">
        <f>SUM(S210:AA210)</f>
        <v>21</v>
      </c>
      <c r="I210" s="102"/>
      <c r="J210" s="38"/>
      <c r="K210" s="14"/>
      <c r="L210" s="14">
        <v>3</v>
      </c>
      <c r="M210" s="14">
        <v>7</v>
      </c>
      <c r="N210" s="14">
        <v>32</v>
      </c>
      <c r="O210" s="14"/>
      <c r="P210" s="14"/>
      <c r="Q210" s="14">
        <v>4</v>
      </c>
      <c r="R210" s="14">
        <v>13</v>
      </c>
      <c r="S210" s="19"/>
      <c r="T210" s="14"/>
      <c r="U210" s="14"/>
      <c r="V210" s="14">
        <v>2</v>
      </c>
      <c r="W210" s="14">
        <v>13</v>
      </c>
      <c r="X210" s="14"/>
      <c r="Y210" s="14">
        <v>1</v>
      </c>
      <c r="Z210" s="14">
        <v>1</v>
      </c>
      <c r="AA210" s="14">
        <v>4</v>
      </c>
      <c r="AB210" s="19">
        <v>5</v>
      </c>
      <c r="AC210" s="19">
        <v>2</v>
      </c>
      <c r="AD210" s="19">
        <v>6</v>
      </c>
      <c r="AE210" s="19">
        <v>1</v>
      </c>
      <c r="AF210" s="19">
        <v>10</v>
      </c>
      <c r="AG210" s="19">
        <v>1</v>
      </c>
      <c r="AH210" s="19">
        <v>45</v>
      </c>
      <c r="AI210" s="19"/>
      <c r="AJ210" s="19"/>
      <c r="AK210" s="19"/>
      <c r="AL210" s="19"/>
      <c r="AM210" s="19"/>
      <c r="AN210" s="19"/>
      <c r="AO210" s="14">
        <v>10</v>
      </c>
      <c r="AP210" s="14">
        <v>1</v>
      </c>
      <c r="AQ210" s="14">
        <v>10</v>
      </c>
      <c r="AR210" s="19">
        <v>1</v>
      </c>
      <c r="AS210" s="19">
        <v>50</v>
      </c>
      <c r="AT210" s="19"/>
      <c r="AU210" s="19"/>
      <c r="AV210" s="19"/>
      <c r="AW210" s="19"/>
      <c r="AX210" s="19"/>
      <c r="AY210" s="19"/>
      <c r="AZ210" s="19"/>
      <c r="BA210" s="19"/>
      <c r="BB210" s="19">
        <v>10</v>
      </c>
      <c r="BC210" s="19">
        <v>15</v>
      </c>
      <c r="BD210" s="19"/>
      <c r="BE210" s="19"/>
      <c r="BF210" s="19">
        <v>1</v>
      </c>
      <c r="BG210" s="19">
        <v>1.5</v>
      </c>
      <c r="BH210" s="19"/>
      <c r="BI210" s="19"/>
      <c r="BJ210" s="19">
        <v>8</v>
      </c>
      <c r="BK210" s="19">
        <v>6</v>
      </c>
      <c r="BL210" s="19"/>
      <c r="BM210" s="19"/>
      <c r="BN210" s="19">
        <v>2</v>
      </c>
      <c r="BO210" s="19">
        <v>14</v>
      </c>
      <c r="BP210" s="19"/>
      <c r="BQ210" s="19"/>
      <c r="BR210" s="19">
        <v>10</v>
      </c>
      <c r="BS210" s="19">
        <v>16</v>
      </c>
    </row>
    <row r="211" spans="1:85" ht="12.75">
      <c r="A211" s="13">
        <f>+A210+1</f>
        <v>205</v>
      </c>
      <c r="B211" s="13" t="s">
        <v>310</v>
      </c>
      <c r="C211" s="13">
        <v>9818</v>
      </c>
      <c r="D211" s="20" t="s">
        <v>230</v>
      </c>
      <c r="E211" s="20">
        <f>IF(F211="Y",1,"")</f>
        <v>1</v>
      </c>
      <c r="F211" s="21" t="s">
        <v>357</v>
      </c>
      <c r="G211" s="130">
        <f>SUM(J211:R211)</f>
        <v>66</v>
      </c>
      <c r="H211" s="130">
        <f>SUM(S211:AA211)</f>
        <v>13</v>
      </c>
      <c r="I211" s="102"/>
      <c r="J211" s="25"/>
      <c r="K211" s="23">
        <v>4</v>
      </c>
      <c r="L211" s="23">
        <v>11</v>
      </c>
      <c r="M211" s="23">
        <v>9</v>
      </c>
      <c r="N211" s="23">
        <v>10</v>
      </c>
      <c r="O211" s="23">
        <v>4</v>
      </c>
      <c r="P211" s="23">
        <v>7</v>
      </c>
      <c r="Q211" s="14">
        <v>13</v>
      </c>
      <c r="R211" s="23">
        <v>8</v>
      </c>
      <c r="S211" s="25"/>
      <c r="T211" s="23">
        <v>3</v>
      </c>
      <c r="U211" s="23">
        <v>2</v>
      </c>
      <c r="V211" s="23"/>
      <c r="W211" s="23">
        <v>2</v>
      </c>
      <c r="X211" s="23">
        <v>2</v>
      </c>
      <c r="Y211" s="23">
        <v>2</v>
      </c>
      <c r="Z211" s="23"/>
      <c r="AA211" s="23">
        <v>2</v>
      </c>
      <c r="AB211" s="24"/>
      <c r="AC211" s="24"/>
      <c r="AD211" s="24"/>
      <c r="AE211" s="24"/>
      <c r="AF211" s="24">
        <v>23</v>
      </c>
      <c r="AG211" s="24">
        <v>10</v>
      </c>
      <c r="AH211" s="24">
        <v>50</v>
      </c>
      <c r="AI211" s="24"/>
      <c r="AJ211" s="24">
        <v>4</v>
      </c>
      <c r="AK211" s="24"/>
      <c r="AL211" s="24"/>
      <c r="AM211" s="24"/>
      <c r="AN211" s="24">
        <v>5</v>
      </c>
      <c r="AO211" s="23"/>
      <c r="AP211" s="23">
        <v>12</v>
      </c>
      <c r="AQ211" s="23">
        <v>35</v>
      </c>
      <c r="AR211" s="24">
        <v>1</v>
      </c>
      <c r="AS211" s="24">
        <v>45</v>
      </c>
      <c r="AT211" s="24"/>
      <c r="AU211" s="24"/>
      <c r="AV211" s="24"/>
      <c r="AW211" s="24"/>
      <c r="AX211" s="24"/>
      <c r="AY211" s="24"/>
      <c r="AZ211" s="24">
        <v>1</v>
      </c>
      <c r="BA211" s="24">
        <v>30</v>
      </c>
      <c r="BB211" s="24"/>
      <c r="BC211" s="24"/>
      <c r="BD211" s="24">
        <v>1</v>
      </c>
      <c r="BE211" s="24">
        <v>30</v>
      </c>
      <c r="BF211" s="24">
        <v>2</v>
      </c>
      <c r="BG211" s="24">
        <v>4</v>
      </c>
      <c r="BH211" s="24"/>
      <c r="BI211" s="24"/>
      <c r="BJ211" s="24">
        <v>3</v>
      </c>
      <c r="BK211" s="24">
        <v>4</v>
      </c>
      <c r="BL211" s="24">
        <v>1</v>
      </c>
      <c r="BM211" s="24">
        <v>2</v>
      </c>
      <c r="BN211" s="24"/>
      <c r="BO211" s="24"/>
      <c r="BP211" s="24"/>
      <c r="BQ211" s="24"/>
      <c r="BR211" s="24"/>
      <c r="BS211" s="24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</row>
    <row r="212" spans="1:73" ht="12.75">
      <c r="A212" s="13">
        <f>+A211+1</f>
        <v>206</v>
      </c>
      <c r="B212" s="13" t="s">
        <v>306</v>
      </c>
      <c r="C212" s="18">
        <v>18602</v>
      </c>
      <c r="D212" s="20" t="s">
        <v>329</v>
      </c>
      <c r="E212" s="20">
        <f>IF(F212="Y",1,"")</f>
      </c>
      <c r="F212" s="21" t="s">
        <v>346</v>
      </c>
      <c r="G212" s="130">
        <f>SUM(J212:R212)</f>
        <v>0</v>
      </c>
      <c r="H212" s="130">
        <f>SUM(S212:AA212)</f>
        <v>0</v>
      </c>
      <c r="I212" s="102"/>
      <c r="J212" s="52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49"/>
      <c r="AP212" s="49"/>
      <c r="AQ212" s="49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U212" s="16"/>
    </row>
    <row r="213" spans="1:87" ht="12.75">
      <c r="A213" s="13">
        <f>+A212+1</f>
        <v>207</v>
      </c>
      <c r="B213" s="13" t="s">
        <v>315</v>
      </c>
      <c r="C213" s="18">
        <v>9487</v>
      </c>
      <c r="D213" s="20" t="s">
        <v>112</v>
      </c>
      <c r="E213" s="20">
        <f>IF(F213="Y",1,"")</f>
      </c>
      <c r="F213" s="21" t="s">
        <v>346</v>
      </c>
      <c r="G213" s="130">
        <f>SUM(J213:R213)</f>
        <v>45</v>
      </c>
      <c r="H213" s="130">
        <f>SUM(S213:AA213)</f>
        <v>0</v>
      </c>
      <c r="I213" s="102"/>
      <c r="J213" s="24"/>
      <c r="K213" s="23">
        <v>12</v>
      </c>
      <c r="L213" s="23"/>
      <c r="M213" s="23">
        <v>15</v>
      </c>
      <c r="N213" s="23">
        <v>1</v>
      </c>
      <c r="O213" s="23">
        <v>8</v>
      </c>
      <c r="P213" s="23"/>
      <c r="Q213" s="23">
        <v>7</v>
      </c>
      <c r="R213" s="23">
        <v>2</v>
      </c>
      <c r="S213" s="24"/>
      <c r="T213" s="23"/>
      <c r="U213" s="23"/>
      <c r="V213" s="23"/>
      <c r="W213" s="23"/>
      <c r="X213" s="23"/>
      <c r="Y213" s="23"/>
      <c r="Z213" s="23"/>
      <c r="AA213" s="23"/>
      <c r="AB213" s="24"/>
      <c r="AC213" s="24"/>
      <c r="AD213" s="24"/>
      <c r="AE213" s="24"/>
      <c r="AF213" s="24"/>
      <c r="AG213" s="24"/>
      <c r="AH213" s="24"/>
      <c r="AI213" s="24" t="s">
        <v>14</v>
      </c>
      <c r="AJ213" s="24" t="s">
        <v>14</v>
      </c>
      <c r="AK213" s="52"/>
      <c r="AL213" s="24"/>
      <c r="AM213" s="52"/>
      <c r="AN213" s="52"/>
      <c r="AO213" s="23">
        <v>13</v>
      </c>
      <c r="AP213" s="23">
        <v>6</v>
      </c>
      <c r="AQ213" s="23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</row>
    <row r="214" spans="1:87" ht="12.75">
      <c r="A214" s="13">
        <f>+A213+1</f>
        <v>208</v>
      </c>
      <c r="B214" s="13" t="s">
        <v>315</v>
      </c>
      <c r="C214" s="18">
        <v>9488</v>
      </c>
      <c r="D214" s="20" t="s">
        <v>113</v>
      </c>
      <c r="E214" s="20">
        <f>IF(F214="Y",1,"")</f>
      </c>
      <c r="F214" s="21" t="s">
        <v>346</v>
      </c>
      <c r="G214" s="130">
        <f>SUM(J214:R214)</f>
        <v>22</v>
      </c>
      <c r="H214" s="130">
        <f>SUM(S214:AA214)</f>
        <v>5</v>
      </c>
      <c r="I214" s="102"/>
      <c r="J214" s="24"/>
      <c r="K214" s="23"/>
      <c r="L214" s="23">
        <v>5</v>
      </c>
      <c r="M214" s="23">
        <v>4</v>
      </c>
      <c r="N214" s="23">
        <v>3</v>
      </c>
      <c r="O214" s="23"/>
      <c r="P214" s="23">
        <v>4</v>
      </c>
      <c r="Q214" s="23">
        <v>4</v>
      </c>
      <c r="R214" s="23">
        <v>2</v>
      </c>
      <c r="S214" s="24"/>
      <c r="T214" s="23"/>
      <c r="U214" s="23">
        <v>1</v>
      </c>
      <c r="V214" s="23"/>
      <c r="W214" s="23">
        <v>2</v>
      </c>
      <c r="X214" s="23"/>
      <c r="Y214" s="23"/>
      <c r="Z214" s="23"/>
      <c r="AA214" s="23">
        <v>2</v>
      </c>
      <c r="AB214" s="24"/>
      <c r="AC214" s="24"/>
      <c r="AD214" s="24"/>
      <c r="AE214" s="24"/>
      <c r="AF214" s="24"/>
      <c r="AG214" s="24"/>
      <c r="AH214" s="24"/>
      <c r="AI214" s="24"/>
      <c r="AJ214" s="24" t="s">
        <v>14</v>
      </c>
      <c r="AK214" s="52"/>
      <c r="AL214" s="24"/>
      <c r="AM214" s="52"/>
      <c r="AN214" s="52"/>
      <c r="AO214" s="23" t="s">
        <v>14</v>
      </c>
      <c r="AP214" s="23" t="s">
        <v>14</v>
      </c>
      <c r="AQ214" s="23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</row>
    <row r="215" spans="1:71" ht="12.75">
      <c r="A215" s="13">
        <f>+A214+1</f>
        <v>209</v>
      </c>
      <c r="B215" s="13" t="s">
        <v>308</v>
      </c>
      <c r="C215" s="13">
        <v>9623</v>
      </c>
      <c r="D215" s="20" t="s">
        <v>155</v>
      </c>
      <c r="E215" s="20">
        <f>IF(F215="Y",1,"")</f>
        <v>1</v>
      </c>
      <c r="F215" s="21" t="s">
        <v>357</v>
      </c>
      <c r="G215" s="130">
        <f>SUM(J215:R215)</f>
        <v>99</v>
      </c>
      <c r="H215" s="130">
        <f>SUM(S215:AA215)</f>
        <v>173</v>
      </c>
      <c r="I215" s="102"/>
      <c r="J215" s="24">
        <v>99</v>
      </c>
      <c r="K215" s="14"/>
      <c r="L215" s="14"/>
      <c r="M215" s="14"/>
      <c r="N215" s="14"/>
      <c r="O215" s="14"/>
      <c r="P215" s="14"/>
      <c r="Q215" s="14"/>
      <c r="R215" s="14"/>
      <c r="S215" s="19">
        <v>173</v>
      </c>
      <c r="T215" s="14"/>
      <c r="U215" s="14"/>
      <c r="V215" s="14"/>
      <c r="W215" s="14"/>
      <c r="X215" s="14"/>
      <c r="Y215" s="14"/>
      <c r="Z215" s="14"/>
      <c r="AA215" s="14"/>
      <c r="AB215" s="19">
        <v>27</v>
      </c>
      <c r="AC215" s="19">
        <v>5</v>
      </c>
      <c r="AD215" s="19"/>
      <c r="AE215" s="19">
        <v>12</v>
      </c>
      <c r="AF215" s="19">
        <v>18</v>
      </c>
      <c r="AG215" s="19">
        <v>6</v>
      </c>
      <c r="AH215" s="19">
        <v>69</v>
      </c>
      <c r="AI215" s="19">
        <v>2</v>
      </c>
      <c r="AJ215" s="19"/>
      <c r="AK215" s="19"/>
      <c r="AL215" s="19"/>
      <c r="AM215" s="19"/>
      <c r="AN215" s="19"/>
      <c r="AO215" s="14">
        <v>48</v>
      </c>
      <c r="AP215" s="14">
        <v>12</v>
      </c>
      <c r="AQ215" s="14">
        <v>76</v>
      </c>
      <c r="AR215" s="19">
        <v>1</v>
      </c>
      <c r="AS215" s="19">
        <v>40</v>
      </c>
      <c r="AT215" s="19"/>
      <c r="AU215" s="19"/>
      <c r="AV215" s="19"/>
      <c r="AW215" s="19"/>
      <c r="AX215" s="19"/>
      <c r="AY215" s="19"/>
      <c r="AZ215" s="19"/>
      <c r="BA215" s="19"/>
      <c r="BB215" s="19">
        <v>13</v>
      </c>
      <c r="BC215" s="19"/>
      <c r="BD215" s="19"/>
      <c r="BE215" s="19"/>
      <c r="BF215" s="19">
        <v>2</v>
      </c>
      <c r="BG215" s="19">
        <v>6</v>
      </c>
      <c r="BH215" s="19"/>
      <c r="BI215" s="19">
        <v>9</v>
      </c>
      <c r="BJ215" s="19"/>
      <c r="BK215" s="19"/>
      <c r="BL215" s="19"/>
      <c r="BM215" s="19"/>
      <c r="BN215" s="19">
        <v>1</v>
      </c>
      <c r="BO215" s="19"/>
      <c r="BP215" s="19"/>
      <c r="BQ215" s="19"/>
      <c r="BR215" s="19">
        <v>3</v>
      </c>
      <c r="BS215" s="19"/>
    </row>
    <row r="216" spans="1:87" ht="12.75">
      <c r="A216" s="13">
        <f>+A215+1</f>
        <v>210</v>
      </c>
      <c r="B216" s="13" t="s">
        <v>307</v>
      </c>
      <c r="C216" s="18">
        <v>9302</v>
      </c>
      <c r="D216" s="20" t="s">
        <v>63</v>
      </c>
      <c r="E216" s="20">
        <f>IF(F216="Y",1,"")</f>
      </c>
      <c r="F216" s="21" t="s">
        <v>346</v>
      </c>
      <c r="G216" s="130">
        <f>SUM(J216:R216)</f>
        <v>22</v>
      </c>
      <c r="H216" s="130">
        <f>SUM(S216:AA216)</f>
        <v>4</v>
      </c>
      <c r="I216" s="100"/>
      <c r="J216" s="91"/>
      <c r="K216" s="92">
        <v>1</v>
      </c>
      <c r="L216" s="92">
        <v>2</v>
      </c>
      <c r="M216" s="92">
        <v>4</v>
      </c>
      <c r="N216" s="92">
        <v>5</v>
      </c>
      <c r="O216" s="92">
        <v>1</v>
      </c>
      <c r="P216" s="92">
        <v>1</v>
      </c>
      <c r="Q216" s="92">
        <v>6</v>
      </c>
      <c r="R216" s="92">
        <v>2</v>
      </c>
      <c r="S216" s="71"/>
      <c r="T216" s="71"/>
      <c r="U216" s="92">
        <v>1</v>
      </c>
      <c r="V216" s="92">
        <v>2</v>
      </c>
      <c r="W216" s="92"/>
      <c r="X216" s="92"/>
      <c r="Y216" s="92"/>
      <c r="Z216" s="92"/>
      <c r="AA216" s="92">
        <v>1</v>
      </c>
      <c r="AB216" s="71">
        <v>2</v>
      </c>
      <c r="AC216" s="71"/>
      <c r="AD216" s="71">
        <v>9</v>
      </c>
      <c r="AE216" s="71"/>
      <c r="AF216" s="71">
        <v>6</v>
      </c>
      <c r="AG216" s="71"/>
      <c r="AH216" s="71">
        <v>20</v>
      </c>
      <c r="AI216" s="71"/>
      <c r="AJ216" s="71">
        <v>2</v>
      </c>
      <c r="AK216" s="71">
        <v>1</v>
      </c>
      <c r="AL216" s="71"/>
      <c r="AM216" s="71"/>
      <c r="AN216" s="71"/>
      <c r="AO216" s="92"/>
      <c r="AP216" s="92"/>
      <c r="AQ216" s="92">
        <v>30</v>
      </c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>
        <v>2</v>
      </c>
      <c r="BC216" s="71">
        <v>39</v>
      </c>
      <c r="BD216" s="71"/>
      <c r="BE216" s="71"/>
      <c r="BF216" s="71"/>
      <c r="BG216" s="71"/>
      <c r="BH216" s="71"/>
      <c r="BI216" s="71">
        <v>4</v>
      </c>
      <c r="BJ216" s="71">
        <v>1</v>
      </c>
      <c r="BK216" s="71">
        <v>2</v>
      </c>
      <c r="BL216" s="71">
        <v>1</v>
      </c>
      <c r="BM216" s="71">
        <v>33.5</v>
      </c>
      <c r="BN216" s="71"/>
      <c r="BO216" s="71">
        <v>2</v>
      </c>
      <c r="BP216" s="71"/>
      <c r="BQ216" s="71"/>
      <c r="BR216" s="71"/>
      <c r="BS216" s="71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</row>
    <row r="217" spans="1:87" ht="12.75">
      <c r="A217" s="13">
        <f>+A216+1</f>
        <v>211</v>
      </c>
      <c r="B217" s="13" t="s">
        <v>315</v>
      </c>
      <c r="C217" s="18">
        <v>9476</v>
      </c>
      <c r="D217" s="20" t="s">
        <v>114</v>
      </c>
      <c r="E217" s="20">
        <f>IF(F217="Y",1,"")</f>
      </c>
      <c r="F217" s="21" t="s">
        <v>346</v>
      </c>
      <c r="G217" s="130">
        <f>SUM(J217:R217)</f>
        <v>11</v>
      </c>
      <c r="H217" s="130">
        <f>SUM(S217:AA217)</f>
        <v>0</v>
      </c>
      <c r="I217" s="102"/>
      <c r="J217" s="24"/>
      <c r="K217" s="23"/>
      <c r="L217" s="23">
        <v>3</v>
      </c>
      <c r="M217" s="23">
        <v>6</v>
      </c>
      <c r="N217" s="23"/>
      <c r="O217" s="23"/>
      <c r="P217" s="23"/>
      <c r="Q217" s="23"/>
      <c r="R217" s="23">
        <v>2</v>
      </c>
      <c r="S217" s="24"/>
      <c r="T217" s="23"/>
      <c r="U217" s="23"/>
      <c r="V217" s="23"/>
      <c r="W217" s="23"/>
      <c r="X217" s="23"/>
      <c r="Y217" s="23"/>
      <c r="Z217" s="23"/>
      <c r="AA217" s="23"/>
      <c r="AB217" s="24"/>
      <c r="AC217" s="24"/>
      <c r="AD217" s="24"/>
      <c r="AE217" s="24"/>
      <c r="AF217" s="24"/>
      <c r="AG217" s="24"/>
      <c r="AH217" s="24"/>
      <c r="AI217" s="24" t="s">
        <v>14</v>
      </c>
      <c r="AJ217" s="24" t="s">
        <v>14</v>
      </c>
      <c r="AK217" s="52"/>
      <c r="AL217" s="24"/>
      <c r="AM217" s="52"/>
      <c r="AN217" s="52"/>
      <c r="AO217" s="23"/>
      <c r="AP217" s="23" t="s">
        <v>14</v>
      </c>
      <c r="AQ217" s="23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</row>
    <row r="218" spans="1:71" ht="12.75">
      <c r="A218" s="13">
        <f>+A217+1</f>
        <v>212</v>
      </c>
      <c r="B218" s="13" t="s">
        <v>309</v>
      </c>
      <c r="C218" s="13">
        <v>9690</v>
      </c>
      <c r="D218" s="20" t="s">
        <v>183</v>
      </c>
      <c r="E218" s="20">
        <f>IF(F218="Y",1,"")</f>
        <v>1</v>
      </c>
      <c r="F218" s="21" t="s">
        <v>357</v>
      </c>
      <c r="G218" s="130">
        <f>SUM(J218:R218)</f>
        <v>38</v>
      </c>
      <c r="H218" s="130">
        <f>SUM(S218:AA218)</f>
        <v>33</v>
      </c>
      <c r="I218" s="102"/>
      <c r="J218" s="24"/>
      <c r="K218" s="14"/>
      <c r="L218" s="14"/>
      <c r="M218" s="14">
        <v>2</v>
      </c>
      <c r="N218" s="14">
        <v>21</v>
      </c>
      <c r="O218" s="14"/>
      <c r="P218" s="14"/>
      <c r="Q218" s="14">
        <v>2</v>
      </c>
      <c r="R218" s="14">
        <v>13</v>
      </c>
      <c r="S218" s="19"/>
      <c r="T218" s="14">
        <v>2</v>
      </c>
      <c r="U218" s="14">
        <v>3</v>
      </c>
      <c r="V218" s="14">
        <v>3</v>
      </c>
      <c r="W218" s="14">
        <v>17</v>
      </c>
      <c r="X218" s="14">
        <v>3</v>
      </c>
      <c r="Y218" s="14">
        <v>1</v>
      </c>
      <c r="Z218" s="14">
        <v>2</v>
      </c>
      <c r="AA218" s="14">
        <v>2</v>
      </c>
      <c r="AB218" s="19">
        <v>5</v>
      </c>
      <c r="AC218" s="19">
        <v>3</v>
      </c>
      <c r="AD218" s="19">
        <v>1</v>
      </c>
      <c r="AE218" s="19"/>
      <c r="AF218" s="19">
        <v>5</v>
      </c>
      <c r="AG218" s="19">
        <v>1</v>
      </c>
      <c r="AH218" s="19">
        <v>43</v>
      </c>
      <c r="AI218" s="19"/>
      <c r="AJ218" s="19"/>
      <c r="AK218" s="19"/>
      <c r="AL218" s="19"/>
      <c r="AM218" s="19"/>
      <c r="AN218" s="19"/>
      <c r="AO218" s="14">
        <v>24</v>
      </c>
      <c r="AP218" s="14"/>
      <c r="AQ218" s="14">
        <v>7</v>
      </c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>
        <v>16</v>
      </c>
      <c r="BC218" s="19">
        <v>1.5</v>
      </c>
      <c r="BD218" s="19"/>
      <c r="BE218" s="19"/>
      <c r="BF218" s="19"/>
      <c r="BG218" s="19"/>
      <c r="BH218" s="19">
        <v>2</v>
      </c>
      <c r="BI218" s="19">
        <v>5</v>
      </c>
      <c r="BJ218" s="19">
        <v>7</v>
      </c>
      <c r="BK218" s="19">
        <v>2</v>
      </c>
      <c r="BL218" s="19"/>
      <c r="BM218" s="19"/>
      <c r="BN218" s="19">
        <v>3</v>
      </c>
      <c r="BO218" s="19">
        <v>2</v>
      </c>
      <c r="BP218" s="19"/>
      <c r="BQ218" s="19"/>
      <c r="BR218" s="19"/>
      <c r="BS218" s="19"/>
    </row>
    <row r="219" spans="1:71" ht="12.75">
      <c r="A219" s="13">
        <f>+A218+1</f>
        <v>213</v>
      </c>
      <c r="B219" s="13" t="s">
        <v>309</v>
      </c>
      <c r="C219" s="13">
        <v>9666</v>
      </c>
      <c r="D219" s="20" t="s">
        <v>184</v>
      </c>
      <c r="E219" s="20">
        <f>IF(F219="Y",1,"")</f>
        <v>1</v>
      </c>
      <c r="F219" s="21" t="s">
        <v>357</v>
      </c>
      <c r="G219" s="130">
        <f>SUM(J219:R219)</f>
        <v>86</v>
      </c>
      <c r="H219" s="130">
        <f>SUM(S219:AA219)</f>
        <v>9</v>
      </c>
      <c r="I219" s="102"/>
      <c r="J219" s="24"/>
      <c r="K219" s="14"/>
      <c r="L219" s="14">
        <v>5</v>
      </c>
      <c r="M219" s="14">
        <v>15</v>
      </c>
      <c r="N219" s="14">
        <v>34</v>
      </c>
      <c r="O219" s="14">
        <v>1</v>
      </c>
      <c r="P219" s="14">
        <v>2</v>
      </c>
      <c r="Q219" s="14">
        <v>11</v>
      </c>
      <c r="R219" s="14">
        <v>18</v>
      </c>
      <c r="S219" s="19"/>
      <c r="T219" s="14">
        <v>5</v>
      </c>
      <c r="U219" s="14"/>
      <c r="V219" s="14"/>
      <c r="W219" s="14"/>
      <c r="X219" s="14">
        <v>3</v>
      </c>
      <c r="Y219" s="14"/>
      <c r="Z219" s="14"/>
      <c r="AA219" s="14">
        <v>1</v>
      </c>
      <c r="AB219" s="19">
        <v>5</v>
      </c>
      <c r="AC219" s="19">
        <v>6</v>
      </c>
      <c r="AD219" s="19">
        <v>4</v>
      </c>
      <c r="AE219" s="19">
        <v>2</v>
      </c>
      <c r="AF219" s="19"/>
      <c r="AG219" s="19"/>
      <c r="AH219" s="19">
        <v>27</v>
      </c>
      <c r="AI219" s="19">
        <v>5</v>
      </c>
      <c r="AJ219" s="19"/>
      <c r="AK219" s="19"/>
      <c r="AL219" s="19"/>
      <c r="AM219" s="19"/>
      <c r="AN219" s="19"/>
      <c r="AO219" s="14"/>
      <c r="AP219" s="14"/>
      <c r="AQ219" s="14">
        <v>25</v>
      </c>
      <c r="AR219" s="19">
        <v>1</v>
      </c>
      <c r="AS219" s="19">
        <v>45</v>
      </c>
      <c r="AT219" s="19"/>
      <c r="AU219" s="19"/>
      <c r="AV219" s="19"/>
      <c r="AW219" s="19"/>
      <c r="AX219" s="19"/>
      <c r="AY219" s="19"/>
      <c r="AZ219" s="19">
        <v>1</v>
      </c>
      <c r="BA219" s="19">
        <v>25</v>
      </c>
      <c r="BB219" s="19">
        <v>4</v>
      </c>
      <c r="BC219" s="19">
        <v>7</v>
      </c>
      <c r="BD219" s="19"/>
      <c r="BE219" s="19"/>
      <c r="BF219" s="19"/>
      <c r="BG219" s="19"/>
      <c r="BH219" s="19"/>
      <c r="BI219" s="19"/>
      <c r="BJ219" s="19"/>
      <c r="BK219" s="19"/>
      <c r="BL219" s="19">
        <v>1</v>
      </c>
      <c r="BM219" s="19">
        <v>25</v>
      </c>
      <c r="BN219" s="19">
        <v>1</v>
      </c>
      <c r="BO219" s="19">
        <v>30</v>
      </c>
      <c r="BP219" s="19">
        <v>2</v>
      </c>
      <c r="BQ219" s="19">
        <v>5</v>
      </c>
      <c r="BR219" s="19">
        <v>11</v>
      </c>
      <c r="BS219" s="19"/>
    </row>
    <row r="220" spans="1:71" ht="12.75">
      <c r="A220" s="13">
        <f>+A219+1</f>
        <v>214</v>
      </c>
      <c r="B220" s="13" t="s">
        <v>308</v>
      </c>
      <c r="C220" s="13">
        <v>9534</v>
      </c>
      <c r="D220" s="20" t="s">
        <v>128</v>
      </c>
      <c r="E220" s="20">
        <f>IF(F220="Y",1,"")</f>
        <v>1</v>
      </c>
      <c r="F220" s="21" t="s">
        <v>357</v>
      </c>
      <c r="G220" s="130">
        <f>SUM(J220:R220)</f>
        <v>124</v>
      </c>
      <c r="H220" s="130">
        <f>SUM(S220:AA220)</f>
        <v>0</v>
      </c>
      <c r="I220" s="102"/>
      <c r="J220" s="24"/>
      <c r="K220" s="14">
        <v>3</v>
      </c>
      <c r="L220" s="14">
        <v>13</v>
      </c>
      <c r="M220" s="14">
        <v>35</v>
      </c>
      <c r="N220" s="14">
        <v>28</v>
      </c>
      <c r="O220" s="14">
        <v>2</v>
      </c>
      <c r="P220" s="14">
        <v>11</v>
      </c>
      <c r="Q220" s="14">
        <v>20</v>
      </c>
      <c r="R220" s="14">
        <v>12</v>
      </c>
      <c r="S220" s="19">
        <v>0</v>
      </c>
      <c r="T220" s="14"/>
      <c r="U220" s="14"/>
      <c r="V220" s="14"/>
      <c r="W220" s="14"/>
      <c r="X220" s="14"/>
      <c r="Y220" s="14"/>
      <c r="Z220" s="14"/>
      <c r="AA220" s="14"/>
      <c r="AB220" s="19">
        <v>17</v>
      </c>
      <c r="AC220" s="19">
        <v>5</v>
      </c>
      <c r="AD220" s="19"/>
      <c r="AE220" s="19">
        <v>19</v>
      </c>
      <c r="AF220" s="19">
        <v>5</v>
      </c>
      <c r="AG220" s="19">
        <v>49</v>
      </c>
      <c r="AH220" s="19">
        <v>113</v>
      </c>
      <c r="AI220" s="19"/>
      <c r="AJ220" s="19"/>
      <c r="AK220" s="19"/>
      <c r="AL220" s="19"/>
      <c r="AM220" s="19"/>
      <c r="AN220" s="19">
        <v>2</v>
      </c>
      <c r="AO220" s="14">
        <v>241</v>
      </c>
      <c r="AP220" s="14">
        <v>178</v>
      </c>
      <c r="AQ220" s="14">
        <v>176</v>
      </c>
      <c r="AR220" s="19">
        <v>1</v>
      </c>
      <c r="AS220" s="19">
        <v>60</v>
      </c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>
        <v>6</v>
      </c>
      <c r="BE220" s="19">
        <v>148</v>
      </c>
      <c r="BF220" s="19">
        <v>40</v>
      </c>
      <c r="BG220" s="19">
        <v>120</v>
      </c>
      <c r="BH220" s="19">
        <v>3</v>
      </c>
      <c r="BI220" s="19">
        <v>48</v>
      </c>
      <c r="BJ220" s="19">
        <v>12</v>
      </c>
      <c r="BK220" s="19">
        <v>30</v>
      </c>
      <c r="BL220" s="19">
        <v>2</v>
      </c>
      <c r="BM220" s="19">
        <v>38</v>
      </c>
      <c r="BN220" s="19"/>
      <c r="BO220" s="19"/>
      <c r="BP220" s="19">
        <v>1</v>
      </c>
      <c r="BQ220" s="19">
        <v>8</v>
      </c>
      <c r="BR220" s="19">
        <v>19</v>
      </c>
      <c r="BS220" s="19">
        <v>68</v>
      </c>
    </row>
    <row r="221" spans="1:87" ht="12.75">
      <c r="A221" s="13">
        <f>+A220+1</f>
        <v>215</v>
      </c>
      <c r="B221" s="13" t="s">
        <v>307</v>
      </c>
      <c r="C221" s="13">
        <v>9321</v>
      </c>
      <c r="D221" s="20" t="s">
        <v>64</v>
      </c>
      <c r="E221" s="20">
        <f>IF(F221="Y",1,"")</f>
        <v>1</v>
      </c>
      <c r="F221" s="21" t="s">
        <v>357</v>
      </c>
      <c r="G221" s="130">
        <f>SUM(J221:R221)</f>
        <v>281</v>
      </c>
      <c r="H221" s="130">
        <f>SUM(S221:AA221)</f>
        <v>454</v>
      </c>
      <c r="I221" s="100"/>
      <c r="J221" s="91">
        <v>281</v>
      </c>
      <c r="K221" s="71"/>
      <c r="L221" s="92"/>
      <c r="M221" s="92"/>
      <c r="N221" s="92"/>
      <c r="O221" s="92"/>
      <c r="P221" s="92"/>
      <c r="Q221" s="92"/>
      <c r="R221" s="92"/>
      <c r="S221" s="71">
        <v>454</v>
      </c>
      <c r="T221" s="92"/>
      <c r="U221" s="92"/>
      <c r="V221" s="92"/>
      <c r="W221" s="92"/>
      <c r="X221" s="92"/>
      <c r="Y221" s="92"/>
      <c r="Z221" s="92"/>
      <c r="AA221" s="92"/>
      <c r="AB221" s="71">
        <v>1</v>
      </c>
      <c r="AC221" s="71">
        <v>6</v>
      </c>
      <c r="AD221" s="71">
        <v>4</v>
      </c>
      <c r="AE221" s="71"/>
      <c r="AF221" s="71">
        <v>63</v>
      </c>
      <c r="AG221" s="71">
        <v>20</v>
      </c>
      <c r="AH221" s="71">
        <v>342</v>
      </c>
      <c r="AI221" s="71">
        <v>3</v>
      </c>
      <c r="AJ221" s="71">
        <v>1</v>
      </c>
      <c r="AK221" s="71">
        <v>6</v>
      </c>
      <c r="AL221" s="71"/>
      <c r="AM221" s="71"/>
      <c r="AN221" s="71"/>
      <c r="AO221" s="92">
        <v>15</v>
      </c>
      <c r="AP221" s="92">
        <v>30</v>
      </c>
      <c r="AQ221" s="92">
        <v>68</v>
      </c>
      <c r="AR221" s="71">
        <v>3</v>
      </c>
      <c r="AS221" s="71">
        <v>120</v>
      </c>
      <c r="AT221" s="71"/>
      <c r="AU221" s="71"/>
      <c r="AV221" s="71">
        <v>1</v>
      </c>
      <c r="AW221" s="71">
        <v>8</v>
      </c>
      <c r="AX221" s="71"/>
      <c r="AY221" s="71"/>
      <c r="AZ221" s="71"/>
      <c r="BA221" s="71"/>
      <c r="BB221" s="71">
        <v>2</v>
      </c>
      <c r="BC221" s="71">
        <v>6</v>
      </c>
      <c r="BD221" s="71">
        <v>1</v>
      </c>
      <c r="BE221" s="71">
        <v>40</v>
      </c>
      <c r="BF221" s="71">
        <v>3</v>
      </c>
      <c r="BG221" s="71">
        <v>10</v>
      </c>
      <c r="BH221" s="71">
        <v>2</v>
      </c>
      <c r="BI221" s="71">
        <v>70</v>
      </c>
      <c r="BJ221" s="71">
        <v>1</v>
      </c>
      <c r="BK221" s="71">
        <v>2</v>
      </c>
      <c r="BL221" s="71">
        <v>4</v>
      </c>
      <c r="BM221" s="71">
        <v>57</v>
      </c>
      <c r="BN221" s="71">
        <v>7</v>
      </c>
      <c r="BO221" s="71">
        <v>21</v>
      </c>
      <c r="BP221" s="71">
        <v>1</v>
      </c>
      <c r="BQ221" s="71">
        <v>8</v>
      </c>
      <c r="BR221" s="71"/>
      <c r="BS221" s="71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</row>
    <row r="222" spans="1:87" ht="12.75">
      <c r="A222" s="13">
        <f>+A221+1</f>
        <v>216</v>
      </c>
      <c r="B222" s="13" t="s">
        <v>307</v>
      </c>
      <c r="C222" s="13">
        <v>9327</v>
      </c>
      <c r="D222" s="20" t="s">
        <v>40</v>
      </c>
      <c r="E222" s="20">
        <f>IF(F222="Y",1,"")</f>
        <v>1</v>
      </c>
      <c r="F222" s="21" t="s">
        <v>357</v>
      </c>
      <c r="G222" s="130">
        <f>SUM(J222:R222)</f>
        <v>231</v>
      </c>
      <c r="H222" s="130">
        <f>SUM(S222:AA222)</f>
        <v>139</v>
      </c>
      <c r="I222" s="100"/>
      <c r="J222" s="91"/>
      <c r="K222" s="71">
        <v>12</v>
      </c>
      <c r="L222" s="92">
        <v>15</v>
      </c>
      <c r="M222" s="92">
        <v>52</v>
      </c>
      <c r="N222" s="92">
        <v>67</v>
      </c>
      <c r="O222" s="92">
        <v>10</v>
      </c>
      <c r="P222" s="92">
        <v>7</v>
      </c>
      <c r="Q222" s="92">
        <v>36</v>
      </c>
      <c r="R222" s="92">
        <v>32</v>
      </c>
      <c r="S222" s="71"/>
      <c r="T222" s="92">
        <v>1</v>
      </c>
      <c r="U222" s="92">
        <v>22</v>
      </c>
      <c r="V222" s="92">
        <v>36</v>
      </c>
      <c r="W222" s="92">
        <v>20</v>
      </c>
      <c r="X222" s="92">
        <v>3</v>
      </c>
      <c r="Y222" s="92">
        <v>8</v>
      </c>
      <c r="Z222" s="92">
        <v>29</v>
      </c>
      <c r="AA222" s="92">
        <v>20</v>
      </c>
      <c r="AB222" s="71"/>
      <c r="AC222" s="71">
        <v>11</v>
      </c>
      <c r="AD222" s="71">
        <v>2</v>
      </c>
      <c r="AE222" s="71"/>
      <c r="AF222" s="71">
        <v>32</v>
      </c>
      <c r="AG222" s="71">
        <v>17</v>
      </c>
      <c r="AH222" s="71">
        <v>167</v>
      </c>
      <c r="AI222" s="71">
        <v>13</v>
      </c>
      <c r="AJ222" s="71"/>
      <c r="AK222" s="71">
        <v>1</v>
      </c>
      <c r="AL222" s="71"/>
      <c r="AM222" s="71">
        <v>3</v>
      </c>
      <c r="AN222" s="71"/>
      <c r="AO222" s="92"/>
      <c r="AP222" s="92">
        <v>21</v>
      </c>
      <c r="AQ222" s="92">
        <v>63</v>
      </c>
      <c r="AR222" s="71">
        <v>2</v>
      </c>
      <c r="AS222" s="71">
        <v>100</v>
      </c>
      <c r="AT222" s="71"/>
      <c r="AU222" s="71"/>
      <c r="AV222" s="71"/>
      <c r="AW222" s="71"/>
      <c r="AX222" s="71">
        <v>2</v>
      </c>
      <c r="AY222" s="71">
        <v>4</v>
      </c>
      <c r="AZ222" s="71"/>
      <c r="BA222" s="71"/>
      <c r="BB222" s="71">
        <v>15</v>
      </c>
      <c r="BC222" s="71">
        <v>30</v>
      </c>
      <c r="BD222" s="71">
        <v>1</v>
      </c>
      <c r="BE222" s="71">
        <v>30</v>
      </c>
      <c r="BF222" s="71">
        <v>8</v>
      </c>
      <c r="BG222" s="71">
        <v>16</v>
      </c>
      <c r="BH222" s="71">
        <v>1</v>
      </c>
      <c r="BI222" s="71">
        <v>35</v>
      </c>
      <c r="BJ222" s="71">
        <v>14</v>
      </c>
      <c r="BK222" s="71">
        <v>12</v>
      </c>
      <c r="BL222" s="71">
        <v>5</v>
      </c>
      <c r="BM222" s="71">
        <v>136</v>
      </c>
      <c r="BN222" s="71">
        <v>5</v>
      </c>
      <c r="BO222" s="71">
        <v>40</v>
      </c>
      <c r="BP222" s="71"/>
      <c r="BQ222" s="71"/>
      <c r="BR222" s="71">
        <v>80</v>
      </c>
      <c r="BS222" s="71">
        <v>160</v>
      </c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</row>
    <row r="223" spans="1:71" ht="12.75">
      <c r="A223" s="13">
        <f>+A222+1</f>
        <v>217</v>
      </c>
      <c r="B223" s="13" t="s">
        <v>309</v>
      </c>
      <c r="C223" s="13">
        <v>9692</v>
      </c>
      <c r="D223" s="20" t="s">
        <v>171</v>
      </c>
      <c r="E223" s="20">
        <f>IF(F223="Y",1,"")</f>
        <v>1</v>
      </c>
      <c r="F223" s="21" t="s">
        <v>357</v>
      </c>
      <c r="G223" s="130">
        <f>SUM(J223:R223)</f>
        <v>93</v>
      </c>
      <c r="H223" s="130">
        <f>SUM(S223:AA223)</f>
        <v>29</v>
      </c>
      <c r="I223" s="102"/>
      <c r="J223" s="24"/>
      <c r="K223" s="14"/>
      <c r="L223" s="14">
        <v>4</v>
      </c>
      <c r="M223" s="14">
        <v>11</v>
      </c>
      <c r="N223" s="14">
        <v>45</v>
      </c>
      <c r="O223" s="14"/>
      <c r="P223" s="14">
        <v>2</v>
      </c>
      <c r="Q223" s="14">
        <v>12</v>
      </c>
      <c r="R223" s="14">
        <v>19</v>
      </c>
      <c r="S223" s="19"/>
      <c r="T223" s="14">
        <v>4</v>
      </c>
      <c r="U223" s="14">
        <v>5</v>
      </c>
      <c r="V223" s="14">
        <v>2</v>
      </c>
      <c r="W223" s="14">
        <v>3</v>
      </c>
      <c r="X223" s="14">
        <v>3</v>
      </c>
      <c r="Y223" s="14"/>
      <c r="Z223" s="14">
        <v>4</v>
      </c>
      <c r="AA223" s="14">
        <v>8</v>
      </c>
      <c r="AB223" s="19"/>
      <c r="AC223" s="19">
        <v>5</v>
      </c>
      <c r="AD223" s="19">
        <v>4</v>
      </c>
      <c r="AE223" s="19"/>
      <c r="AF223" s="19">
        <v>14</v>
      </c>
      <c r="AG223" s="19"/>
      <c r="AH223" s="19">
        <v>211</v>
      </c>
      <c r="AI223" s="19">
        <v>1</v>
      </c>
      <c r="AJ223" s="19"/>
      <c r="AK223" s="19"/>
      <c r="AL223" s="19"/>
      <c r="AM223" s="19"/>
      <c r="AN223" s="19"/>
      <c r="AO223" s="14">
        <v>14</v>
      </c>
      <c r="AP223" s="14"/>
      <c r="AQ223" s="14"/>
      <c r="AR223" s="19">
        <v>1</v>
      </c>
      <c r="AS223" s="19">
        <v>40</v>
      </c>
      <c r="AT223" s="19"/>
      <c r="AU223" s="19"/>
      <c r="AV223" s="19"/>
      <c r="AW223" s="19"/>
      <c r="AX223" s="19"/>
      <c r="AY223" s="19"/>
      <c r="AZ223" s="19"/>
      <c r="BA223" s="19"/>
      <c r="BB223" s="19">
        <v>18</v>
      </c>
      <c r="BC223" s="19"/>
      <c r="BD223" s="19"/>
      <c r="BE223" s="19"/>
      <c r="BF223" s="19"/>
      <c r="BG223" s="19"/>
      <c r="BH223" s="19"/>
      <c r="BI223" s="19"/>
      <c r="BJ223" s="19">
        <v>4</v>
      </c>
      <c r="BK223" s="19">
        <v>1</v>
      </c>
      <c r="BL223" s="19">
        <v>1</v>
      </c>
      <c r="BM223" s="19">
        <v>8</v>
      </c>
      <c r="BN223" s="19"/>
      <c r="BO223" s="19"/>
      <c r="BP223" s="19"/>
      <c r="BQ223" s="19"/>
      <c r="BR223" s="19"/>
      <c r="BS223" s="19"/>
    </row>
    <row r="224" spans="1:85" ht="12.75">
      <c r="A224" s="13">
        <f>+A223+1</f>
        <v>218</v>
      </c>
      <c r="B224" s="13" t="s">
        <v>310</v>
      </c>
      <c r="C224" s="13">
        <v>9806</v>
      </c>
      <c r="D224" s="20" t="s">
        <v>221</v>
      </c>
      <c r="E224" s="20">
        <f>IF(F224="Y",1,"")</f>
        <v>1</v>
      </c>
      <c r="F224" s="21" t="s">
        <v>357</v>
      </c>
      <c r="G224" s="130">
        <f>SUM(J224:R224)</f>
        <v>16</v>
      </c>
      <c r="H224" s="130">
        <f>SUM(S224:AA224)</f>
        <v>4</v>
      </c>
      <c r="I224" s="102"/>
      <c r="J224" s="25"/>
      <c r="K224" s="14"/>
      <c r="L224" s="14">
        <v>1</v>
      </c>
      <c r="M224" s="14">
        <v>2</v>
      </c>
      <c r="N224" s="14">
        <v>7</v>
      </c>
      <c r="O224" s="14"/>
      <c r="P224" s="14">
        <v>1</v>
      </c>
      <c r="Q224" s="14">
        <v>2</v>
      </c>
      <c r="R224" s="14">
        <v>3</v>
      </c>
      <c r="S224" s="39"/>
      <c r="T224" s="14"/>
      <c r="U224" s="14">
        <v>1</v>
      </c>
      <c r="V224" s="14"/>
      <c r="W224" s="14">
        <v>1</v>
      </c>
      <c r="X224" s="14"/>
      <c r="Y224" s="14"/>
      <c r="Z224" s="14">
        <v>1</v>
      </c>
      <c r="AA224" s="14">
        <v>1</v>
      </c>
      <c r="AB224" s="19">
        <v>1</v>
      </c>
      <c r="AC224" s="19">
        <v>1</v>
      </c>
      <c r="AD224" s="19">
        <v>1</v>
      </c>
      <c r="AE224" s="19"/>
      <c r="AF224" s="19">
        <v>2</v>
      </c>
      <c r="AG224" s="19">
        <v>1</v>
      </c>
      <c r="AH224" s="19">
        <v>11</v>
      </c>
      <c r="AI224" s="19"/>
      <c r="AJ224" s="19"/>
      <c r="AK224" s="19"/>
      <c r="AL224" s="19"/>
      <c r="AM224" s="19"/>
      <c r="AN224" s="19"/>
      <c r="AO224" s="14">
        <v>2</v>
      </c>
      <c r="AP224" s="14"/>
      <c r="AQ224" s="14"/>
      <c r="AR224" s="19"/>
      <c r="AS224" s="19"/>
      <c r="AT224" s="19"/>
      <c r="AU224" s="19"/>
      <c r="AV224" s="19">
        <v>1</v>
      </c>
      <c r="AW224" s="19">
        <v>16</v>
      </c>
      <c r="AX224" s="19"/>
      <c r="AY224" s="19"/>
      <c r="AZ224" s="19"/>
      <c r="BA224" s="19"/>
      <c r="BB224" s="19">
        <v>7</v>
      </c>
      <c r="BC224" s="19">
        <v>4</v>
      </c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>
        <v>2</v>
      </c>
      <c r="BO224" s="19">
        <v>2</v>
      </c>
      <c r="BP224" s="19"/>
      <c r="BQ224" s="19"/>
      <c r="BR224" s="19"/>
      <c r="BS224" s="19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</row>
    <row r="225" spans="1:71" ht="12.75">
      <c r="A225" s="13">
        <f>+A224+1</f>
        <v>219</v>
      </c>
      <c r="B225" s="13" t="s">
        <v>309</v>
      </c>
      <c r="C225" s="13">
        <v>9646</v>
      </c>
      <c r="D225" s="20" t="s">
        <v>164</v>
      </c>
      <c r="E225" s="20">
        <f>IF(F225="Y",1,"")</f>
        <v>1</v>
      </c>
      <c r="F225" s="21" t="s">
        <v>357</v>
      </c>
      <c r="G225" s="130">
        <f>SUM(J225:R225)</f>
        <v>93</v>
      </c>
      <c r="H225" s="130">
        <f>SUM(S225:AA225)</f>
        <v>10</v>
      </c>
      <c r="I225" s="102"/>
      <c r="J225" s="38"/>
      <c r="K225" s="14"/>
      <c r="L225" s="14">
        <v>1</v>
      </c>
      <c r="M225" s="14">
        <v>8</v>
      </c>
      <c r="N225" s="14">
        <v>55</v>
      </c>
      <c r="O225" s="14"/>
      <c r="P225" s="14">
        <v>2</v>
      </c>
      <c r="Q225" s="14">
        <v>4</v>
      </c>
      <c r="R225" s="14">
        <v>23</v>
      </c>
      <c r="S225" s="19"/>
      <c r="T225" s="14"/>
      <c r="U225" s="14"/>
      <c r="V225" s="14"/>
      <c r="W225" s="14">
        <v>6</v>
      </c>
      <c r="X225" s="14"/>
      <c r="Y225" s="14"/>
      <c r="Z225" s="14"/>
      <c r="AA225" s="14">
        <v>4</v>
      </c>
      <c r="AB225" s="19"/>
      <c r="AC225" s="19">
        <v>3</v>
      </c>
      <c r="AD225" s="19">
        <v>1</v>
      </c>
      <c r="AE225" s="19"/>
      <c r="AF225" s="19">
        <v>2</v>
      </c>
      <c r="AG225" s="19">
        <v>1</v>
      </c>
      <c r="AH225" s="19">
        <v>45</v>
      </c>
      <c r="AI225" s="19">
        <v>2</v>
      </c>
      <c r="AJ225" s="19"/>
      <c r="AK225" s="19"/>
      <c r="AL225" s="19"/>
      <c r="AM225" s="19"/>
      <c r="AN225" s="19"/>
      <c r="AO225" s="14">
        <v>2</v>
      </c>
      <c r="AP225" s="14"/>
      <c r="AQ225" s="14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>
        <v>18</v>
      </c>
      <c r="BC225" s="19">
        <v>5.5</v>
      </c>
      <c r="BD225" s="19"/>
      <c r="BE225" s="19"/>
      <c r="BF225" s="19"/>
      <c r="BG225" s="19"/>
      <c r="BH225" s="19"/>
      <c r="BI225" s="19"/>
      <c r="BJ225" s="19">
        <v>3</v>
      </c>
      <c r="BK225" s="19">
        <v>2</v>
      </c>
      <c r="BL225" s="19"/>
      <c r="BM225" s="19"/>
      <c r="BN225" s="19">
        <v>3</v>
      </c>
      <c r="BO225" s="19">
        <v>13</v>
      </c>
      <c r="BP225" s="19"/>
      <c r="BQ225" s="19"/>
      <c r="BR225" s="19">
        <v>8</v>
      </c>
      <c r="BS225" s="19">
        <v>10</v>
      </c>
    </row>
    <row r="226" spans="1:71" ht="12.75">
      <c r="A226" s="13">
        <f>+A225+1</f>
        <v>220</v>
      </c>
      <c r="B226" s="13" t="s">
        <v>308</v>
      </c>
      <c r="C226" s="13">
        <v>9552</v>
      </c>
      <c r="D226" s="20" t="s">
        <v>131</v>
      </c>
      <c r="E226" s="20">
        <f>IF(F226="Y",1,"")</f>
        <v>1</v>
      </c>
      <c r="F226" s="21" t="s">
        <v>357</v>
      </c>
      <c r="G226" s="130">
        <f>SUM(J226:R226)</f>
        <v>39</v>
      </c>
      <c r="H226" s="130">
        <f>SUM(S226:AA226)</f>
        <v>13</v>
      </c>
      <c r="I226" s="102"/>
      <c r="J226" s="24"/>
      <c r="K226" s="23"/>
      <c r="L226" s="23">
        <v>3</v>
      </c>
      <c r="M226" s="23">
        <v>6</v>
      </c>
      <c r="N226" s="23">
        <v>22</v>
      </c>
      <c r="O226" s="23"/>
      <c r="P226" s="23"/>
      <c r="Q226" s="23">
        <v>1</v>
      </c>
      <c r="R226" s="23">
        <v>7</v>
      </c>
      <c r="S226" s="24"/>
      <c r="T226" s="23"/>
      <c r="U226" s="23">
        <v>5</v>
      </c>
      <c r="V226" s="23">
        <v>3</v>
      </c>
      <c r="W226" s="23">
        <v>1</v>
      </c>
      <c r="X226" s="23"/>
      <c r="Y226" s="23">
        <v>3</v>
      </c>
      <c r="Z226" s="23">
        <v>1</v>
      </c>
      <c r="AA226" s="23"/>
      <c r="AB226" s="24">
        <v>1</v>
      </c>
      <c r="AC226" s="24">
        <v>4</v>
      </c>
      <c r="AD226" s="24"/>
      <c r="AE226" s="24">
        <v>1</v>
      </c>
      <c r="AF226" s="24">
        <v>9</v>
      </c>
      <c r="AG226" s="24"/>
      <c r="AH226" s="24">
        <v>41</v>
      </c>
      <c r="AI226" s="24"/>
      <c r="AJ226" s="24"/>
      <c r="AK226" s="24"/>
      <c r="AL226" s="24"/>
      <c r="AM226" s="24"/>
      <c r="AN226" s="24"/>
      <c r="AO226" s="23">
        <v>10</v>
      </c>
      <c r="AP226" s="23"/>
      <c r="AQ226" s="32"/>
      <c r="AR226" s="58"/>
      <c r="AS226" s="58"/>
      <c r="AT226" s="58"/>
      <c r="AU226" s="58"/>
      <c r="AV226" s="58">
        <v>1</v>
      </c>
      <c r="AW226" s="58">
        <v>28</v>
      </c>
      <c r="AX226" s="58"/>
      <c r="AY226" s="58"/>
      <c r="AZ226" s="58"/>
      <c r="BA226" s="58"/>
      <c r="BB226" s="58">
        <v>4</v>
      </c>
      <c r="BC226" s="58">
        <v>10</v>
      </c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>
        <v>1</v>
      </c>
      <c r="BO226" s="58">
        <v>2.3</v>
      </c>
      <c r="BP226" s="58"/>
      <c r="BQ226" s="58"/>
      <c r="BR226" s="58">
        <v>2</v>
      </c>
      <c r="BS226" s="58">
        <v>12</v>
      </c>
    </row>
    <row r="227" spans="1:71" ht="12.75">
      <c r="A227" s="13">
        <f>+A226+1</f>
        <v>221</v>
      </c>
      <c r="B227" s="13" t="s">
        <v>309</v>
      </c>
      <c r="C227" s="13">
        <v>9647</v>
      </c>
      <c r="D227" s="20" t="s">
        <v>166</v>
      </c>
      <c r="E227" s="20">
        <f>IF(F227="Y",1,"")</f>
      </c>
      <c r="F227" s="21" t="s">
        <v>346</v>
      </c>
      <c r="G227" s="130">
        <f>SUM(J227:R227)</f>
        <v>68</v>
      </c>
      <c r="H227" s="130">
        <f>SUM(S227:AA227)</f>
        <v>25</v>
      </c>
      <c r="I227" s="102"/>
      <c r="J227" s="38"/>
      <c r="K227" s="14"/>
      <c r="L227" s="14"/>
      <c r="M227" s="14">
        <v>16</v>
      </c>
      <c r="N227" s="14">
        <v>30</v>
      </c>
      <c r="O227" s="14"/>
      <c r="P227" s="14">
        <v>5</v>
      </c>
      <c r="Q227" s="14">
        <v>2</v>
      </c>
      <c r="R227" s="14">
        <v>15</v>
      </c>
      <c r="S227" s="19"/>
      <c r="T227" s="14"/>
      <c r="U227" s="14"/>
      <c r="V227" s="14">
        <v>8</v>
      </c>
      <c r="W227" s="14">
        <v>8</v>
      </c>
      <c r="X227" s="14">
        <v>1</v>
      </c>
      <c r="Y227" s="14"/>
      <c r="Z227" s="14">
        <v>8</v>
      </c>
      <c r="AA227" s="14"/>
      <c r="AB227" s="19"/>
      <c r="AC227" s="19"/>
      <c r="AD227" s="19"/>
      <c r="AE227" s="19"/>
      <c r="AF227" s="19">
        <v>1</v>
      </c>
      <c r="AG227" s="19">
        <v>1</v>
      </c>
      <c r="AH227" s="19">
        <v>22</v>
      </c>
      <c r="AI227" s="19"/>
      <c r="AJ227" s="19">
        <v>2</v>
      </c>
      <c r="AK227" s="19"/>
      <c r="AL227" s="19"/>
      <c r="AM227" s="19"/>
      <c r="AN227" s="19"/>
      <c r="AO227" s="14"/>
      <c r="AP227" s="14"/>
      <c r="AQ227" s="14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>
        <v>2</v>
      </c>
      <c r="BC227" s="19">
        <v>2</v>
      </c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>
        <v>1</v>
      </c>
      <c r="BQ227" s="19">
        <v>20</v>
      </c>
      <c r="BR227" s="19"/>
      <c r="BS227" s="19"/>
    </row>
    <row r="228" spans="1:87" ht="12.75">
      <c r="A228" s="13">
        <f>+A227+1</f>
        <v>222</v>
      </c>
      <c r="B228" s="13" t="s">
        <v>315</v>
      </c>
      <c r="C228" s="18">
        <v>18603</v>
      </c>
      <c r="D228" s="20" t="s">
        <v>336</v>
      </c>
      <c r="E228" s="20">
        <f>IF(F228="Y",1,"")</f>
      </c>
      <c r="F228" s="21" t="s">
        <v>346</v>
      </c>
      <c r="G228" s="130">
        <f>SUM(J228:R228)</f>
        <v>0</v>
      </c>
      <c r="H228" s="130">
        <f>SUM(S228:AA228)</f>
        <v>0</v>
      </c>
      <c r="I228" s="102"/>
      <c r="J228" s="52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49"/>
      <c r="AP228" s="49"/>
      <c r="AQ228" s="49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</row>
    <row r="229" spans="1:71" ht="12.75">
      <c r="A229" s="13">
        <f>+A228+1</f>
        <v>223</v>
      </c>
      <c r="B229" s="13" t="s">
        <v>308</v>
      </c>
      <c r="C229" s="13">
        <v>9564</v>
      </c>
      <c r="D229" s="20" t="s">
        <v>136</v>
      </c>
      <c r="E229" s="20">
        <f>IF(F229="Y",1,"")</f>
        <v>1</v>
      </c>
      <c r="F229" s="21" t="s">
        <v>357</v>
      </c>
      <c r="G229" s="130">
        <f>SUM(J229:R229)</f>
        <v>23</v>
      </c>
      <c r="H229" s="130">
        <f>SUM(S229:AA229)</f>
        <v>14</v>
      </c>
      <c r="I229" s="102"/>
      <c r="J229" s="24"/>
      <c r="K229" s="14">
        <v>1</v>
      </c>
      <c r="L229" s="14"/>
      <c r="M229" s="14">
        <v>3</v>
      </c>
      <c r="N229" s="14">
        <v>12</v>
      </c>
      <c r="O229" s="14">
        <v>1</v>
      </c>
      <c r="P229" s="19"/>
      <c r="Q229" s="14">
        <v>2</v>
      </c>
      <c r="R229" s="14">
        <v>4</v>
      </c>
      <c r="S229" s="19"/>
      <c r="T229" s="14">
        <v>1</v>
      </c>
      <c r="U229" s="14"/>
      <c r="V229" s="14">
        <v>4</v>
      </c>
      <c r="W229" s="14">
        <v>1</v>
      </c>
      <c r="X229" s="14">
        <v>1</v>
      </c>
      <c r="Y229" s="14">
        <v>2</v>
      </c>
      <c r="Z229" s="14">
        <v>2</v>
      </c>
      <c r="AA229" s="14">
        <v>3</v>
      </c>
      <c r="AB229" s="19">
        <v>3</v>
      </c>
      <c r="AC229" s="19"/>
      <c r="AD229" s="19">
        <v>2</v>
      </c>
      <c r="AE229" s="19"/>
      <c r="AF229" s="19">
        <v>2</v>
      </c>
      <c r="AG229" s="19">
        <v>20</v>
      </c>
      <c r="AH229" s="19">
        <v>21</v>
      </c>
      <c r="AI229" s="19"/>
      <c r="AJ229" s="19"/>
      <c r="AK229" s="19"/>
      <c r="AL229" s="19"/>
      <c r="AM229" s="19"/>
      <c r="AN229" s="19"/>
      <c r="AO229" s="14">
        <v>2</v>
      </c>
      <c r="AP229" s="14">
        <v>20</v>
      </c>
      <c r="AQ229" s="14">
        <v>26</v>
      </c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>
        <v>2</v>
      </c>
      <c r="BG229" s="19">
        <v>6</v>
      </c>
      <c r="BH229" s="19"/>
      <c r="BI229" s="19"/>
      <c r="BJ229" s="19"/>
      <c r="BK229" s="19"/>
      <c r="BL229" s="19">
        <v>1</v>
      </c>
      <c r="BM229" s="19">
        <v>10</v>
      </c>
      <c r="BN229" s="19">
        <v>3</v>
      </c>
      <c r="BO229" s="19">
        <v>10</v>
      </c>
      <c r="BP229" s="19">
        <v>1</v>
      </c>
      <c r="BQ229" s="19">
        <v>4</v>
      </c>
      <c r="BR229" s="19"/>
      <c r="BS229" s="19"/>
    </row>
    <row r="230" spans="1:87" ht="12.75">
      <c r="A230" s="13">
        <f>+A229+1</f>
        <v>224</v>
      </c>
      <c r="B230" s="13" t="s">
        <v>307</v>
      </c>
      <c r="C230" s="13">
        <v>10004</v>
      </c>
      <c r="D230" s="20" t="s">
        <v>65</v>
      </c>
      <c r="E230" s="20">
        <f>IF(F230="Y",1,"")</f>
        <v>1</v>
      </c>
      <c r="F230" s="21" t="s">
        <v>357</v>
      </c>
      <c r="G230" s="130">
        <f>SUM(J230:R230)</f>
        <v>92</v>
      </c>
      <c r="H230" s="130">
        <f>SUM(S230:AA230)</f>
        <v>0</v>
      </c>
      <c r="I230" s="100"/>
      <c r="J230" s="91"/>
      <c r="K230" s="92">
        <v>7</v>
      </c>
      <c r="L230" s="92">
        <v>8</v>
      </c>
      <c r="M230" s="92">
        <v>17</v>
      </c>
      <c r="N230" s="92">
        <v>16</v>
      </c>
      <c r="O230" s="92">
        <v>4</v>
      </c>
      <c r="P230" s="92">
        <v>13</v>
      </c>
      <c r="Q230" s="92">
        <v>14</v>
      </c>
      <c r="R230" s="92">
        <v>13</v>
      </c>
      <c r="S230" s="71">
        <v>0</v>
      </c>
      <c r="T230" s="92"/>
      <c r="U230" s="92"/>
      <c r="V230" s="92"/>
      <c r="W230" s="92"/>
      <c r="X230" s="92"/>
      <c r="Y230" s="92"/>
      <c r="Z230" s="92"/>
      <c r="AA230" s="92"/>
      <c r="AB230" s="71"/>
      <c r="AC230" s="71"/>
      <c r="AD230" s="71">
        <v>10</v>
      </c>
      <c r="AE230" s="71"/>
      <c r="AF230" s="71">
        <v>10</v>
      </c>
      <c r="AG230" s="71">
        <v>8</v>
      </c>
      <c r="AH230" s="71">
        <v>90</v>
      </c>
      <c r="AI230" s="71">
        <v>1</v>
      </c>
      <c r="AJ230" s="71"/>
      <c r="AK230" s="71"/>
      <c r="AL230" s="71"/>
      <c r="AM230" s="71"/>
      <c r="AN230" s="71"/>
      <c r="AO230" s="92">
        <v>15</v>
      </c>
      <c r="AP230" s="92">
        <v>10</v>
      </c>
      <c r="AQ230" s="92">
        <v>50</v>
      </c>
      <c r="AR230" s="71"/>
      <c r="AS230" s="71"/>
      <c r="AT230" s="71"/>
      <c r="AU230" s="71"/>
      <c r="AV230" s="71">
        <v>1</v>
      </c>
      <c r="AW230" s="71">
        <v>40</v>
      </c>
      <c r="AX230" s="71"/>
      <c r="AY230" s="71"/>
      <c r="AZ230" s="71"/>
      <c r="BA230" s="71"/>
      <c r="BB230" s="71"/>
      <c r="BC230" s="71"/>
      <c r="BD230" s="71">
        <v>1</v>
      </c>
      <c r="BE230" s="71">
        <v>2</v>
      </c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93"/>
      <c r="BU230" s="93"/>
      <c r="BV230" s="93"/>
      <c r="BW230" s="93"/>
      <c r="BX230" s="93"/>
      <c r="BY230" s="93"/>
      <c r="BZ230" s="93"/>
      <c r="CA230" s="93"/>
      <c r="CB230" s="93"/>
      <c r="CC230" s="93"/>
      <c r="CD230" s="93"/>
      <c r="CE230" s="93"/>
      <c r="CF230" s="93"/>
      <c r="CG230" s="93"/>
      <c r="CH230" s="93"/>
      <c r="CI230" s="93"/>
    </row>
    <row r="231" spans="1:71" ht="12.75">
      <c r="A231" s="13">
        <f>+A230+1</f>
        <v>225</v>
      </c>
      <c r="B231" s="13" t="s">
        <v>309</v>
      </c>
      <c r="C231" s="13">
        <v>9648</v>
      </c>
      <c r="D231" s="20" t="s">
        <v>165</v>
      </c>
      <c r="E231" s="20">
        <f>IF(F231="Y",1,"")</f>
      </c>
      <c r="F231" s="21" t="s">
        <v>346</v>
      </c>
      <c r="G231" s="130">
        <f>SUM(J231:R231)</f>
        <v>26</v>
      </c>
      <c r="H231" s="130">
        <f>SUM(S231:AA231)</f>
        <v>0</v>
      </c>
      <c r="I231" s="102"/>
      <c r="J231" s="38"/>
      <c r="K231" s="14">
        <v>1</v>
      </c>
      <c r="L231" s="14">
        <v>1</v>
      </c>
      <c r="M231" s="14">
        <v>5</v>
      </c>
      <c r="N231" s="14">
        <v>9</v>
      </c>
      <c r="O231" s="14">
        <v>1</v>
      </c>
      <c r="P231" s="14">
        <v>1</v>
      </c>
      <c r="Q231" s="14">
        <v>4</v>
      </c>
      <c r="R231" s="14">
        <v>4</v>
      </c>
      <c r="S231" s="19">
        <v>0</v>
      </c>
      <c r="T231" s="14"/>
      <c r="U231" s="14"/>
      <c r="V231" s="14"/>
      <c r="W231" s="14"/>
      <c r="X231" s="14"/>
      <c r="Y231" s="14"/>
      <c r="Z231" s="14"/>
      <c r="AA231" s="14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4">
        <v>3</v>
      </c>
      <c r="AP231" s="14"/>
      <c r="AQ231" s="14">
        <v>20</v>
      </c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</row>
    <row r="232" spans="1:71" ht="12.75">
      <c r="A232" s="13">
        <f>+A231+1</f>
        <v>226</v>
      </c>
      <c r="B232" s="13" t="s">
        <v>308</v>
      </c>
      <c r="C232" s="13">
        <v>9530</v>
      </c>
      <c r="D232" s="20" t="s">
        <v>326</v>
      </c>
      <c r="E232" s="20">
        <f>IF(F232="Y",1,"")</f>
      </c>
      <c r="F232" s="21" t="s">
        <v>346</v>
      </c>
      <c r="G232" s="130">
        <f>SUM(J232:R232)</f>
        <v>45</v>
      </c>
      <c r="H232" s="130">
        <f>SUM(S232:AA232)</f>
        <v>21</v>
      </c>
      <c r="I232" s="102"/>
      <c r="J232" s="24"/>
      <c r="K232" s="14">
        <v>6</v>
      </c>
      <c r="L232" s="14"/>
      <c r="M232" s="14">
        <v>27</v>
      </c>
      <c r="N232" s="14"/>
      <c r="O232" s="14">
        <v>8</v>
      </c>
      <c r="P232" s="14"/>
      <c r="Q232" s="14">
        <v>4</v>
      </c>
      <c r="R232" s="14"/>
      <c r="S232" s="19"/>
      <c r="T232" s="14"/>
      <c r="U232" s="14"/>
      <c r="V232" s="14">
        <v>16</v>
      </c>
      <c r="W232" s="14"/>
      <c r="X232" s="14"/>
      <c r="Y232" s="14"/>
      <c r="Z232" s="14">
        <v>5</v>
      </c>
      <c r="AA232" s="14"/>
      <c r="AB232" s="19"/>
      <c r="AC232" s="19"/>
      <c r="AD232" s="19"/>
      <c r="AE232" s="19"/>
      <c r="AF232" s="19"/>
      <c r="AG232" s="19"/>
      <c r="AH232" s="19"/>
      <c r="AI232" s="19">
        <v>4</v>
      </c>
      <c r="AJ232" s="19">
        <v>1</v>
      </c>
      <c r="AK232" s="19"/>
      <c r="AL232" s="19"/>
      <c r="AM232" s="19"/>
      <c r="AN232" s="19"/>
      <c r="AO232" s="14">
        <v>15</v>
      </c>
      <c r="AP232" s="14"/>
      <c r="AQ232" s="14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</row>
    <row r="233" spans="1:87" ht="12.75">
      <c r="A233" s="13">
        <f>+A232+1</f>
        <v>227</v>
      </c>
      <c r="B233" s="13" t="s">
        <v>307</v>
      </c>
      <c r="C233" s="13">
        <v>9286</v>
      </c>
      <c r="D233" s="20" t="s">
        <v>24</v>
      </c>
      <c r="E233" s="20">
        <f>IF(F233="Y",1,"")</f>
        <v>1</v>
      </c>
      <c r="F233" s="21" t="s">
        <v>357</v>
      </c>
      <c r="G233" s="130">
        <f>SUM(J233:R233)</f>
        <v>97</v>
      </c>
      <c r="H233" s="130">
        <f>SUM(S233:AA233)</f>
        <v>40</v>
      </c>
      <c r="I233" s="100"/>
      <c r="J233" s="91"/>
      <c r="K233" s="90">
        <v>3</v>
      </c>
      <c r="L233" s="90">
        <v>6</v>
      </c>
      <c r="M233" s="90">
        <v>10</v>
      </c>
      <c r="N233" s="90">
        <v>31</v>
      </c>
      <c r="O233" s="90"/>
      <c r="P233" s="90">
        <v>6</v>
      </c>
      <c r="Q233" s="90">
        <v>10</v>
      </c>
      <c r="R233" s="90">
        <v>31</v>
      </c>
      <c r="S233" s="91"/>
      <c r="T233" s="90"/>
      <c r="U233" s="90">
        <v>1</v>
      </c>
      <c r="V233" s="90">
        <v>8</v>
      </c>
      <c r="W233" s="90">
        <v>13</v>
      </c>
      <c r="X233" s="90"/>
      <c r="Y233" s="90">
        <v>1</v>
      </c>
      <c r="Z233" s="90">
        <v>7</v>
      </c>
      <c r="AA233" s="90">
        <v>10</v>
      </c>
      <c r="AB233" s="91">
        <v>4</v>
      </c>
      <c r="AC233" s="91">
        <v>10</v>
      </c>
      <c r="AD233" s="91">
        <v>1</v>
      </c>
      <c r="AE233" s="91"/>
      <c r="AF233" s="91"/>
      <c r="AG233" s="91"/>
      <c r="AH233" s="91">
        <v>75</v>
      </c>
      <c r="AI233" s="91">
        <v>1</v>
      </c>
      <c r="AJ233" s="91"/>
      <c r="AK233" s="91"/>
      <c r="AL233" s="91"/>
      <c r="AM233" s="91"/>
      <c r="AN233" s="91"/>
      <c r="AO233" s="90"/>
      <c r="AP233" s="90"/>
      <c r="AQ233" s="90"/>
      <c r="AR233" s="91">
        <v>1</v>
      </c>
      <c r="AS233" s="91">
        <v>40</v>
      </c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>
        <v>1</v>
      </c>
      <c r="BM233" s="91">
        <v>16</v>
      </c>
      <c r="BN233" s="91"/>
      <c r="BO233" s="91"/>
      <c r="BP233" s="91"/>
      <c r="BQ233" s="91"/>
      <c r="BR233" s="91"/>
      <c r="BS233" s="91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</row>
    <row r="234" spans="1:87" ht="12.75">
      <c r="A234" s="13">
        <f>+A233+1</f>
        <v>228</v>
      </c>
      <c r="B234" s="13" t="s">
        <v>332</v>
      </c>
      <c r="C234" s="13">
        <v>9329</v>
      </c>
      <c r="D234" s="20" t="s">
        <v>66</v>
      </c>
      <c r="E234" s="20">
        <f>IF(F234="Y",1,"")</f>
        <v>1</v>
      </c>
      <c r="F234" s="21" t="s">
        <v>357</v>
      </c>
      <c r="G234" s="130">
        <f>SUM(J234:R234)</f>
        <v>0</v>
      </c>
      <c r="H234" s="130">
        <f>SUM(S234:AA234)</f>
        <v>0</v>
      </c>
      <c r="I234" s="102"/>
      <c r="J234" s="24">
        <v>0</v>
      </c>
      <c r="K234" s="23"/>
      <c r="L234" s="23"/>
      <c r="M234" s="23"/>
      <c r="N234" s="23"/>
      <c r="O234" s="23"/>
      <c r="P234" s="23"/>
      <c r="Q234" s="23"/>
      <c r="R234" s="23"/>
      <c r="S234" s="24">
        <v>0</v>
      </c>
      <c r="T234" s="23"/>
      <c r="U234" s="23"/>
      <c r="V234" s="23"/>
      <c r="W234" s="23"/>
      <c r="X234" s="23"/>
      <c r="Y234" s="23"/>
      <c r="Z234" s="23"/>
      <c r="AA234" s="23"/>
      <c r="AB234" s="24"/>
      <c r="AC234" s="24">
        <v>5</v>
      </c>
      <c r="AD234" s="24">
        <v>6</v>
      </c>
      <c r="AE234" s="24"/>
      <c r="AF234" s="24">
        <v>50</v>
      </c>
      <c r="AG234" s="24">
        <v>25</v>
      </c>
      <c r="AH234" s="24">
        <v>200</v>
      </c>
      <c r="AI234" s="24">
        <v>11</v>
      </c>
      <c r="AJ234" s="24"/>
      <c r="AK234" s="24"/>
      <c r="AL234" s="24"/>
      <c r="AM234" s="24"/>
      <c r="AN234" s="24">
        <v>6</v>
      </c>
      <c r="AO234" s="23">
        <v>100</v>
      </c>
      <c r="AP234" s="23">
        <v>30</v>
      </c>
      <c r="AQ234" s="14">
        <v>10</v>
      </c>
      <c r="AR234" s="19">
        <v>1</v>
      </c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>
        <v>5</v>
      </c>
      <c r="BG234" s="19"/>
      <c r="BH234" s="19"/>
      <c r="BI234" s="19"/>
      <c r="BJ234" s="19">
        <v>24</v>
      </c>
      <c r="BK234" s="62"/>
      <c r="BL234" s="19"/>
      <c r="BM234" s="19"/>
      <c r="BN234" s="19">
        <v>4</v>
      </c>
      <c r="BO234" s="19"/>
      <c r="BP234" s="19"/>
      <c r="BQ234" s="19"/>
      <c r="BR234" s="19">
        <v>22</v>
      </c>
      <c r="BS234" s="19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</row>
    <row r="235" spans="1:87" ht="12.75">
      <c r="A235" s="13">
        <f>+A234+1</f>
        <v>229</v>
      </c>
      <c r="B235" s="13" t="s">
        <v>315</v>
      </c>
      <c r="C235" s="18">
        <v>18082</v>
      </c>
      <c r="D235" s="20" t="s">
        <v>337</v>
      </c>
      <c r="E235" s="20">
        <f>IF(F235="Y",1,"")</f>
      </c>
      <c r="F235" s="21" t="s">
        <v>346</v>
      </c>
      <c r="G235" s="130">
        <f>SUM(J235:R235)</f>
        <v>0</v>
      </c>
      <c r="H235" s="130">
        <f>SUM(S235:AA235)</f>
        <v>0</v>
      </c>
      <c r="I235" s="102"/>
      <c r="J235" s="24"/>
      <c r="K235" s="23"/>
      <c r="L235" s="23"/>
      <c r="M235" s="23"/>
      <c r="N235" s="23"/>
      <c r="O235" s="23"/>
      <c r="P235" s="23"/>
      <c r="Q235" s="23"/>
      <c r="R235" s="23"/>
      <c r="S235" s="24"/>
      <c r="T235" s="23"/>
      <c r="U235" s="23"/>
      <c r="V235" s="23"/>
      <c r="W235" s="23"/>
      <c r="X235" s="23"/>
      <c r="Y235" s="23"/>
      <c r="Z235" s="23"/>
      <c r="AA235" s="23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3"/>
      <c r="AP235" s="23"/>
      <c r="AQ235" s="23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</row>
    <row r="236" spans="1:85" ht="12.75">
      <c r="A236" s="13">
        <f>+A235+1</f>
        <v>230</v>
      </c>
      <c r="B236" s="13" t="s">
        <v>310</v>
      </c>
      <c r="C236" s="13">
        <v>9819</v>
      </c>
      <c r="D236" s="20" t="s">
        <v>231</v>
      </c>
      <c r="E236" s="20">
        <f>IF(F236="Y",1,"")</f>
      </c>
      <c r="F236" s="21" t="s">
        <v>346</v>
      </c>
      <c r="G236" s="130">
        <f>SUM(J236:R236)</f>
        <v>66</v>
      </c>
      <c r="H236" s="130">
        <f>SUM(S236:AA236)</f>
        <v>29</v>
      </c>
      <c r="I236" s="102"/>
      <c r="J236" s="25"/>
      <c r="K236" s="23">
        <v>4</v>
      </c>
      <c r="L236" s="23">
        <v>4</v>
      </c>
      <c r="M236" s="23">
        <v>9</v>
      </c>
      <c r="N236" s="23">
        <v>24</v>
      </c>
      <c r="O236" s="23">
        <v>3</v>
      </c>
      <c r="P236" s="23">
        <v>2</v>
      </c>
      <c r="Q236" s="23">
        <v>10</v>
      </c>
      <c r="R236" s="23">
        <v>10</v>
      </c>
      <c r="S236" s="25"/>
      <c r="T236" s="23">
        <v>10</v>
      </c>
      <c r="U236" s="23">
        <v>5</v>
      </c>
      <c r="V236" s="23">
        <v>2</v>
      </c>
      <c r="W236" s="23">
        <v>2</v>
      </c>
      <c r="X236" s="23">
        <v>5</v>
      </c>
      <c r="Y236" s="23">
        <v>2</v>
      </c>
      <c r="Z236" s="23">
        <v>2</v>
      </c>
      <c r="AA236" s="23">
        <v>1</v>
      </c>
      <c r="AB236" s="24"/>
      <c r="AC236" s="24"/>
      <c r="AD236" s="24"/>
      <c r="AE236" s="24"/>
      <c r="AF236" s="24"/>
      <c r="AG236" s="24"/>
      <c r="AH236" s="24"/>
      <c r="AI236" s="24">
        <v>1</v>
      </c>
      <c r="AJ236" s="24"/>
      <c r="AK236" s="24"/>
      <c r="AL236" s="24"/>
      <c r="AM236" s="24"/>
      <c r="AN236" s="24"/>
      <c r="AO236" s="23">
        <v>59</v>
      </c>
      <c r="AP236" s="23">
        <v>15</v>
      </c>
      <c r="AQ236" s="23">
        <v>55</v>
      </c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</row>
    <row r="237" spans="1:71" ht="12.75">
      <c r="A237" s="13">
        <f>+A236+1</f>
        <v>231</v>
      </c>
      <c r="B237" s="13" t="s">
        <v>308</v>
      </c>
      <c r="C237" s="13">
        <v>9532</v>
      </c>
      <c r="D237" s="20" t="s">
        <v>126</v>
      </c>
      <c r="E237" s="20">
        <f>IF(F237="Y",1,"")</f>
        <v>1</v>
      </c>
      <c r="F237" s="21" t="s">
        <v>357</v>
      </c>
      <c r="G237" s="130">
        <f>SUM(J237:R237)</f>
        <v>252</v>
      </c>
      <c r="H237" s="130">
        <f>SUM(S237:AA237)</f>
        <v>77</v>
      </c>
      <c r="I237" s="102"/>
      <c r="J237" s="24"/>
      <c r="K237" s="19"/>
      <c r="L237" s="14">
        <v>17</v>
      </c>
      <c r="M237" s="14">
        <v>38</v>
      </c>
      <c r="N237" s="14">
        <v>115</v>
      </c>
      <c r="O237" s="14"/>
      <c r="P237" s="14">
        <v>10</v>
      </c>
      <c r="Q237" s="14">
        <v>25</v>
      </c>
      <c r="R237" s="14">
        <v>47</v>
      </c>
      <c r="S237" s="19"/>
      <c r="T237" s="14">
        <v>2</v>
      </c>
      <c r="U237" s="14">
        <v>6</v>
      </c>
      <c r="V237" s="14">
        <v>12</v>
      </c>
      <c r="W237" s="14">
        <v>25</v>
      </c>
      <c r="X237" s="14"/>
      <c r="Y237" s="14">
        <v>4</v>
      </c>
      <c r="Z237" s="14">
        <v>9</v>
      </c>
      <c r="AA237" s="14">
        <v>19</v>
      </c>
      <c r="AB237" s="19">
        <v>9</v>
      </c>
      <c r="AC237" s="19">
        <v>14</v>
      </c>
      <c r="AD237" s="19">
        <v>3</v>
      </c>
      <c r="AE237" s="19">
        <v>3</v>
      </c>
      <c r="AF237" s="19">
        <v>14</v>
      </c>
      <c r="AG237" s="19">
        <v>5</v>
      </c>
      <c r="AH237" s="19">
        <v>125</v>
      </c>
      <c r="AI237" s="19">
        <v>2</v>
      </c>
      <c r="AJ237" s="19"/>
      <c r="AK237" s="19"/>
      <c r="AL237" s="19"/>
      <c r="AM237" s="19"/>
      <c r="AN237" s="19"/>
      <c r="AO237" s="14">
        <v>25</v>
      </c>
      <c r="AP237" s="14">
        <v>19</v>
      </c>
      <c r="AQ237" s="14">
        <v>14</v>
      </c>
      <c r="AR237" s="19">
        <v>1</v>
      </c>
      <c r="AS237" s="19">
        <v>40</v>
      </c>
      <c r="AT237" s="19"/>
      <c r="AU237" s="19"/>
      <c r="AV237" s="19"/>
      <c r="AW237" s="19"/>
      <c r="AX237" s="19"/>
      <c r="AY237" s="19"/>
      <c r="AZ237" s="19"/>
      <c r="BA237" s="19"/>
      <c r="BB237" s="19">
        <v>5</v>
      </c>
      <c r="BC237" s="19">
        <v>6</v>
      </c>
      <c r="BD237" s="19">
        <v>1</v>
      </c>
      <c r="BE237" s="19">
        <v>25</v>
      </c>
      <c r="BF237" s="19">
        <v>3</v>
      </c>
      <c r="BG237" s="19">
        <v>10</v>
      </c>
      <c r="BH237" s="19"/>
      <c r="BI237" s="19"/>
      <c r="BJ237" s="19">
        <v>6</v>
      </c>
      <c r="BK237" s="19">
        <v>15</v>
      </c>
      <c r="BL237" s="19">
        <v>1</v>
      </c>
      <c r="BM237" s="19">
        <v>14</v>
      </c>
      <c r="BN237" s="19"/>
      <c r="BO237" s="19"/>
      <c r="BP237" s="19"/>
      <c r="BQ237" s="19"/>
      <c r="BR237" s="19"/>
      <c r="BS237" s="19"/>
    </row>
    <row r="238" spans="1:87" ht="12.75">
      <c r="A238" s="13">
        <f>+A237+1</f>
        <v>232</v>
      </c>
      <c r="B238" s="13" t="s">
        <v>315</v>
      </c>
      <c r="C238" s="18">
        <v>9489</v>
      </c>
      <c r="D238" s="20" t="s">
        <v>115</v>
      </c>
      <c r="E238" s="20">
        <f>IF(F238="Y",1,"")</f>
      </c>
      <c r="F238" s="21" t="s">
        <v>346</v>
      </c>
      <c r="G238" s="130">
        <f>SUM(J238:R238)</f>
        <v>14</v>
      </c>
      <c r="H238" s="130">
        <f>SUM(S238:AA238)</f>
        <v>21</v>
      </c>
      <c r="I238" s="102"/>
      <c r="J238" s="24"/>
      <c r="K238" s="23"/>
      <c r="L238" s="23">
        <v>4</v>
      </c>
      <c r="M238" s="23">
        <v>4</v>
      </c>
      <c r="N238" s="23">
        <v>1</v>
      </c>
      <c r="O238" s="23">
        <v>1</v>
      </c>
      <c r="P238" s="23"/>
      <c r="Q238" s="23">
        <v>4</v>
      </c>
      <c r="R238" s="23"/>
      <c r="S238" s="24"/>
      <c r="T238" s="23">
        <v>2</v>
      </c>
      <c r="U238" s="23">
        <v>4</v>
      </c>
      <c r="V238" s="23">
        <v>8</v>
      </c>
      <c r="W238" s="23"/>
      <c r="X238" s="23">
        <v>4</v>
      </c>
      <c r="Y238" s="23"/>
      <c r="Z238" s="23">
        <v>3</v>
      </c>
      <c r="AA238" s="23"/>
      <c r="AB238" s="24"/>
      <c r="AC238" s="24"/>
      <c r="AD238" s="24"/>
      <c r="AE238" s="24"/>
      <c r="AF238" s="24"/>
      <c r="AG238" s="24"/>
      <c r="AH238" s="24"/>
      <c r="AI238" s="24">
        <v>5</v>
      </c>
      <c r="AJ238" s="24" t="s">
        <v>14</v>
      </c>
      <c r="AK238" s="52"/>
      <c r="AL238" s="24"/>
      <c r="AM238" s="52"/>
      <c r="AN238" s="52"/>
      <c r="AO238" s="23">
        <v>5</v>
      </c>
      <c r="AP238" s="23" t="s">
        <v>14</v>
      </c>
      <c r="AQ238" s="23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</row>
    <row r="239" spans="1:73" ht="12.75">
      <c r="A239" s="13">
        <f>+A238+1</f>
        <v>233</v>
      </c>
      <c r="B239" s="13" t="s">
        <v>306</v>
      </c>
      <c r="C239" s="13">
        <v>15036</v>
      </c>
      <c r="D239" s="20" t="s">
        <v>252</v>
      </c>
      <c r="E239" s="20">
        <f>IF(F239="Y",1,"")</f>
        <v>1</v>
      </c>
      <c r="F239" s="21" t="s">
        <v>357</v>
      </c>
      <c r="G239" s="130">
        <f>SUM(J239:R239)</f>
        <v>50</v>
      </c>
      <c r="H239" s="130">
        <f>SUM(S239:AA239)</f>
        <v>95</v>
      </c>
      <c r="I239" s="102"/>
      <c r="J239" s="24"/>
      <c r="K239" s="14">
        <v>2</v>
      </c>
      <c r="L239" s="14">
        <v>1</v>
      </c>
      <c r="M239" s="14">
        <v>15</v>
      </c>
      <c r="N239" s="14">
        <v>13</v>
      </c>
      <c r="O239" s="14">
        <v>1</v>
      </c>
      <c r="P239" s="14">
        <v>1</v>
      </c>
      <c r="Q239" s="14">
        <v>11</v>
      </c>
      <c r="R239" s="14">
        <v>6</v>
      </c>
      <c r="S239" s="19"/>
      <c r="T239" s="14">
        <v>16</v>
      </c>
      <c r="U239" s="14">
        <v>5</v>
      </c>
      <c r="V239" s="14">
        <v>19</v>
      </c>
      <c r="W239" s="14">
        <v>14</v>
      </c>
      <c r="X239" s="14">
        <v>14</v>
      </c>
      <c r="Y239" s="14">
        <v>4</v>
      </c>
      <c r="Z239" s="14">
        <v>12</v>
      </c>
      <c r="AA239" s="14">
        <v>11</v>
      </c>
      <c r="AB239" s="19">
        <v>33</v>
      </c>
      <c r="AC239" s="19">
        <v>1</v>
      </c>
      <c r="AD239" s="19">
        <v>8</v>
      </c>
      <c r="AE239" s="19"/>
      <c r="AF239" s="19">
        <v>11</v>
      </c>
      <c r="AG239" s="19">
        <v>7</v>
      </c>
      <c r="AH239" s="19">
        <v>91</v>
      </c>
      <c r="AI239" s="19">
        <v>1</v>
      </c>
      <c r="AJ239" s="19"/>
      <c r="AK239" s="19"/>
      <c r="AL239" s="19"/>
      <c r="AM239" s="19"/>
      <c r="AN239" s="19">
        <v>25</v>
      </c>
      <c r="AO239" s="30">
        <v>11</v>
      </c>
      <c r="AP239" s="30">
        <v>7</v>
      </c>
      <c r="AQ239" s="30">
        <v>96</v>
      </c>
      <c r="AR239" s="39">
        <v>1</v>
      </c>
      <c r="AS239" s="39">
        <v>40</v>
      </c>
      <c r="AT239" s="39"/>
      <c r="AU239" s="39"/>
      <c r="AV239" s="39"/>
      <c r="AW239" s="39"/>
      <c r="AX239" s="39"/>
      <c r="AY239" s="39"/>
      <c r="AZ239" s="39"/>
      <c r="BA239" s="39"/>
      <c r="BB239" s="39">
        <v>6</v>
      </c>
      <c r="BC239" s="39">
        <v>2</v>
      </c>
      <c r="BD239" s="39">
        <v>1</v>
      </c>
      <c r="BE239" s="39">
        <v>6</v>
      </c>
      <c r="BF239" s="39">
        <v>10</v>
      </c>
      <c r="BG239" s="39">
        <v>2</v>
      </c>
      <c r="BH239" s="39">
        <v>1</v>
      </c>
      <c r="BI239" s="39">
        <v>16</v>
      </c>
      <c r="BJ239" s="39">
        <v>4</v>
      </c>
      <c r="BK239" s="39">
        <v>2</v>
      </c>
      <c r="BL239" s="39">
        <v>1</v>
      </c>
      <c r="BM239" s="39">
        <v>16</v>
      </c>
      <c r="BN239" s="39"/>
      <c r="BO239" s="39"/>
      <c r="BP239" s="39"/>
      <c r="BQ239" s="39"/>
      <c r="BR239" s="39">
        <v>8</v>
      </c>
      <c r="BS239" s="39">
        <v>18</v>
      </c>
      <c r="BU239" s="16"/>
    </row>
    <row r="240" spans="1:73" ht="12.75">
      <c r="A240" s="13">
        <f>+A239+1</f>
        <v>234</v>
      </c>
      <c r="B240" s="13" t="s">
        <v>306</v>
      </c>
      <c r="C240" s="13">
        <v>9409</v>
      </c>
      <c r="D240" s="20" t="s">
        <v>104</v>
      </c>
      <c r="E240" s="20">
        <f>IF(F240="Y",1,"")</f>
        <v>1</v>
      </c>
      <c r="F240" s="21" t="s">
        <v>357</v>
      </c>
      <c r="G240" s="130">
        <f>SUM(J240:R240)</f>
        <v>139</v>
      </c>
      <c r="H240" s="130">
        <f>SUM(S240:AA240)</f>
        <v>133</v>
      </c>
      <c r="I240" s="102"/>
      <c r="J240" s="24"/>
      <c r="K240" s="19"/>
      <c r="L240" s="19"/>
      <c r="M240" s="19">
        <v>3</v>
      </c>
      <c r="N240" s="19">
        <v>99</v>
      </c>
      <c r="O240" s="19"/>
      <c r="P240" s="19"/>
      <c r="Q240" s="19">
        <v>2</v>
      </c>
      <c r="R240" s="19">
        <v>35</v>
      </c>
      <c r="S240" s="19"/>
      <c r="T240" s="19"/>
      <c r="U240" s="19">
        <v>2</v>
      </c>
      <c r="V240" s="19">
        <v>2</v>
      </c>
      <c r="W240" s="19">
        <v>78</v>
      </c>
      <c r="X240" s="19"/>
      <c r="Y240" s="19">
        <v>1</v>
      </c>
      <c r="Z240" s="19">
        <v>3</v>
      </c>
      <c r="AA240" s="19">
        <v>47</v>
      </c>
      <c r="AB240" s="19">
        <v>12</v>
      </c>
      <c r="AC240" s="19">
        <v>14</v>
      </c>
      <c r="AD240" s="19"/>
      <c r="AE240" s="19">
        <v>7</v>
      </c>
      <c r="AF240" s="19"/>
      <c r="AG240" s="19"/>
      <c r="AH240" s="19">
        <v>99</v>
      </c>
      <c r="AI240" s="19">
        <v>1</v>
      </c>
      <c r="AJ240" s="19"/>
      <c r="AK240" s="19"/>
      <c r="AL240" s="19"/>
      <c r="AM240" s="19"/>
      <c r="AN240" s="19"/>
      <c r="AO240" s="30"/>
      <c r="AP240" s="30"/>
      <c r="AQ240" s="30">
        <v>104</v>
      </c>
      <c r="AR240" s="39">
        <v>1</v>
      </c>
      <c r="AS240" s="39">
        <v>40</v>
      </c>
      <c r="AT240" s="39"/>
      <c r="AU240" s="39"/>
      <c r="AV240" s="39"/>
      <c r="AW240" s="39"/>
      <c r="AX240" s="39"/>
      <c r="AY240" s="39"/>
      <c r="AZ240" s="39"/>
      <c r="BA240" s="39"/>
      <c r="BB240" s="39">
        <v>50</v>
      </c>
      <c r="BC240" s="39"/>
      <c r="BD240" s="39"/>
      <c r="BE240" s="39"/>
      <c r="BF240" s="39"/>
      <c r="BG240" s="39"/>
      <c r="BH240" s="39"/>
      <c r="BI240" s="39"/>
      <c r="BJ240" s="39"/>
      <c r="BK240" s="39"/>
      <c r="BL240" s="39">
        <v>1</v>
      </c>
      <c r="BM240" s="39">
        <v>15</v>
      </c>
      <c r="BN240" s="39"/>
      <c r="BO240" s="39"/>
      <c r="BP240" s="39"/>
      <c r="BQ240" s="39"/>
      <c r="BR240" s="39">
        <v>6</v>
      </c>
      <c r="BS240" s="39">
        <v>19.5</v>
      </c>
      <c r="BU240" s="16"/>
    </row>
    <row r="241" spans="1:73" ht="12.75">
      <c r="A241" s="13">
        <f>+A240+1</f>
        <v>235</v>
      </c>
      <c r="B241" s="13" t="s">
        <v>306</v>
      </c>
      <c r="C241" s="13">
        <v>9410</v>
      </c>
      <c r="D241" s="20" t="s">
        <v>105</v>
      </c>
      <c r="E241" s="20">
        <f>IF(F241="Y",1,"")</f>
        <v>1</v>
      </c>
      <c r="F241" s="21" t="s">
        <v>357</v>
      </c>
      <c r="G241" s="130">
        <f>SUM(J241:R241)</f>
        <v>70</v>
      </c>
      <c r="H241" s="130">
        <f>SUM(S241:AA241)</f>
        <v>82</v>
      </c>
      <c r="I241" s="102"/>
      <c r="J241" s="24"/>
      <c r="K241" s="14"/>
      <c r="L241" s="14"/>
      <c r="M241" s="14">
        <v>9</v>
      </c>
      <c r="N241" s="14">
        <v>41</v>
      </c>
      <c r="O241" s="14"/>
      <c r="P241" s="14"/>
      <c r="Q241" s="14">
        <v>7</v>
      </c>
      <c r="R241" s="14">
        <v>13</v>
      </c>
      <c r="S241" s="19"/>
      <c r="T241" s="14">
        <v>8</v>
      </c>
      <c r="U241" s="14">
        <v>3</v>
      </c>
      <c r="V241" s="14">
        <v>17</v>
      </c>
      <c r="W241" s="14">
        <v>4</v>
      </c>
      <c r="X241" s="14">
        <v>5</v>
      </c>
      <c r="Y241" s="14">
        <v>12</v>
      </c>
      <c r="Z241" s="14">
        <v>11</v>
      </c>
      <c r="AA241" s="14">
        <v>22</v>
      </c>
      <c r="AB241" s="19">
        <v>13</v>
      </c>
      <c r="AC241" s="19">
        <v>2</v>
      </c>
      <c r="AD241" s="19">
        <v>5</v>
      </c>
      <c r="AE241" s="19"/>
      <c r="AF241" s="19">
        <v>6</v>
      </c>
      <c r="AG241" s="19">
        <v>2</v>
      </c>
      <c r="AH241" s="19">
        <v>86</v>
      </c>
      <c r="AI241" s="19"/>
      <c r="AJ241" s="19"/>
      <c r="AK241" s="19"/>
      <c r="AL241" s="19"/>
      <c r="AM241" s="19"/>
      <c r="AN241" s="19"/>
      <c r="AO241" s="30"/>
      <c r="AP241" s="30"/>
      <c r="AQ241" s="30">
        <v>14</v>
      </c>
      <c r="AR241" s="39">
        <v>1</v>
      </c>
      <c r="AS241" s="39">
        <v>60</v>
      </c>
      <c r="AT241" s="39">
        <v>1</v>
      </c>
      <c r="AU241" s="39">
        <v>8</v>
      </c>
      <c r="AV241" s="39"/>
      <c r="AW241" s="39"/>
      <c r="AX241" s="39"/>
      <c r="AY241" s="39"/>
      <c r="AZ241" s="39"/>
      <c r="BA241" s="39"/>
      <c r="BB241" s="39">
        <v>12</v>
      </c>
      <c r="BC241" s="39">
        <v>1</v>
      </c>
      <c r="BD241" s="39"/>
      <c r="BE241" s="39"/>
      <c r="BF241" s="39"/>
      <c r="BG241" s="39"/>
      <c r="BH241" s="39"/>
      <c r="BI241" s="39"/>
      <c r="BJ241" s="39">
        <v>4</v>
      </c>
      <c r="BK241" s="39">
        <v>2</v>
      </c>
      <c r="BL241" s="39">
        <v>1</v>
      </c>
      <c r="BM241" s="39">
        <v>14</v>
      </c>
      <c r="BN241" s="39">
        <v>1</v>
      </c>
      <c r="BO241" s="39">
        <v>3</v>
      </c>
      <c r="BP241" s="39"/>
      <c r="BQ241" s="39"/>
      <c r="BR241" s="39"/>
      <c r="BS241" s="39"/>
      <c r="BU241" s="16"/>
    </row>
    <row r="242" spans="1:73" ht="12.75">
      <c r="A242" s="13">
        <f>+A241+1</f>
        <v>236</v>
      </c>
      <c r="B242" s="13" t="s">
        <v>306</v>
      </c>
      <c r="C242" s="13">
        <v>9412</v>
      </c>
      <c r="D242" s="20" t="s">
        <v>106</v>
      </c>
      <c r="E242" s="20">
        <f>IF(F242="Y",1,"")</f>
        <v>1</v>
      </c>
      <c r="F242" s="21" t="s">
        <v>357</v>
      </c>
      <c r="G242" s="130">
        <f>SUM(J242:R242)</f>
        <v>226</v>
      </c>
      <c r="H242" s="130">
        <f>SUM(S242:AA242)</f>
        <v>69</v>
      </c>
      <c r="I242" s="102"/>
      <c r="J242" s="24"/>
      <c r="K242" s="14">
        <v>12</v>
      </c>
      <c r="L242" s="14">
        <v>17</v>
      </c>
      <c r="M242" s="14">
        <v>61</v>
      </c>
      <c r="N242" s="14">
        <v>44</v>
      </c>
      <c r="O242" s="14">
        <v>12</v>
      </c>
      <c r="P242" s="14">
        <v>13</v>
      </c>
      <c r="Q242" s="14">
        <v>42</v>
      </c>
      <c r="R242" s="14">
        <v>25</v>
      </c>
      <c r="S242" s="19"/>
      <c r="T242" s="14">
        <v>1</v>
      </c>
      <c r="U242" s="14">
        <v>17</v>
      </c>
      <c r="V242" s="14">
        <v>15</v>
      </c>
      <c r="W242" s="14">
        <v>4</v>
      </c>
      <c r="X242" s="14"/>
      <c r="Y242" s="14">
        <v>16</v>
      </c>
      <c r="Z242" s="14">
        <v>14</v>
      </c>
      <c r="AA242" s="14">
        <v>2</v>
      </c>
      <c r="AB242" s="19">
        <v>25</v>
      </c>
      <c r="AC242" s="19">
        <v>1</v>
      </c>
      <c r="AD242" s="19">
        <v>22</v>
      </c>
      <c r="AE242" s="19">
        <v>5</v>
      </c>
      <c r="AF242" s="19">
        <v>30</v>
      </c>
      <c r="AG242" s="19">
        <v>52</v>
      </c>
      <c r="AH242" s="19">
        <v>183</v>
      </c>
      <c r="AI242" s="19">
        <v>1</v>
      </c>
      <c r="AJ242" s="19">
        <v>8</v>
      </c>
      <c r="AK242" s="19"/>
      <c r="AL242" s="19"/>
      <c r="AM242" s="19"/>
      <c r="AN242" s="19"/>
      <c r="AO242" s="30">
        <v>30</v>
      </c>
      <c r="AP242" s="30">
        <v>52</v>
      </c>
      <c r="AQ242" s="30"/>
      <c r="AR242" s="39">
        <v>2</v>
      </c>
      <c r="AS242" s="39">
        <v>80</v>
      </c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>
        <v>1</v>
      </c>
      <c r="BE242" s="39">
        <v>40</v>
      </c>
      <c r="BF242" s="39"/>
      <c r="BG242" s="39"/>
      <c r="BH242" s="39">
        <v>1</v>
      </c>
      <c r="BI242" s="39">
        <v>10</v>
      </c>
      <c r="BJ242" s="39"/>
      <c r="BK242" s="39"/>
      <c r="BL242" s="39">
        <v>1</v>
      </c>
      <c r="BM242" s="39">
        <v>30</v>
      </c>
      <c r="BN242" s="39">
        <v>1</v>
      </c>
      <c r="BO242" s="39">
        <v>3</v>
      </c>
      <c r="BP242" s="39">
        <v>1</v>
      </c>
      <c r="BQ242" s="39">
        <v>20</v>
      </c>
      <c r="BR242" s="39"/>
      <c r="BS242" s="39"/>
      <c r="BU242" s="16"/>
    </row>
    <row r="243" spans="1:85" ht="12.75">
      <c r="A243" s="13">
        <f>+A242+1</f>
        <v>237</v>
      </c>
      <c r="B243" s="13" t="s">
        <v>310</v>
      </c>
      <c r="C243" s="40">
        <v>9842</v>
      </c>
      <c r="D243" s="20" t="s">
        <v>245</v>
      </c>
      <c r="E243" s="20">
        <f>IF(F243="Y",1,"")</f>
        <v>1</v>
      </c>
      <c r="F243" s="21" t="s">
        <v>357</v>
      </c>
      <c r="G243" s="130">
        <f>SUM(J243:R243)</f>
        <v>63</v>
      </c>
      <c r="H243" s="130">
        <f>SUM(S243:AA243)</f>
        <v>41</v>
      </c>
      <c r="I243" s="102"/>
      <c r="J243" s="53"/>
      <c r="K243" s="14">
        <v>1</v>
      </c>
      <c r="L243" s="14">
        <v>14</v>
      </c>
      <c r="M243" s="14">
        <v>10</v>
      </c>
      <c r="N243" s="14">
        <v>16</v>
      </c>
      <c r="O243" s="14"/>
      <c r="P243" s="14">
        <v>6</v>
      </c>
      <c r="Q243" s="14">
        <v>5</v>
      </c>
      <c r="R243" s="14">
        <v>11</v>
      </c>
      <c r="S243" s="39"/>
      <c r="T243" s="14">
        <v>11</v>
      </c>
      <c r="U243" s="14"/>
      <c r="V243" s="14">
        <v>2</v>
      </c>
      <c r="W243" s="14">
        <v>2</v>
      </c>
      <c r="X243" s="14">
        <v>24</v>
      </c>
      <c r="Y243" s="14"/>
      <c r="Z243" s="14">
        <v>2</v>
      </c>
      <c r="AA243" s="14"/>
      <c r="AB243" s="19">
        <v>2</v>
      </c>
      <c r="AC243" s="19"/>
      <c r="AD243" s="19"/>
      <c r="AE243" s="19">
        <v>2</v>
      </c>
      <c r="AF243" s="19">
        <v>10</v>
      </c>
      <c r="AG243" s="19">
        <v>6</v>
      </c>
      <c r="AH243" s="19">
        <v>34</v>
      </c>
      <c r="AI243" s="19"/>
      <c r="AJ243" s="19">
        <v>2</v>
      </c>
      <c r="AK243" s="19">
        <v>1</v>
      </c>
      <c r="AL243" s="19"/>
      <c r="AM243" s="19"/>
      <c r="AN243" s="19"/>
      <c r="AO243" s="14">
        <v>12</v>
      </c>
      <c r="AP243" s="14"/>
      <c r="AQ243" s="14">
        <v>24</v>
      </c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>
        <v>2</v>
      </c>
      <c r="BC243" s="19">
        <v>24</v>
      </c>
      <c r="BD243" s="19"/>
      <c r="BE243" s="19"/>
      <c r="BF243" s="19"/>
      <c r="BG243" s="19"/>
      <c r="BH243" s="19"/>
      <c r="BI243" s="19"/>
      <c r="BJ243" s="19">
        <v>3</v>
      </c>
      <c r="BK243" s="19">
        <v>10</v>
      </c>
      <c r="BL243" s="19"/>
      <c r="BM243" s="19"/>
      <c r="BN243" s="19">
        <v>2</v>
      </c>
      <c r="BO243" s="19">
        <v>4</v>
      </c>
      <c r="BP243" s="19"/>
      <c r="BQ243" s="19"/>
      <c r="BR243" s="19">
        <v>10</v>
      </c>
      <c r="BS243" s="19">
        <v>3</v>
      </c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</row>
    <row r="244" spans="1:87" ht="12.75">
      <c r="A244" s="13">
        <f>+A243+1</f>
        <v>238</v>
      </c>
      <c r="B244" s="13" t="s">
        <v>307</v>
      </c>
      <c r="C244" s="13">
        <v>9337</v>
      </c>
      <c r="D244" s="20" t="s">
        <v>41</v>
      </c>
      <c r="E244" s="20">
        <f>IF(F244="Y",1,"")</f>
        <v>1</v>
      </c>
      <c r="F244" s="21" t="s">
        <v>357</v>
      </c>
      <c r="G244" s="130">
        <f>SUM(J244:R244)</f>
        <v>69</v>
      </c>
      <c r="H244" s="130">
        <f>SUM(S244:AA244)</f>
        <v>58</v>
      </c>
      <c r="I244" s="100"/>
      <c r="J244" s="91"/>
      <c r="K244" s="90">
        <v>4</v>
      </c>
      <c r="L244" s="90">
        <v>16</v>
      </c>
      <c r="M244" s="90">
        <v>9</v>
      </c>
      <c r="N244" s="90">
        <v>21</v>
      </c>
      <c r="O244" s="90">
        <v>3</v>
      </c>
      <c r="P244" s="90">
        <v>6</v>
      </c>
      <c r="Q244" s="90">
        <v>5</v>
      </c>
      <c r="R244" s="90">
        <v>5</v>
      </c>
      <c r="S244" s="91"/>
      <c r="T244" s="90">
        <v>21</v>
      </c>
      <c r="U244" s="90">
        <v>4</v>
      </c>
      <c r="V244" s="90">
        <v>3</v>
      </c>
      <c r="W244" s="90">
        <v>2</v>
      </c>
      <c r="X244" s="90">
        <v>21</v>
      </c>
      <c r="Y244" s="90">
        <v>1</v>
      </c>
      <c r="Z244" s="90">
        <v>3</v>
      </c>
      <c r="AA244" s="90">
        <v>3</v>
      </c>
      <c r="AB244" s="91">
        <v>15</v>
      </c>
      <c r="AC244" s="91"/>
      <c r="AD244" s="91">
        <v>2</v>
      </c>
      <c r="AE244" s="91"/>
      <c r="AF244" s="91">
        <v>13</v>
      </c>
      <c r="AG244" s="91">
        <v>27</v>
      </c>
      <c r="AH244" s="91">
        <v>60</v>
      </c>
      <c r="AI244" s="91" t="s">
        <v>14</v>
      </c>
      <c r="AJ244" s="91"/>
      <c r="AK244" s="91"/>
      <c r="AL244" s="91"/>
      <c r="AM244" s="91"/>
      <c r="AN244" s="91">
        <v>15</v>
      </c>
      <c r="AO244" s="90">
        <v>13</v>
      </c>
      <c r="AP244" s="90">
        <v>37</v>
      </c>
      <c r="AQ244" s="92">
        <v>27</v>
      </c>
      <c r="AR244" s="71">
        <v>1</v>
      </c>
      <c r="AS244" s="71"/>
      <c r="AT244" s="71"/>
      <c r="AU244" s="71"/>
      <c r="AV244" s="71"/>
      <c r="AW244" s="71"/>
      <c r="AX244" s="71"/>
      <c r="AY244" s="71"/>
      <c r="AZ244" s="71"/>
      <c r="BA244" s="71"/>
      <c r="BB244" s="71">
        <v>14</v>
      </c>
      <c r="BC244" s="71">
        <v>28</v>
      </c>
      <c r="BD244" s="71"/>
      <c r="BE244" s="71"/>
      <c r="BF244" s="71">
        <v>2</v>
      </c>
      <c r="BG244" s="71">
        <v>10</v>
      </c>
      <c r="BH244" s="71"/>
      <c r="BI244" s="71"/>
      <c r="BJ244" s="71">
        <v>2</v>
      </c>
      <c r="BK244" s="71">
        <v>6</v>
      </c>
      <c r="BL244" s="71">
        <v>1</v>
      </c>
      <c r="BM244" s="71"/>
      <c r="BN244" s="71"/>
      <c r="BO244" s="71"/>
      <c r="BP244" s="71">
        <v>1</v>
      </c>
      <c r="BQ244" s="71"/>
      <c r="BR244" s="71">
        <v>5</v>
      </c>
      <c r="BS244" s="71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</row>
    <row r="245" spans="1:73" ht="12.75">
      <c r="A245" s="13">
        <f>+A244+1</f>
        <v>239</v>
      </c>
      <c r="B245" s="13" t="s">
        <v>306</v>
      </c>
      <c r="C245" s="13">
        <v>9386</v>
      </c>
      <c r="D245" s="20" t="s">
        <v>96</v>
      </c>
      <c r="E245" s="20">
        <f>IF(F245="Y",1,"")</f>
        <v>1</v>
      </c>
      <c r="F245" s="21" t="s">
        <v>357</v>
      </c>
      <c r="G245" s="130">
        <f>SUM(J245:R245)</f>
        <v>85</v>
      </c>
      <c r="H245" s="130">
        <f>SUM(S245:AA245)</f>
        <v>8</v>
      </c>
      <c r="I245" s="102"/>
      <c r="J245" s="24"/>
      <c r="K245" s="14"/>
      <c r="L245" s="14">
        <v>3</v>
      </c>
      <c r="M245" s="14">
        <v>8</v>
      </c>
      <c r="N245" s="14">
        <v>51</v>
      </c>
      <c r="O245" s="14"/>
      <c r="P245" s="14">
        <v>2</v>
      </c>
      <c r="Q245" s="14">
        <v>2</v>
      </c>
      <c r="R245" s="14">
        <v>19</v>
      </c>
      <c r="S245" s="19"/>
      <c r="T245" s="14"/>
      <c r="U245" s="14"/>
      <c r="V245" s="14">
        <v>1</v>
      </c>
      <c r="W245" s="14">
        <v>5</v>
      </c>
      <c r="X245" s="14"/>
      <c r="Y245" s="14">
        <v>2</v>
      </c>
      <c r="Z245" s="14"/>
      <c r="AA245" s="14"/>
      <c r="AB245" s="19">
        <v>1</v>
      </c>
      <c r="AC245" s="19">
        <v>3</v>
      </c>
      <c r="AD245" s="19">
        <v>4</v>
      </c>
      <c r="AE245" s="19">
        <v>2</v>
      </c>
      <c r="AF245" s="19">
        <v>11</v>
      </c>
      <c r="AG245" s="19">
        <v>2</v>
      </c>
      <c r="AH245" s="19">
        <v>54</v>
      </c>
      <c r="AI245" s="19">
        <v>1</v>
      </c>
      <c r="AJ245" s="19"/>
      <c r="AK245" s="19"/>
      <c r="AL245" s="19"/>
      <c r="AM245" s="19"/>
      <c r="AN245" s="19"/>
      <c r="AO245" s="30">
        <v>11</v>
      </c>
      <c r="AP245" s="30">
        <v>2</v>
      </c>
      <c r="AQ245" s="30">
        <v>55</v>
      </c>
      <c r="AR245" s="39">
        <v>1</v>
      </c>
      <c r="AS245" s="39">
        <v>55</v>
      </c>
      <c r="AT245" s="39"/>
      <c r="AU245" s="39"/>
      <c r="AV245" s="39"/>
      <c r="AW245" s="39"/>
      <c r="AX245" s="39"/>
      <c r="AY245" s="39"/>
      <c r="AZ245" s="39">
        <v>1</v>
      </c>
      <c r="BA245" s="39">
        <v>10</v>
      </c>
      <c r="BB245" s="39">
        <v>12</v>
      </c>
      <c r="BC245" s="39">
        <v>30</v>
      </c>
      <c r="BD245" s="39"/>
      <c r="BE245" s="39"/>
      <c r="BF245" s="39">
        <v>2</v>
      </c>
      <c r="BG245" s="39">
        <v>10</v>
      </c>
      <c r="BH245" s="39"/>
      <c r="BI245" s="39"/>
      <c r="BJ245" s="39">
        <v>6</v>
      </c>
      <c r="BK245" s="39">
        <v>20</v>
      </c>
      <c r="BL245" s="39">
        <v>1</v>
      </c>
      <c r="BM245" s="39">
        <v>20</v>
      </c>
      <c r="BN245" s="39">
        <v>1</v>
      </c>
      <c r="BO245" s="39">
        <v>6</v>
      </c>
      <c r="BP245" s="39">
        <v>2</v>
      </c>
      <c r="BQ245" s="39" t="s">
        <v>361</v>
      </c>
      <c r="BR245" s="39">
        <v>16</v>
      </c>
      <c r="BS245" s="39">
        <v>20</v>
      </c>
      <c r="BU245" s="16"/>
    </row>
    <row r="246" spans="1:87" ht="12.75">
      <c r="A246" s="13">
        <f>+A245+1</f>
        <v>240</v>
      </c>
      <c r="B246" s="13" t="s">
        <v>307</v>
      </c>
      <c r="C246" s="13">
        <v>9352</v>
      </c>
      <c r="D246" s="20" t="s">
        <v>80</v>
      </c>
      <c r="E246" s="20">
        <f>IF(F246="Y",1,"")</f>
        <v>1</v>
      </c>
      <c r="F246" s="21" t="s">
        <v>357</v>
      </c>
      <c r="G246" s="130">
        <f>SUM(J246:R246)</f>
        <v>27</v>
      </c>
      <c r="H246" s="130">
        <f>SUM(S246:AA246)</f>
        <v>20</v>
      </c>
      <c r="I246" s="100"/>
      <c r="J246" s="91"/>
      <c r="K246" s="90"/>
      <c r="L246" s="90">
        <v>1</v>
      </c>
      <c r="M246" s="90">
        <v>5</v>
      </c>
      <c r="N246" s="90">
        <v>11</v>
      </c>
      <c r="O246" s="90"/>
      <c r="P246" s="90">
        <v>2</v>
      </c>
      <c r="Q246" s="90">
        <v>4</v>
      </c>
      <c r="R246" s="90">
        <v>4</v>
      </c>
      <c r="S246" s="91"/>
      <c r="T246" s="90">
        <v>6</v>
      </c>
      <c r="U246" s="90"/>
      <c r="V246" s="90">
        <v>4</v>
      </c>
      <c r="W246" s="90">
        <v>3</v>
      </c>
      <c r="X246" s="90">
        <v>6</v>
      </c>
      <c r="Y246" s="90"/>
      <c r="Z246" s="90">
        <v>1</v>
      </c>
      <c r="AA246" s="90"/>
      <c r="AB246" s="91">
        <v>2</v>
      </c>
      <c r="AC246" s="91">
        <v>3</v>
      </c>
      <c r="AD246" s="91">
        <v>1</v>
      </c>
      <c r="AE246" s="91">
        <v>2</v>
      </c>
      <c r="AF246" s="91">
        <v>6</v>
      </c>
      <c r="AG246" s="91">
        <v>3</v>
      </c>
      <c r="AH246" s="91">
        <v>30</v>
      </c>
      <c r="AI246" s="91"/>
      <c r="AJ246" s="91"/>
      <c r="AK246" s="91"/>
      <c r="AL246" s="91"/>
      <c r="AM246" s="91"/>
      <c r="AN246" s="91"/>
      <c r="AO246" s="90">
        <v>6</v>
      </c>
      <c r="AP246" s="90">
        <v>10</v>
      </c>
      <c r="AQ246" s="90">
        <v>16</v>
      </c>
      <c r="AR246" s="91"/>
      <c r="AS246" s="91"/>
      <c r="AT246" s="91"/>
      <c r="AU246" s="91"/>
      <c r="AV246" s="91">
        <v>1</v>
      </c>
      <c r="AW246" s="91">
        <v>18</v>
      </c>
      <c r="AX246" s="91"/>
      <c r="AY246" s="91"/>
      <c r="AZ246" s="91"/>
      <c r="BA246" s="91"/>
      <c r="BB246" s="91">
        <v>5</v>
      </c>
      <c r="BC246" s="91">
        <v>10</v>
      </c>
      <c r="BD246" s="91"/>
      <c r="BE246" s="91"/>
      <c r="BF246" s="91">
        <v>1</v>
      </c>
      <c r="BG246" s="91">
        <v>3</v>
      </c>
      <c r="BH246" s="91"/>
      <c r="BI246" s="91"/>
      <c r="BJ246" s="91">
        <v>1</v>
      </c>
      <c r="BK246" s="91">
        <v>1</v>
      </c>
      <c r="BL246" s="91">
        <v>1</v>
      </c>
      <c r="BM246" s="91">
        <v>4</v>
      </c>
      <c r="BN246" s="91"/>
      <c r="BO246" s="91"/>
      <c r="BP246" s="91"/>
      <c r="BQ246" s="91"/>
      <c r="BR246" s="91">
        <v>6</v>
      </c>
      <c r="BS246" s="91">
        <v>20</v>
      </c>
      <c r="BT246" s="93"/>
      <c r="BU246" s="93"/>
      <c r="BV246" s="93"/>
      <c r="BW246" s="93"/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  <c r="CI246" s="93"/>
    </row>
    <row r="247" spans="1:73" ht="12.75">
      <c r="A247" s="13">
        <f>+A246+1</f>
        <v>241</v>
      </c>
      <c r="B247" s="13" t="s">
        <v>306</v>
      </c>
      <c r="C247" s="13">
        <v>9387</v>
      </c>
      <c r="D247" s="20" t="s">
        <v>92</v>
      </c>
      <c r="E247" s="20">
        <f>IF(F247="Y",1,"")</f>
        <v>1</v>
      </c>
      <c r="F247" s="21" t="s">
        <v>357</v>
      </c>
      <c r="G247" s="130">
        <f>SUM(J247:R247)</f>
        <v>25</v>
      </c>
      <c r="H247" s="130">
        <f>SUM(S247:AA247)</f>
        <v>2</v>
      </c>
      <c r="I247" s="102"/>
      <c r="J247" s="24"/>
      <c r="K247" s="14"/>
      <c r="L247" s="14">
        <v>2</v>
      </c>
      <c r="M247" s="14">
        <v>1</v>
      </c>
      <c r="N247" s="14">
        <v>12</v>
      </c>
      <c r="O247" s="14">
        <v>1</v>
      </c>
      <c r="P247" s="14">
        <v>2</v>
      </c>
      <c r="Q247" s="14"/>
      <c r="R247" s="14">
        <v>7</v>
      </c>
      <c r="S247" s="19"/>
      <c r="T247" s="14"/>
      <c r="U247" s="14"/>
      <c r="V247" s="14"/>
      <c r="W247" s="14"/>
      <c r="X247" s="14">
        <v>2</v>
      </c>
      <c r="Y247" s="14"/>
      <c r="Z247" s="14"/>
      <c r="AA247" s="14"/>
      <c r="AB247" s="19"/>
      <c r="AC247" s="19"/>
      <c r="AD247" s="19"/>
      <c r="AE247" s="19">
        <v>7</v>
      </c>
      <c r="AF247" s="19">
        <v>2</v>
      </c>
      <c r="AG247" s="19"/>
      <c r="AH247" s="19">
        <v>15</v>
      </c>
      <c r="AI247" s="19">
        <v>2</v>
      </c>
      <c r="AJ247" s="19"/>
      <c r="AK247" s="19"/>
      <c r="AL247" s="19"/>
      <c r="AM247" s="19"/>
      <c r="AN247" s="19"/>
      <c r="AO247" s="30">
        <v>3</v>
      </c>
      <c r="AP247" s="30"/>
      <c r="AQ247" s="30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>
        <v>1</v>
      </c>
      <c r="BO247" s="39"/>
      <c r="BP247" s="39"/>
      <c r="BQ247" s="39"/>
      <c r="BR247" s="39"/>
      <c r="BS247" s="39"/>
      <c r="BU247" s="16"/>
    </row>
    <row r="248" spans="1:73" ht="12.75">
      <c r="A248" s="13">
        <f>+A247+1</f>
        <v>242</v>
      </c>
      <c r="B248" s="13" t="s">
        <v>306</v>
      </c>
      <c r="C248" s="13">
        <v>9413</v>
      </c>
      <c r="D248" s="20" t="s">
        <v>107</v>
      </c>
      <c r="E248" s="20">
        <f>IF(F248="Y",1,"")</f>
        <v>1</v>
      </c>
      <c r="F248" s="21" t="s">
        <v>357</v>
      </c>
      <c r="G248" s="130">
        <f>SUM(J248:R248)</f>
        <v>48</v>
      </c>
      <c r="H248" s="130">
        <f>SUM(S248:AA248)</f>
        <v>17</v>
      </c>
      <c r="I248" s="102"/>
      <c r="J248" s="24"/>
      <c r="K248" s="14">
        <v>1</v>
      </c>
      <c r="L248" s="14">
        <v>6</v>
      </c>
      <c r="M248" s="14">
        <v>6</v>
      </c>
      <c r="N248" s="14">
        <v>17</v>
      </c>
      <c r="O248" s="14">
        <v>2</v>
      </c>
      <c r="P248" s="14">
        <v>5</v>
      </c>
      <c r="Q248" s="14">
        <v>2</v>
      </c>
      <c r="R248" s="14">
        <v>9</v>
      </c>
      <c r="S248" s="19"/>
      <c r="T248" s="14"/>
      <c r="U248" s="14">
        <v>3</v>
      </c>
      <c r="V248" s="14">
        <v>3</v>
      </c>
      <c r="W248" s="14">
        <v>7</v>
      </c>
      <c r="X248" s="14"/>
      <c r="Y248" s="14">
        <v>1</v>
      </c>
      <c r="Z248" s="14">
        <v>1</v>
      </c>
      <c r="AA248" s="14">
        <v>2</v>
      </c>
      <c r="AB248" s="19">
        <v>7</v>
      </c>
      <c r="AC248" s="19">
        <v>1</v>
      </c>
      <c r="AD248" s="19"/>
      <c r="AE248" s="19">
        <v>1</v>
      </c>
      <c r="AF248" s="19">
        <v>13</v>
      </c>
      <c r="AG248" s="19">
        <v>2</v>
      </c>
      <c r="AH248" s="19">
        <v>60</v>
      </c>
      <c r="AI248" s="19"/>
      <c r="AJ248" s="19"/>
      <c r="AK248" s="19"/>
      <c r="AL248" s="19"/>
      <c r="AM248" s="19"/>
      <c r="AN248" s="19"/>
      <c r="AO248" s="30">
        <v>13</v>
      </c>
      <c r="AP248" s="30"/>
      <c r="AQ248" s="30">
        <v>13</v>
      </c>
      <c r="AR248" s="39"/>
      <c r="AS248" s="39"/>
      <c r="AT248" s="39"/>
      <c r="AU248" s="39"/>
      <c r="AV248" s="39">
        <v>1</v>
      </c>
      <c r="AW248" s="39"/>
      <c r="AX248" s="39"/>
      <c r="AY248" s="39"/>
      <c r="AZ248" s="39"/>
      <c r="BA248" s="39"/>
      <c r="BB248" s="39">
        <v>2</v>
      </c>
      <c r="BC248" s="39">
        <v>5</v>
      </c>
      <c r="BD248" s="39"/>
      <c r="BE248" s="39"/>
      <c r="BF248" s="39"/>
      <c r="BG248" s="39"/>
      <c r="BH248" s="39"/>
      <c r="BI248" s="39"/>
      <c r="BJ248" s="39">
        <v>6</v>
      </c>
      <c r="BK248" s="39">
        <v>1.5</v>
      </c>
      <c r="BL248" s="39">
        <v>1</v>
      </c>
      <c r="BM248" s="39">
        <v>12</v>
      </c>
      <c r="BN248" s="39">
        <v>1</v>
      </c>
      <c r="BO248" s="39">
        <v>3</v>
      </c>
      <c r="BP248" s="39"/>
      <c r="BQ248" s="39"/>
      <c r="BR248" s="39"/>
      <c r="BS248" s="39"/>
      <c r="BU248" s="16"/>
    </row>
    <row r="249" spans="1:71" ht="12.75">
      <c r="A249" s="13">
        <f>+A248+1</f>
        <v>243</v>
      </c>
      <c r="B249" s="13" t="s">
        <v>309</v>
      </c>
      <c r="C249" s="13">
        <v>9743</v>
      </c>
      <c r="D249" s="20" t="s">
        <v>192</v>
      </c>
      <c r="E249" s="20">
        <f>IF(F249="Y",1,"")</f>
        <v>1</v>
      </c>
      <c r="F249" s="21" t="s">
        <v>357</v>
      </c>
      <c r="G249" s="130">
        <f>SUM(J249:R249)</f>
        <v>59</v>
      </c>
      <c r="H249" s="130">
        <f>SUM(S249:AA249)</f>
        <v>17</v>
      </c>
      <c r="I249" s="102"/>
      <c r="J249" s="24"/>
      <c r="K249" s="23"/>
      <c r="L249" s="23"/>
      <c r="M249" s="23">
        <v>3</v>
      </c>
      <c r="N249" s="23">
        <v>39</v>
      </c>
      <c r="O249" s="23"/>
      <c r="P249" s="23"/>
      <c r="Q249" s="23"/>
      <c r="R249" s="23">
        <v>17</v>
      </c>
      <c r="S249" s="24"/>
      <c r="T249" s="23"/>
      <c r="U249" s="23">
        <v>2</v>
      </c>
      <c r="V249" s="23">
        <v>2</v>
      </c>
      <c r="W249" s="23">
        <v>7</v>
      </c>
      <c r="X249" s="23"/>
      <c r="Y249" s="23"/>
      <c r="Z249" s="23">
        <v>3</v>
      </c>
      <c r="AA249" s="23">
        <v>3</v>
      </c>
      <c r="AB249" s="24">
        <v>5</v>
      </c>
      <c r="AC249" s="24">
        <v>2</v>
      </c>
      <c r="AD249" s="24">
        <v>3</v>
      </c>
      <c r="AE249" s="24"/>
      <c r="AF249" s="24"/>
      <c r="AG249" s="24"/>
      <c r="AH249" s="24">
        <v>254</v>
      </c>
      <c r="AI249" s="24">
        <v>2</v>
      </c>
      <c r="AJ249" s="24"/>
      <c r="AK249" s="24"/>
      <c r="AL249" s="24"/>
      <c r="AM249" s="24"/>
      <c r="AN249" s="24"/>
      <c r="AO249" s="23"/>
      <c r="AP249" s="23"/>
      <c r="AQ249" s="23">
        <v>8</v>
      </c>
      <c r="AR249" s="24">
        <v>2</v>
      </c>
      <c r="AS249" s="24">
        <v>18</v>
      </c>
      <c r="AT249" s="24"/>
      <c r="AU249" s="24"/>
      <c r="AV249" s="24"/>
      <c r="AW249" s="24"/>
      <c r="AX249" s="24"/>
      <c r="AY249" s="24"/>
      <c r="AZ249" s="24"/>
      <c r="BA249" s="24"/>
      <c r="BB249" s="24">
        <v>18</v>
      </c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>
        <v>3</v>
      </c>
      <c r="BS249" s="24">
        <v>1</v>
      </c>
    </row>
    <row r="250" spans="1:71" ht="12.75">
      <c r="A250" s="13">
        <f>+A249+1</f>
        <v>244</v>
      </c>
      <c r="B250" s="13" t="s">
        <v>308</v>
      </c>
      <c r="C250" s="13">
        <v>15065</v>
      </c>
      <c r="D250" s="20" t="s">
        <v>327</v>
      </c>
      <c r="E250" s="20">
        <f>IF(F250="Y",1,"")</f>
      </c>
      <c r="F250" s="21" t="s">
        <v>346</v>
      </c>
      <c r="G250" s="130">
        <f>SUM(J250:R250)</f>
        <v>109</v>
      </c>
      <c r="H250" s="130">
        <f>SUM(S250:AA250)</f>
        <v>0</v>
      </c>
      <c r="I250" s="102"/>
      <c r="J250" s="27"/>
      <c r="K250" s="33">
        <v>8</v>
      </c>
      <c r="L250" s="33">
        <v>16</v>
      </c>
      <c r="M250" s="33">
        <v>40</v>
      </c>
      <c r="N250" s="33">
        <v>6</v>
      </c>
      <c r="O250" s="33">
        <v>4</v>
      </c>
      <c r="P250" s="33">
        <v>16</v>
      </c>
      <c r="Q250" s="33">
        <v>15</v>
      </c>
      <c r="R250" s="33">
        <v>4</v>
      </c>
      <c r="S250" s="34"/>
      <c r="T250" s="35"/>
      <c r="U250" s="35"/>
      <c r="V250" s="35"/>
      <c r="W250" s="35"/>
      <c r="X250" s="35"/>
      <c r="Y250" s="35"/>
      <c r="Z250" s="35"/>
      <c r="AA250" s="35"/>
      <c r="AB250" s="34"/>
      <c r="AC250" s="34"/>
      <c r="AD250" s="34"/>
      <c r="AE250" s="34"/>
      <c r="AF250" s="34"/>
      <c r="AG250" s="34"/>
      <c r="AH250" s="34"/>
      <c r="AI250" s="59">
        <v>28</v>
      </c>
      <c r="AJ250" s="59">
        <v>15</v>
      </c>
      <c r="AK250" s="59"/>
      <c r="AL250" s="59"/>
      <c r="AM250" s="59"/>
      <c r="AN250" s="59"/>
      <c r="AO250" s="33">
        <v>15</v>
      </c>
      <c r="AP250" s="33">
        <v>20</v>
      </c>
      <c r="AQ250" s="33">
        <v>14</v>
      </c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</row>
    <row r="251" spans="1:71" ht="12.75">
      <c r="A251" s="13">
        <f>+A250+1</f>
        <v>245</v>
      </c>
      <c r="B251" s="13" t="s">
        <v>309</v>
      </c>
      <c r="C251" s="13">
        <v>18929</v>
      </c>
      <c r="D251" s="20" t="s">
        <v>367</v>
      </c>
      <c r="E251" s="20">
        <f>IF(F251="Y",1,"")</f>
        <v>1</v>
      </c>
      <c r="F251" s="21" t="s">
        <v>357</v>
      </c>
      <c r="G251" s="130">
        <f>SUM(J251:R251)</f>
        <v>419</v>
      </c>
      <c r="H251" s="130">
        <f>SUM(S251:AA251)</f>
        <v>0</v>
      </c>
      <c r="I251" s="102"/>
      <c r="J251" s="24"/>
      <c r="K251" s="23">
        <v>28</v>
      </c>
      <c r="L251" s="23">
        <v>35</v>
      </c>
      <c r="M251" s="23">
        <v>46</v>
      </c>
      <c r="N251" s="23">
        <v>157</v>
      </c>
      <c r="O251" s="23">
        <v>30</v>
      </c>
      <c r="P251" s="23">
        <v>14</v>
      </c>
      <c r="Q251" s="23">
        <v>33</v>
      </c>
      <c r="R251" s="23">
        <v>76</v>
      </c>
      <c r="S251" s="24">
        <v>0</v>
      </c>
      <c r="T251" s="23"/>
      <c r="U251" s="23"/>
      <c r="V251" s="23"/>
      <c r="W251" s="23"/>
      <c r="X251" s="23"/>
      <c r="Y251" s="23"/>
      <c r="Z251" s="23"/>
      <c r="AA251" s="23"/>
      <c r="AB251" s="24">
        <v>5</v>
      </c>
      <c r="AC251" s="24">
        <v>19</v>
      </c>
      <c r="AD251" s="24">
        <v>2</v>
      </c>
      <c r="AE251" s="24">
        <v>4</v>
      </c>
      <c r="AF251" s="24">
        <v>28</v>
      </c>
      <c r="AG251" s="24"/>
      <c r="AH251" s="24">
        <v>117</v>
      </c>
      <c r="AI251" s="24">
        <v>3</v>
      </c>
      <c r="AJ251" s="24"/>
      <c r="AK251" s="24"/>
      <c r="AL251" s="24"/>
      <c r="AM251" s="24"/>
      <c r="AN251" s="24"/>
      <c r="AO251" s="23">
        <v>38</v>
      </c>
      <c r="AP251" s="23">
        <v>2</v>
      </c>
      <c r="AQ251" s="23">
        <v>6</v>
      </c>
      <c r="AR251" s="24">
        <v>2</v>
      </c>
      <c r="AS251" s="24">
        <v>100</v>
      </c>
      <c r="AT251" s="24"/>
      <c r="AU251" s="24"/>
      <c r="AV251" s="24"/>
      <c r="AW251" s="24"/>
      <c r="AX251" s="24"/>
      <c r="AY251" s="24"/>
      <c r="AZ251" s="24"/>
      <c r="BA251" s="24"/>
      <c r="BB251" s="24">
        <v>84</v>
      </c>
      <c r="BC251" s="24">
        <v>168</v>
      </c>
      <c r="BD251" s="24"/>
      <c r="BE251" s="24"/>
      <c r="BF251" s="24">
        <v>2</v>
      </c>
      <c r="BG251" s="24">
        <v>4</v>
      </c>
      <c r="BH251" s="24"/>
      <c r="BI251" s="24"/>
      <c r="BJ251" s="24">
        <v>10</v>
      </c>
      <c r="BK251" s="24">
        <v>20</v>
      </c>
      <c r="BL251" s="24">
        <v>3</v>
      </c>
      <c r="BM251" s="24">
        <v>31</v>
      </c>
      <c r="BN251" s="24">
        <v>5</v>
      </c>
      <c r="BO251" s="24">
        <v>24</v>
      </c>
      <c r="BP251" s="24">
        <v>3</v>
      </c>
      <c r="BQ251" s="24">
        <v>68</v>
      </c>
      <c r="BR251" s="24"/>
      <c r="BS251" s="24"/>
    </row>
    <row r="252" spans="1:87" ht="12.75">
      <c r="A252" s="13">
        <f>+A251+1</f>
        <v>246</v>
      </c>
      <c r="B252" s="13" t="s">
        <v>307</v>
      </c>
      <c r="C252" s="13">
        <v>9538</v>
      </c>
      <c r="D252" s="20" t="s">
        <v>305</v>
      </c>
      <c r="E252" s="20">
        <f>IF(F252="Y",1,"")</f>
        <v>1</v>
      </c>
      <c r="F252" s="21" t="s">
        <v>357</v>
      </c>
      <c r="G252" s="130">
        <f>SUM(J252:R252)</f>
        <v>39</v>
      </c>
      <c r="H252" s="130">
        <f>SUM(S252:AA252)</f>
        <v>11</v>
      </c>
      <c r="I252" s="100"/>
      <c r="J252" s="71"/>
      <c r="K252" s="90">
        <v>1</v>
      </c>
      <c r="L252" s="90">
        <v>3</v>
      </c>
      <c r="M252" s="90">
        <v>3</v>
      </c>
      <c r="N252" s="90">
        <v>18</v>
      </c>
      <c r="O252" s="90"/>
      <c r="P252" s="90">
        <v>3</v>
      </c>
      <c r="Q252" s="90">
        <v>1</v>
      </c>
      <c r="R252" s="90">
        <v>10</v>
      </c>
      <c r="S252" s="91"/>
      <c r="T252" s="90"/>
      <c r="U252" s="90">
        <v>1</v>
      </c>
      <c r="V252" s="90">
        <v>2</v>
      </c>
      <c r="W252" s="90">
        <v>6</v>
      </c>
      <c r="X252" s="90"/>
      <c r="Y252" s="90">
        <v>1</v>
      </c>
      <c r="Z252" s="90"/>
      <c r="AA252" s="90">
        <v>1</v>
      </c>
      <c r="AB252" s="91">
        <v>5</v>
      </c>
      <c r="AC252" s="91"/>
      <c r="AD252" s="91">
        <v>1</v>
      </c>
      <c r="AE252" s="91">
        <v>4</v>
      </c>
      <c r="AF252" s="91">
        <v>3</v>
      </c>
      <c r="AG252" s="91">
        <v>2</v>
      </c>
      <c r="AH252" s="91">
        <v>35</v>
      </c>
      <c r="AI252" s="91"/>
      <c r="AJ252" s="91"/>
      <c r="AK252" s="91"/>
      <c r="AL252" s="91"/>
      <c r="AM252" s="91"/>
      <c r="AN252" s="91"/>
      <c r="AO252" s="90">
        <v>4</v>
      </c>
      <c r="AP252" s="92"/>
      <c r="AQ252" s="92">
        <v>5</v>
      </c>
      <c r="AR252" s="71">
        <v>1</v>
      </c>
      <c r="AS252" s="71">
        <v>36</v>
      </c>
      <c r="AT252" s="71"/>
      <c r="AU252" s="71"/>
      <c r="AV252" s="71"/>
      <c r="AW252" s="71"/>
      <c r="AX252" s="71"/>
      <c r="AY252" s="71"/>
      <c r="AZ252" s="71"/>
      <c r="BA252" s="71"/>
      <c r="BB252" s="71">
        <v>5</v>
      </c>
      <c r="BC252" s="71">
        <v>10</v>
      </c>
      <c r="BD252" s="71"/>
      <c r="BE252" s="71"/>
      <c r="BF252" s="71"/>
      <c r="BG252" s="71"/>
      <c r="BH252" s="71"/>
      <c r="BI252" s="71"/>
      <c r="BJ252" s="71">
        <v>3</v>
      </c>
      <c r="BK252" s="71">
        <v>3</v>
      </c>
      <c r="BL252" s="71"/>
      <c r="BM252" s="71"/>
      <c r="BN252" s="71">
        <v>3</v>
      </c>
      <c r="BO252" s="71">
        <v>6</v>
      </c>
      <c r="BP252" s="71"/>
      <c r="BQ252" s="71"/>
      <c r="BR252" s="71"/>
      <c r="BS252" s="71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  <c r="CI252" s="93"/>
    </row>
    <row r="253" spans="1:71" ht="12.75">
      <c r="A253" s="13">
        <f>+A252+1</f>
        <v>247</v>
      </c>
      <c r="B253" s="13" t="s">
        <v>309</v>
      </c>
      <c r="C253" s="13">
        <v>16724</v>
      </c>
      <c r="D253" s="20" t="s">
        <v>279</v>
      </c>
      <c r="E253" s="20">
        <f>IF(F253="Y",1,"")</f>
        <v>1</v>
      </c>
      <c r="F253" s="21" t="s">
        <v>357</v>
      </c>
      <c r="G253" s="130">
        <f>SUM(J253:R253)</f>
        <v>375</v>
      </c>
      <c r="H253" s="130">
        <f>SUM(S253:AA253)</f>
        <v>107</v>
      </c>
      <c r="I253" s="102"/>
      <c r="J253" s="24"/>
      <c r="K253" s="23"/>
      <c r="L253" s="23">
        <v>1</v>
      </c>
      <c r="M253" s="23">
        <v>55</v>
      </c>
      <c r="N253" s="23">
        <v>221</v>
      </c>
      <c r="O253" s="23"/>
      <c r="P253" s="23">
        <v>1</v>
      </c>
      <c r="Q253" s="23">
        <v>27</v>
      </c>
      <c r="R253" s="23">
        <v>70</v>
      </c>
      <c r="S253" s="24"/>
      <c r="T253" s="23">
        <v>3</v>
      </c>
      <c r="U253" s="23">
        <v>7</v>
      </c>
      <c r="V253" s="23">
        <v>25</v>
      </c>
      <c r="W253" s="23">
        <v>24</v>
      </c>
      <c r="X253" s="23">
        <v>3</v>
      </c>
      <c r="Y253" s="23">
        <v>2</v>
      </c>
      <c r="Z253" s="23">
        <v>18</v>
      </c>
      <c r="AA253" s="23">
        <v>25</v>
      </c>
      <c r="AB253" s="24">
        <v>6</v>
      </c>
      <c r="AC253" s="24">
        <v>23</v>
      </c>
      <c r="AD253" s="24">
        <v>7</v>
      </c>
      <c r="AE253" s="24">
        <v>22</v>
      </c>
      <c r="AF253" s="24">
        <v>8</v>
      </c>
      <c r="AG253" s="24"/>
      <c r="AH253" s="24">
        <v>150</v>
      </c>
      <c r="AI253" s="24">
        <v>3</v>
      </c>
      <c r="AJ253" s="24">
        <v>1</v>
      </c>
      <c r="AK253" s="24"/>
      <c r="AL253" s="24"/>
      <c r="AM253" s="24"/>
      <c r="AN253" s="24"/>
      <c r="AO253" s="23">
        <v>11</v>
      </c>
      <c r="AP253" s="23">
        <v>36</v>
      </c>
      <c r="AQ253" s="23">
        <v>67</v>
      </c>
      <c r="AR253" s="24">
        <v>3</v>
      </c>
      <c r="AS253" s="24">
        <v>40</v>
      </c>
      <c r="AT253" s="24"/>
      <c r="AU253" s="24"/>
      <c r="AV253" s="24"/>
      <c r="AW253" s="24"/>
      <c r="AX253" s="24"/>
      <c r="AY253" s="24"/>
      <c r="AZ253" s="24">
        <v>1</v>
      </c>
      <c r="BA253" s="24">
        <v>7</v>
      </c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>
        <v>2</v>
      </c>
      <c r="BM253" s="24">
        <v>30</v>
      </c>
      <c r="BN253" s="24"/>
      <c r="BO253" s="24"/>
      <c r="BP253" s="24"/>
      <c r="BQ253" s="24"/>
      <c r="BR253" s="24"/>
      <c r="BS253" s="24"/>
    </row>
    <row r="254" spans="1:71" ht="12.75">
      <c r="A254" s="13">
        <f>+A253+1</f>
        <v>248</v>
      </c>
      <c r="B254" s="13" t="s">
        <v>308</v>
      </c>
      <c r="C254" s="13">
        <v>9627</v>
      </c>
      <c r="D254" s="20" t="s">
        <v>156</v>
      </c>
      <c r="E254" s="20">
        <f>IF(F254="Y",1,"")</f>
        <v>1</v>
      </c>
      <c r="F254" s="21" t="s">
        <v>357</v>
      </c>
      <c r="G254" s="130">
        <f>SUM(J254:R254)</f>
        <v>69</v>
      </c>
      <c r="H254" s="130">
        <f>SUM(S254:AA254)</f>
        <v>6</v>
      </c>
      <c r="I254" s="102"/>
      <c r="J254" s="24"/>
      <c r="K254" s="14">
        <v>13</v>
      </c>
      <c r="L254" s="14">
        <v>13</v>
      </c>
      <c r="M254" s="14">
        <v>9</v>
      </c>
      <c r="N254" s="14">
        <v>10</v>
      </c>
      <c r="O254" s="14">
        <v>8</v>
      </c>
      <c r="P254" s="14">
        <v>5</v>
      </c>
      <c r="Q254" s="14">
        <v>4</v>
      </c>
      <c r="R254" s="14">
        <v>7</v>
      </c>
      <c r="S254" s="19"/>
      <c r="T254" s="14"/>
      <c r="U254" s="14">
        <v>1</v>
      </c>
      <c r="V254" s="14">
        <v>2</v>
      </c>
      <c r="W254" s="14">
        <v>2</v>
      </c>
      <c r="X254" s="14"/>
      <c r="Y254" s="14"/>
      <c r="Z254" s="14"/>
      <c r="AA254" s="14">
        <v>1</v>
      </c>
      <c r="AB254" s="19">
        <v>7</v>
      </c>
      <c r="AC254" s="19"/>
      <c r="AD254" s="19"/>
      <c r="AE254" s="19"/>
      <c r="AF254" s="19">
        <v>5</v>
      </c>
      <c r="AG254" s="19">
        <v>5</v>
      </c>
      <c r="AH254" s="19">
        <v>50</v>
      </c>
      <c r="AI254" s="19"/>
      <c r="AJ254" s="19"/>
      <c r="AK254" s="19"/>
      <c r="AL254" s="19"/>
      <c r="AM254" s="19"/>
      <c r="AN254" s="19"/>
      <c r="AO254" s="14">
        <v>6</v>
      </c>
      <c r="AP254" s="14">
        <v>5</v>
      </c>
      <c r="AQ254" s="14">
        <v>60</v>
      </c>
      <c r="AR254" s="19">
        <v>1</v>
      </c>
      <c r="AS254" s="19">
        <v>20</v>
      </c>
      <c r="AT254" s="19"/>
      <c r="AU254" s="19"/>
      <c r="AV254" s="19"/>
      <c r="AW254" s="19"/>
      <c r="AX254" s="19"/>
      <c r="AY254" s="19"/>
      <c r="AZ254" s="19"/>
      <c r="BA254" s="19"/>
      <c r="BB254" s="19">
        <v>12</v>
      </c>
      <c r="BC254" s="19">
        <v>2</v>
      </c>
      <c r="BD254" s="19"/>
      <c r="BE254" s="19"/>
      <c r="BF254" s="19">
        <v>1</v>
      </c>
      <c r="BG254" s="19">
        <v>4</v>
      </c>
      <c r="BH254" s="19"/>
      <c r="BI254" s="19"/>
      <c r="BJ254" s="19"/>
      <c r="BK254" s="19"/>
      <c r="BL254" s="19"/>
      <c r="BM254" s="19"/>
      <c r="BN254" s="19">
        <v>2</v>
      </c>
      <c r="BO254" s="19">
        <v>12</v>
      </c>
      <c r="BP254" s="19"/>
      <c r="BQ254" s="19"/>
      <c r="BR254" s="19">
        <v>4</v>
      </c>
      <c r="BS254" s="19">
        <v>5</v>
      </c>
    </row>
    <row r="255" spans="1:87" ht="12.75">
      <c r="A255" s="13">
        <f>+A254+1</f>
        <v>249</v>
      </c>
      <c r="B255" s="13" t="s">
        <v>307</v>
      </c>
      <c r="C255" s="13">
        <v>9331</v>
      </c>
      <c r="D255" s="20" t="s">
        <v>42</v>
      </c>
      <c r="E255" s="20">
        <f>IF(F255="Y",1,"")</f>
        <v>1</v>
      </c>
      <c r="F255" s="21" t="s">
        <v>357</v>
      </c>
      <c r="G255" s="130">
        <f>SUM(J255:R255)</f>
        <v>40</v>
      </c>
      <c r="H255" s="130">
        <f>SUM(S255:AA255)</f>
        <v>12</v>
      </c>
      <c r="I255" s="100"/>
      <c r="J255" s="91"/>
      <c r="K255" s="92"/>
      <c r="L255" s="92"/>
      <c r="M255" s="92">
        <v>6</v>
      </c>
      <c r="N255" s="92">
        <v>18</v>
      </c>
      <c r="O255" s="92"/>
      <c r="P255" s="92"/>
      <c r="Q255" s="92">
        <v>5</v>
      </c>
      <c r="R255" s="92">
        <v>11</v>
      </c>
      <c r="S255" s="71"/>
      <c r="T255" s="92"/>
      <c r="U255" s="92">
        <v>4</v>
      </c>
      <c r="V255" s="92">
        <v>3</v>
      </c>
      <c r="W255" s="92">
        <v>3</v>
      </c>
      <c r="X255" s="92"/>
      <c r="Y255" s="92">
        <v>1</v>
      </c>
      <c r="Z255" s="92">
        <v>1</v>
      </c>
      <c r="AA255" s="92"/>
      <c r="AB255" s="71"/>
      <c r="AC255" s="71">
        <v>1</v>
      </c>
      <c r="AD255" s="71"/>
      <c r="AE255" s="71"/>
      <c r="AF255" s="71"/>
      <c r="AG255" s="71"/>
      <c r="AH255" s="71">
        <v>33</v>
      </c>
      <c r="AI255" s="71"/>
      <c r="AJ255" s="71"/>
      <c r="AK255" s="71"/>
      <c r="AL255" s="71"/>
      <c r="AM255" s="71"/>
      <c r="AN255" s="71"/>
      <c r="AO255" s="92"/>
      <c r="AP255" s="92"/>
      <c r="AQ255" s="92">
        <v>22</v>
      </c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>
        <v>4</v>
      </c>
      <c r="BC255" s="71">
        <v>3</v>
      </c>
      <c r="BD255" s="71"/>
      <c r="BE255" s="71"/>
      <c r="BF255" s="71"/>
      <c r="BG255" s="71"/>
      <c r="BH255" s="71"/>
      <c r="BI255" s="71"/>
      <c r="BJ255" s="71">
        <v>6</v>
      </c>
      <c r="BK255" s="71">
        <v>3</v>
      </c>
      <c r="BL255" s="71"/>
      <c r="BM255" s="71"/>
      <c r="BN255" s="71"/>
      <c r="BO255" s="71"/>
      <c r="BP255" s="71"/>
      <c r="BQ255" s="71"/>
      <c r="BR255" s="71">
        <v>1</v>
      </c>
      <c r="BS255" s="71">
        <v>4</v>
      </c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</row>
    <row r="256" spans="1:73" ht="12.75">
      <c r="A256" s="13">
        <f>+A255+1</f>
        <v>250</v>
      </c>
      <c r="B256" s="13" t="s">
        <v>306</v>
      </c>
      <c r="C256" s="13">
        <v>9390</v>
      </c>
      <c r="D256" s="20" t="s">
        <v>97</v>
      </c>
      <c r="E256" s="20">
        <f>IF(F256="Y",1,"")</f>
        <v>1</v>
      </c>
      <c r="F256" s="21" t="s">
        <v>357</v>
      </c>
      <c r="G256" s="130">
        <f>SUM(J256:R256)</f>
        <v>77</v>
      </c>
      <c r="H256" s="130">
        <f>SUM(S256:AA256)</f>
        <v>58</v>
      </c>
      <c r="I256" s="102"/>
      <c r="J256" s="24"/>
      <c r="K256" s="14">
        <v>4</v>
      </c>
      <c r="L256" s="14">
        <v>8</v>
      </c>
      <c r="M256" s="14">
        <v>12</v>
      </c>
      <c r="N256" s="14">
        <v>16</v>
      </c>
      <c r="O256" s="14">
        <v>2</v>
      </c>
      <c r="P256" s="14">
        <v>10</v>
      </c>
      <c r="Q256" s="14">
        <v>10</v>
      </c>
      <c r="R256" s="14">
        <v>15</v>
      </c>
      <c r="S256" s="19"/>
      <c r="T256" s="14">
        <v>6</v>
      </c>
      <c r="U256" s="14">
        <v>12</v>
      </c>
      <c r="V256" s="14">
        <v>8</v>
      </c>
      <c r="W256" s="14">
        <v>4</v>
      </c>
      <c r="X256" s="14">
        <v>5</v>
      </c>
      <c r="Y256" s="14">
        <v>6</v>
      </c>
      <c r="Z256" s="14">
        <v>10</v>
      </c>
      <c r="AA256" s="14">
        <v>7</v>
      </c>
      <c r="AB256" s="19">
        <v>150</v>
      </c>
      <c r="AC256" s="19">
        <v>6</v>
      </c>
      <c r="AD256" s="19">
        <v>2</v>
      </c>
      <c r="AE256" s="19">
        <v>7</v>
      </c>
      <c r="AF256" s="19">
        <v>16</v>
      </c>
      <c r="AG256" s="19">
        <v>12</v>
      </c>
      <c r="AH256" s="19">
        <v>60</v>
      </c>
      <c r="AI256" s="19">
        <v>13</v>
      </c>
      <c r="AJ256" s="19"/>
      <c r="AK256" s="19"/>
      <c r="AL256" s="19"/>
      <c r="AM256" s="19"/>
      <c r="AN256" s="19">
        <v>7</v>
      </c>
      <c r="AO256" s="30">
        <v>16</v>
      </c>
      <c r="AP256" s="30">
        <v>10</v>
      </c>
      <c r="AQ256" s="30">
        <v>12</v>
      </c>
      <c r="AR256" s="39">
        <v>1</v>
      </c>
      <c r="AS256" s="39">
        <v>40</v>
      </c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>
        <v>1</v>
      </c>
      <c r="BM256" s="39">
        <v>30</v>
      </c>
      <c r="BN256" s="39"/>
      <c r="BO256" s="39"/>
      <c r="BP256" s="39"/>
      <c r="BQ256" s="39"/>
      <c r="BR256" s="39">
        <v>1</v>
      </c>
      <c r="BS256" s="39">
        <v>10</v>
      </c>
      <c r="BU256" s="16"/>
    </row>
    <row r="257" spans="1:87" ht="12.75">
      <c r="A257" s="13">
        <f>+A256+1</f>
        <v>251</v>
      </c>
      <c r="B257" s="13" t="s">
        <v>306</v>
      </c>
      <c r="C257" s="13">
        <v>9391</v>
      </c>
      <c r="D257" s="20" t="s">
        <v>93</v>
      </c>
      <c r="E257" s="20">
        <f>IF(F257="Y",1,"")</f>
        <v>1</v>
      </c>
      <c r="F257" s="21" t="s">
        <v>357</v>
      </c>
      <c r="G257" s="130">
        <f>SUM(J257:R257)</f>
        <v>23</v>
      </c>
      <c r="H257" s="130">
        <f>SUM(S257:AA257)</f>
        <v>15</v>
      </c>
      <c r="I257" s="102"/>
      <c r="J257" s="24"/>
      <c r="K257" s="19"/>
      <c r="L257" s="14"/>
      <c r="M257" s="14">
        <v>9</v>
      </c>
      <c r="N257" s="14">
        <v>4</v>
      </c>
      <c r="O257" s="14"/>
      <c r="P257" s="14"/>
      <c r="Q257" s="14">
        <v>7</v>
      </c>
      <c r="R257" s="14">
        <v>3</v>
      </c>
      <c r="S257" s="19"/>
      <c r="T257" s="14"/>
      <c r="U257" s="14">
        <v>2</v>
      </c>
      <c r="V257" s="14">
        <v>3</v>
      </c>
      <c r="W257" s="14">
        <v>2</v>
      </c>
      <c r="X257" s="14"/>
      <c r="Y257" s="14">
        <v>1</v>
      </c>
      <c r="Z257" s="14">
        <v>5</v>
      </c>
      <c r="AA257" s="14">
        <v>2</v>
      </c>
      <c r="AB257" s="19"/>
      <c r="AC257" s="19">
        <v>1</v>
      </c>
      <c r="AD257" s="19">
        <v>2</v>
      </c>
      <c r="AE257" s="19"/>
      <c r="AF257" s="19"/>
      <c r="AG257" s="19"/>
      <c r="AH257" s="19">
        <v>22</v>
      </c>
      <c r="AI257" s="19"/>
      <c r="AJ257" s="19"/>
      <c r="AK257" s="19"/>
      <c r="AL257" s="19"/>
      <c r="AM257" s="19"/>
      <c r="AN257" s="19"/>
      <c r="AO257" s="30"/>
      <c r="AP257" s="30"/>
      <c r="AQ257" s="30">
        <v>5</v>
      </c>
      <c r="AR257" s="39"/>
      <c r="AS257" s="39"/>
      <c r="AT257" s="39"/>
      <c r="AU257" s="39"/>
      <c r="AV257" s="39"/>
      <c r="AW257" s="39"/>
      <c r="AX257" s="39"/>
      <c r="AY257" s="39"/>
      <c r="AZ257" s="39">
        <v>1</v>
      </c>
      <c r="BA257" s="39">
        <v>3</v>
      </c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>
        <v>1</v>
      </c>
      <c r="BO257" s="39">
        <v>3</v>
      </c>
      <c r="BP257" s="39"/>
      <c r="BQ257" s="39"/>
      <c r="BR257" s="39"/>
      <c r="BS257" s="39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</row>
    <row r="258" spans="1:85" ht="12.75">
      <c r="A258" s="13">
        <f>+A257+1</f>
        <v>252</v>
      </c>
      <c r="B258" s="13" t="s">
        <v>310</v>
      </c>
      <c r="C258" s="13">
        <v>9856</v>
      </c>
      <c r="D258" s="20" t="s">
        <v>251</v>
      </c>
      <c r="E258" s="20">
        <f>IF(F258="Y",1,"")</f>
      </c>
      <c r="F258" s="21" t="s">
        <v>346</v>
      </c>
      <c r="G258" s="130">
        <f>SUM(J258:R258)</f>
        <v>144</v>
      </c>
      <c r="H258" s="130">
        <f>SUM(S258:AA258)</f>
        <v>46</v>
      </c>
      <c r="I258" s="102"/>
      <c r="J258" s="25"/>
      <c r="K258" s="23">
        <v>2</v>
      </c>
      <c r="L258" s="23">
        <v>7</v>
      </c>
      <c r="M258" s="23">
        <v>30</v>
      </c>
      <c r="N258" s="23">
        <v>59</v>
      </c>
      <c r="O258" s="23">
        <v>3</v>
      </c>
      <c r="P258" s="23">
        <v>7</v>
      </c>
      <c r="Q258" s="23">
        <v>11</v>
      </c>
      <c r="R258" s="23">
        <v>25</v>
      </c>
      <c r="S258" s="25"/>
      <c r="T258" s="23"/>
      <c r="U258" s="23">
        <v>8</v>
      </c>
      <c r="V258" s="23">
        <v>11</v>
      </c>
      <c r="W258" s="23">
        <v>9</v>
      </c>
      <c r="X258" s="23">
        <v>2</v>
      </c>
      <c r="Y258" s="23">
        <v>5</v>
      </c>
      <c r="Z258" s="23">
        <v>5</v>
      </c>
      <c r="AA258" s="23">
        <v>6</v>
      </c>
      <c r="AB258" s="24">
        <v>15</v>
      </c>
      <c r="AC258" s="24">
        <v>10</v>
      </c>
      <c r="AD258" s="24">
        <v>6</v>
      </c>
      <c r="AE258" s="24">
        <v>7</v>
      </c>
      <c r="AF258" s="24">
        <v>16</v>
      </c>
      <c r="AG258" s="24">
        <v>4</v>
      </c>
      <c r="AH258" s="24">
        <v>82</v>
      </c>
      <c r="AI258" s="24">
        <v>3</v>
      </c>
      <c r="AJ258" s="24"/>
      <c r="AK258" s="24"/>
      <c r="AL258" s="24"/>
      <c r="AM258" s="24"/>
      <c r="AN258" s="24"/>
      <c r="AO258" s="23">
        <v>5</v>
      </c>
      <c r="AP258" s="23">
        <v>2</v>
      </c>
      <c r="AQ258" s="23">
        <v>6</v>
      </c>
      <c r="AR258" s="24">
        <v>1</v>
      </c>
      <c r="AS258" s="24">
        <v>60</v>
      </c>
      <c r="AT258" s="24">
        <v>3</v>
      </c>
      <c r="AU258" s="24">
        <v>20</v>
      </c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>
        <v>1</v>
      </c>
      <c r="BG258" s="24">
        <v>10</v>
      </c>
      <c r="BH258" s="24">
        <v>1</v>
      </c>
      <c r="BI258" s="24">
        <v>20</v>
      </c>
      <c r="BJ258" s="24"/>
      <c r="BK258" s="24"/>
      <c r="BL258" s="24">
        <v>1</v>
      </c>
      <c r="BM258" s="24">
        <v>14</v>
      </c>
      <c r="BN258" s="24"/>
      <c r="BO258" s="24"/>
      <c r="BP258" s="24"/>
      <c r="BQ258" s="24"/>
      <c r="BR258" s="24"/>
      <c r="BS258" s="24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</row>
    <row r="259" spans="1:86" ht="12.75">
      <c r="A259" s="13">
        <f>+A258+1</f>
        <v>253</v>
      </c>
      <c r="B259" s="13" t="s">
        <v>308</v>
      </c>
      <c r="C259" s="13">
        <v>9629</v>
      </c>
      <c r="D259" s="20" t="s">
        <v>149</v>
      </c>
      <c r="E259" s="20">
        <f>IF(F259="Y",1,"")</f>
        <v>1</v>
      </c>
      <c r="F259" s="21" t="s">
        <v>357</v>
      </c>
      <c r="G259" s="130">
        <f>SUM(J259:R259)</f>
        <v>73</v>
      </c>
      <c r="H259" s="130">
        <f>SUM(S259:AA259)</f>
        <v>32</v>
      </c>
      <c r="I259" s="102"/>
      <c r="J259" s="24"/>
      <c r="K259" s="23">
        <v>3</v>
      </c>
      <c r="L259" s="23">
        <v>9</v>
      </c>
      <c r="M259" s="23">
        <v>21</v>
      </c>
      <c r="N259" s="23">
        <v>17</v>
      </c>
      <c r="O259" s="23">
        <v>2</v>
      </c>
      <c r="P259" s="23">
        <v>3</v>
      </c>
      <c r="Q259" s="23">
        <v>11</v>
      </c>
      <c r="R259" s="23">
        <v>7</v>
      </c>
      <c r="S259" s="24"/>
      <c r="T259" s="23"/>
      <c r="U259" s="23">
        <v>4</v>
      </c>
      <c r="V259" s="23">
        <v>7</v>
      </c>
      <c r="W259" s="23">
        <v>4</v>
      </c>
      <c r="X259" s="23"/>
      <c r="Y259" s="23">
        <v>4</v>
      </c>
      <c r="Z259" s="23">
        <v>10</v>
      </c>
      <c r="AA259" s="23">
        <v>3</v>
      </c>
      <c r="AB259" s="24">
        <v>6</v>
      </c>
      <c r="AC259" s="24"/>
      <c r="AD259" s="24">
        <v>8</v>
      </c>
      <c r="AE259" s="24"/>
      <c r="AF259" s="24">
        <v>6</v>
      </c>
      <c r="AG259" s="24">
        <v>2</v>
      </c>
      <c r="AH259" s="24">
        <v>52</v>
      </c>
      <c r="AI259" s="24">
        <v>1</v>
      </c>
      <c r="AJ259" s="24"/>
      <c r="AK259" s="24"/>
      <c r="AL259" s="24"/>
      <c r="AM259" s="24"/>
      <c r="AN259" s="24"/>
      <c r="AO259" s="23"/>
      <c r="AP259" s="23">
        <v>5</v>
      </c>
      <c r="AQ259" s="32">
        <v>12</v>
      </c>
      <c r="AR259" s="58">
        <v>1</v>
      </c>
      <c r="AS259" s="58">
        <v>10</v>
      </c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>
        <v>1</v>
      </c>
      <c r="BM259" s="58">
        <v>17</v>
      </c>
      <c r="BN259" s="58"/>
      <c r="BO259" s="58"/>
      <c r="BP259" s="58"/>
      <c r="BQ259" s="58"/>
      <c r="BR259" s="58"/>
      <c r="BS259" s="58"/>
      <c r="BT259" s="2"/>
      <c r="BU259" s="15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</row>
    <row r="260" spans="1:85" ht="12.75">
      <c r="A260" s="13">
        <f>+A259+1</f>
        <v>254</v>
      </c>
      <c r="B260" s="13" t="s">
        <v>310</v>
      </c>
      <c r="C260" s="13">
        <v>9761</v>
      </c>
      <c r="D260" s="20" t="s">
        <v>200</v>
      </c>
      <c r="E260" s="20">
        <f>IF(F260="Y",1,"")</f>
        <v>1</v>
      </c>
      <c r="F260" s="21" t="s">
        <v>357</v>
      </c>
      <c r="G260" s="130">
        <f>SUM(J260:R260)</f>
        <v>200</v>
      </c>
      <c r="H260" s="130">
        <f>SUM(S260:AA260)</f>
        <v>40</v>
      </c>
      <c r="I260" s="102"/>
      <c r="J260" s="25"/>
      <c r="K260" s="14">
        <v>12</v>
      </c>
      <c r="L260" s="14">
        <v>23</v>
      </c>
      <c r="M260" s="14">
        <v>39</v>
      </c>
      <c r="N260" s="14">
        <v>36</v>
      </c>
      <c r="O260" s="14">
        <v>14</v>
      </c>
      <c r="P260" s="14">
        <v>14</v>
      </c>
      <c r="Q260" s="14">
        <v>37</v>
      </c>
      <c r="R260" s="14">
        <v>25</v>
      </c>
      <c r="S260" s="39"/>
      <c r="T260" s="14">
        <v>8</v>
      </c>
      <c r="U260" s="14">
        <v>3</v>
      </c>
      <c r="V260" s="14">
        <v>5</v>
      </c>
      <c r="W260" s="14">
        <v>6</v>
      </c>
      <c r="X260" s="14">
        <v>3</v>
      </c>
      <c r="Y260" s="14">
        <v>3</v>
      </c>
      <c r="Z260" s="14">
        <v>7</v>
      </c>
      <c r="AA260" s="14">
        <v>5</v>
      </c>
      <c r="AB260" s="19">
        <v>25</v>
      </c>
      <c r="AC260" s="19">
        <v>2</v>
      </c>
      <c r="AD260" s="19">
        <v>5</v>
      </c>
      <c r="AE260" s="19">
        <v>18</v>
      </c>
      <c r="AF260" s="19">
        <v>20</v>
      </c>
      <c r="AG260" s="19">
        <v>20</v>
      </c>
      <c r="AH260" s="19">
        <v>110</v>
      </c>
      <c r="AI260" s="19">
        <v>1</v>
      </c>
      <c r="AJ260" s="19">
        <v>2</v>
      </c>
      <c r="AK260" s="19">
        <v>3</v>
      </c>
      <c r="AL260" s="19"/>
      <c r="AM260" s="19"/>
      <c r="AN260" s="19"/>
      <c r="AO260" s="14">
        <v>75</v>
      </c>
      <c r="AP260" s="14">
        <v>50</v>
      </c>
      <c r="AQ260" s="14">
        <v>70</v>
      </c>
      <c r="AR260" s="19">
        <v>1</v>
      </c>
      <c r="AS260" s="19">
        <v>60</v>
      </c>
      <c r="AT260" s="19"/>
      <c r="AU260" s="19"/>
      <c r="AV260" s="19"/>
      <c r="AW260" s="19"/>
      <c r="AX260" s="19"/>
      <c r="AY260" s="19"/>
      <c r="AZ260" s="19"/>
      <c r="BA260" s="19"/>
      <c r="BB260" s="19">
        <v>15</v>
      </c>
      <c r="BC260" s="19">
        <v>40</v>
      </c>
      <c r="BD260" s="19">
        <v>1</v>
      </c>
      <c r="BE260" s="19">
        <v>30</v>
      </c>
      <c r="BF260" s="19">
        <v>16</v>
      </c>
      <c r="BG260" s="19">
        <v>40</v>
      </c>
      <c r="BH260" s="19"/>
      <c r="BI260" s="19"/>
      <c r="BJ260" s="19"/>
      <c r="BK260" s="19"/>
      <c r="BL260" s="19">
        <v>1</v>
      </c>
      <c r="BM260" s="19">
        <v>12</v>
      </c>
      <c r="BN260" s="19">
        <v>1</v>
      </c>
      <c r="BO260" s="19">
        <v>1</v>
      </c>
      <c r="BP260" s="19"/>
      <c r="BQ260" s="19"/>
      <c r="BR260" s="19">
        <v>10</v>
      </c>
      <c r="BS260" s="19">
        <v>40</v>
      </c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</row>
    <row r="261" spans="1:85" ht="12.75">
      <c r="A261" s="13">
        <f>+A260+1</f>
        <v>255</v>
      </c>
      <c r="B261" s="13" t="s">
        <v>310</v>
      </c>
      <c r="C261" s="40">
        <v>9834</v>
      </c>
      <c r="D261" s="20" t="s">
        <v>246</v>
      </c>
      <c r="E261" s="20">
        <f>IF(F261="Y",1,"")</f>
        <v>1</v>
      </c>
      <c r="F261" s="21" t="s">
        <v>357</v>
      </c>
      <c r="G261" s="130">
        <f>SUM(J261:R261)</f>
        <v>17</v>
      </c>
      <c r="H261" s="130">
        <f>SUM(S261:AA261)</f>
        <v>24</v>
      </c>
      <c r="I261" s="102"/>
      <c r="J261" s="53"/>
      <c r="K261" s="19"/>
      <c r="L261" s="14">
        <v>2</v>
      </c>
      <c r="M261" s="14">
        <v>2</v>
      </c>
      <c r="N261" s="14">
        <v>8</v>
      </c>
      <c r="O261" s="14"/>
      <c r="P261" s="14">
        <v>2</v>
      </c>
      <c r="Q261" s="14">
        <v>3</v>
      </c>
      <c r="R261" s="14"/>
      <c r="S261" s="39"/>
      <c r="T261" s="14">
        <v>7</v>
      </c>
      <c r="U261" s="14">
        <v>3</v>
      </c>
      <c r="V261" s="14">
        <v>3</v>
      </c>
      <c r="W261" s="14"/>
      <c r="X261" s="14">
        <v>6</v>
      </c>
      <c r="Y261" s="14">
        <v>3</v>
      </c>
      <c r="Z261" s="14">
        <v>2</v>
      </c>
      <c r="AA261" s="14"/>
      <c r="AB261" s="19">
        <v>2</v>
      </c>
      <c r="AC261" s="19">
        <v>1</v>
      </c>
      <c r="AD261" s="19"/>
      <c r="AE261" s="19"/>
      <c r="AF261" s="19">
        <v>4</v>
      </c>
      <c r="AG261" s="19">
        <v>2</v>
      </c>
      <c r="AH261" s="19">
        <v>14</v>
      </c>
      <c r="AI261" s="19"/>
      <c r="AJ261" s="19"/>
      <c r="AK261" s="19"/>
      <c r="AL261" s="19"/>
      <c r="AM261" s="19"/>
      <c r="AN261" s="19"/>
      <c r="AO261" s="14">
        <v>4</v>
      </c>
      <c r="AP261" s="14"/>
      <c r="AQ261" s="14">
        <v>8</v>
      </c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>
        <v>2</v>
      </c>
      <c r="BQ261" s="19">
        <v>30</v>
      </c>
      <c r="BR261" s="19"/>
      <c r="BS261" s="19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</row>
    <row r="262" spans="1:87" ht="12.75">
      <c r="A262" s="13">
        <f>+A261+1</f>
        <v>256</v>
      </c>
      <c r="B262" s="13" t="s">
        <v>307</v>
      </c>
      <c r="C262" s="13">
        <v>9332</v>
      </c>
      <c r="D262" s="20" t="s">
        <v>67</v>
      </c>
      <c r="E262" s="20">
        <f>IF(F262="Y",1,"")</f>
        <v>1</v>
      </c>
      <c r="F262" s="21" t="s">
        <v>357</v>
      </c>
      <c r="G262" s="130">
        <f>SUM(J262:R262)</f>
        <v>45</v>
      </c>
      <c r="H262" s="130">
        <f>SUM(S262:AA262)</f>
        <v>15</v>
      </c>
      <c r="I262" s="100"/>
      <c r="J262" s="91"/>
      <c r="K262" s="92"/>
      <c r="L262" s="92">
        <v>5</v>
      </c>
      <c r="M262" s="92">
        <v>10</v>
      </c>
      <c r="N262" s="92">
        <v>14</v>
      </c>
      <c r="O262" s="92"/>
      <c r="P262" s="92">
        <v>2</v>
      </c>
      <c r="Q262" s="92">
        <v>4</v>
      </c>
      <c r="R262" s="92">
        <v>10</v>
      </c>
      <c r="S262" s="71"/>
      <c r="T262" s="71"/>
      <c r="U262" s="92">
        <v>4</v>
      </c>
      <c r="V262" s="92">
        <v>4</v>
      </c>
      <c r="W262" s="92"/>
      <c r="X262" s="92">
        <v>1</v>
      </c>
      <c r="Y262" s="92">
        <v>4</v>
      </c>
      <c r="Z262" s="92">
        <v>1</v>
      </c>
      <c r="AA262" s="92">
        <v>1</v>
      </c>
      <c r="AB262" s="71">
        <v>5</v>
      </c>
      <c r="AC262" s="71"/>
      <c r="AD262" s="71">
        <v>6</v>
      </c>
      <c r="AE262" s="71">
        <v>4</v>
      </c>
      <c r="AF262" s="71">
        <v>3</v>
      </c>
      <c r="AG262" s="71"/>
      <c r="AH262" s="71">
        <v>20</v>
      </c>
      <c r="AI262" s="71"/>
      <c r="AJ262" s="71"/>
      <c r="AK262" s="71"/>
      <c r="AL262" s="71"/>
      <c r="AM262" s="71"/>
      <c r="AN262" s="71"/>
      <c r="AO262" s="92">
        <v>3</v>
      </c>
      <c r="AP262" s="92"/>
      <c r="AQ262" s="92">
        <v>8</v>
      </c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>
        <v>3</v>
      </c>
      <c r="BC262" s="71">
        <v>2</v>
      </c>
      <c r="BD262" s="71"/>
      <c r="BE262" s="71"/>
      <c r="BF262" s="71"/>
      <c r="BG262" s="71"/>
      <c r="BH262" s="71"/>
      <c r="BI262" s="71"/>
      <c r="BJ262" s="71">
        <v>4</v>
      </c>
      <c r="BK262" s="71">
        <v>2</v>
      </c>
      <c r="BL262" s="71"/>
      <c r="BM262" s="71"/>
      <c r="BN262" s="71">
        <v>1</v>
      </c>
      <c r="BO262" s="71">
        <v>20</v>
      </c>
      <c r="BP262" s="71"/>
      <c r="BQ262" s="71"/>
      <c r="BR262" s="71">
        <v>4</v>
      </c>
      <c r="BS262" s="71">
        <v>5</v>
      </c>
      <c r="BT262" s="93"/>
      <c r="BU262" s="93"/>
      <c r="BV262" s="93"/>
      <c r="BW262" s="93"/>
      <c r="BX262" s="93"/>
      <c r="BY262" s="93"/>
      <c r="BZ262" s="93"/>
      <c r="CA262" s="93"/>
      <c r="CB262" s="93"/>
      <c r="CC262" s="93"/>
      <c r="CD262" s="93"/>
      <c r="CE262" s="93"/>
      <c r="CF262" s="93"/>
      <c r="CG262" s="93"/>
      <c r="CH262" s="93"/>
      <c r="CI262" s="93"/>
    </row>
    <row r="263" spans="1:71" ht="12.75">
      <c r="A263" s="13">
        <f>+A262+1</f>
        <v>257</v>
      </c>
      <c r="B263" s="13" t="s">
        <v>306</v>
      </c>
      <c r="C263" s="13">
        <v>9392</v>
      </c>
      <c r="D263" s="20" t="s">
        <v>94</v>
      </c>
      <c r="E263" s="20">
        <f>IF(F263="Y",1,"")</f>
        <v>1</v>
      </c>
      <c r="F263" s="21" t="s">
        <v>357</v>
      </c>
      <c r="G263" s="130">
        <f>SUM(J263:R263)</f>
        <v>44</v>
      </c>
      <c r="H263" s="130">
        <f>SUM(S263:AA263)</f>
        <v>19</v>
      </c>
      <c r="I263" s="102"/>
      <c r="J263" s="24"/>
      <c r="K263" s="14"/>
      <c r="L263" s="14">
        <v>4</v>
      </c>
      <c r="M263" s="14">
        <v>2</v>
      </c>
      <c r="N263" s="14">
        <v>21</v>
      </c>
      <c r="O263" s="14"/>
      <c r="P263" s="14">
        <v>2</v>
      </c>
      <c r="Q263" s="14">
        <v>2</v>
      </c>
      <c r="R263" s="14">
        <v>13</v>
      </c>
      <c r="S263" s="19"/>
      <c r="T263" s="14"/>
      <c r="U263" s="14">
        <v>3</v>
      </c>
      <c r="V263" s="14">
        <v>2</v>
      </c>
      <c r="W263" s="14">
        <v>3</v>
      </c>
      <c r="X263" s="14">
        <v>3</v>
      </c>
      <c r="Y263" s="14"/>
      <c r="Z263" s="14">
        <v>4</v>
      </c>
      <c r="AA263" s="14">
        <v>4</v>
      </c>
      <c r="AB263" s="19">
        <v>5</v>
      </c>
      <c r="AC263" s="19">
        <v>2</v>
      </c>
      <c r="AD263" s="19">
        <v>1</v>
      </c>
      <c r="AE263" s="19"/>
      <c r="AF263" s="19">
        <v>18</v>
      </c>
      <c r="AG263" s="19">
        <v>4</v>
      </c>
      <c r="AH263" s="19">
        <v>81</v>
      </c>
      <c r="AI263" s="19"/>
      <c r="AJ263" s="19"/>
      <c r="AK263" s="19">
        <v>2</v>
      </c>
      <c r="AL263" s="19"/>
      <c r="AM263" s="19"/>
      <c r="AN263" s="19"/>
      <c r="AO263" s="30">
        <v>32</v>
      </c>
      <c r="AP263" s="30">
        <v>14</v>
      </c>
      <c r="AQ263" s="30">
        <v>56</v>
      </c>
      <c r="AR263" s="39">
        <v>1</v>
      </c>
      <c r="AS263" s="39">
        <v>40</v>
      </c>
      <c r="AT263" s="39"/>
      <c r="AU263" s="39"/>
      <c r="AV263" s="39"/>
      <c r="AW263" s="39"/>
      <c r="AX263" s="39"/>
      <c r="AY263" s="39"/>
      <c r="AZ263" s="39"/>
      <c r="BA263" s="39"/>
      <c r="BB263" s="39">
        <v>4</v>
      </c>
      <c r="BC263" s="39">
        <v>28</v>
      </c>
      <c r="BD263" s="39"/>
      <c r="BE263" s="39"/>
      <c r="BF263" s="39">
        <v>4</v>
      </c>
      <c r="BG263" s="39">
        <v>8</v>
      </c>
      <c r="BH263" s="39"/>
      <c r="BI263" s="39"/>
      <c r="BJ263" s="39">
        <v>6</v>
      </c>
      <c r="BK263" s="39">
        <v>15</v>
      </c>
      <c r="BL263" s="39"/>
      <c r="BM263" s="39"/>
      <c r="BN263" s="39">
        <v>2</v>
      </c>
      <c r="BO263" s="39">
        <v>12</v>
      </c>
      <c r="BP263" s="39"/>
      <c r="BQ263" s="39"/>
      <c r="BR263" s="39">
        <v>4</v>
      </c>
      <c r="BS263" s="39">
        <v>10</v>
      </c>
    </row>
    <row r="264" spans="1:71" ht="12.75">
      <c r="A264" s="13">
        <f>+A263+1</f>
        <v>258</v>
      </c>
      <c r="B264" s="13" t="s">
        <v>309</v>
      </c>
      <c r="C264" s="13">
        <v>9696</v>
      </c>
      <c r="D264" s="20" t="s">
        <v>172</v>
      </c>
      <c r="E264" s="20">
        <f>IF(F264="Y",1,"")</f>
        <v>1</v>
      </c>
      <c r="F264" s="21" t="s">
        <v>357</v>
      </c>
      <c r="G264" s="130">
        <f>SUM(J264:R264)</f>
        <v>7</v>
      </c>
      <c r="H264" s="130">
        <f>SUM(S264:AA264)</f>
        <v>6</v>
      </c>
      <c r="I264" s="102"/>
      <c r="J264" s="24"/>
      <c r="K264" s="14"/>
      <c r="L264" s="14"/>
      <c r="M264" s="14"/>
      <c r="N264" s="14">
        <v>5</v>
      </c>
      <c r="O264" s="14"/>
      <c r="P264" s="14"/>
      <c r="Q264" s="14"/>
      <c r="R264" s="14">
        <v>2</v>
      </c>
      <c r="S264" s="19"/>
      <c r="T264" s="14"/>
      <c r="U264" s="14"/>
      <c r="V264" s="14"/>
      <c r="W264" s="14">
        <v>4</v>
      </c>
      <c r="X264" s="14"/>
      <c r="Y264" s="14"/>
      <c r="Z264" s="14">
        <v>1</v>
      </c>
      <c r="AA264" s="14">
        <v>1</v>
      </c>
      <c r="AB264" s="19"/>
      <c r="AC264" s="19"/>
      <c r="AD264" s="19"/>
      <c r="AE264" s="19"/>
      <c r="AF264" s="19">
        <v>2</v>
      </c>
      <c r="AG264" s="19"/>
      <c r="AH264" s="19">
        <v>10</v>
      </c>
      <c r="AI264" s="19"/>
      <c r="AJ264" s="19"/>
      <c r="AK264" s="19"/>
      <c r="AL264" s="19"/>
      <c r="AM264" s="19"/>
      <c r="AN264" s="19"/>
      <c r="AO264" s="14"/>
      <c r="AP264" s="14"/>
      <c r="AQ264" s="14">
        <v>10</v>
      </c>
      <c r="AR264" s="19">
        <v>1</v>
      </c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>
        <v>1</v>
      </c>
      <c r="BK264" s="19">
        <v>1</v>
      </c>
      <c r="BL264" s="19"/>
      <c r="BM264" s="19"/>
      <c r="BN264" s="19">
        <v>1</v>
      </c>
      <c r="BO264" s="19">
        <v>2</v>
      </c>
      <c r="BP264" s="19"/>
      <c r="BQ264" s="19"/>
      <c r="BR264" s="19"/>
      <c r="BS264" s="19"/>
    </row>
    <row r="265" spans="1:85" ht="12.75">
      <c r="A265" s="13">
        <f>+A264+1</f>
        <v>259</v>
      </c>
      <c r="B265" s="13" t="s">
        <v>310</v>
      </c>
      <c r="C265" s="42">
        <v>9791</v>
      </c>
      <c r="D265" s="20" t="s">
        <v>208</v>
      </c>
      <c r="E265" s="20">
        <f>IF(F265="Y",1,"")</f>
        <v>1</v>
      </c>
      <c r="F265" s="21" t="s">
        <v>357</v>
      </c>
      <c r="G265" s="130">
        <f>SUM(J265:R265)</f>
        <v>0</v>
      </c>
      <c r="H265" s="130">
        <f>SUM(S265:AA265)</f>
        <v>1</v>
      </c>
      <c r="I265" s="102"/>
      <c r="J265" s="44"/>
      <c r="K265" s="19"/>
      <c r="L265" s="19"/>
      <c r="M265" s="19"/>
      <c r="N265" s="19"/>
      <c r="O265" s="14"/>
      <c r="P265" s="19"/>
      <c r="Q265" s="19"/>
      <c r="R265" s="19"/>
      <c r="S265" s="39">
        <v>0</v>
      </c>
      <c r="T265" s="14"/>
      <c r="U265" s="14"/>
      <c r="V265" s="19"/>
      <c r="W265" s="14">
        <v>1</v>
      </c>
      <c r="X265" s="14"/>
      <c r="Y265" s="14"/>
      <c r="Z265" s="14"/>
      <c r="AA265" s="19"/>
      <c r="AB265" s="19">
        <v>2</v>
      </c>
      <c r="AC265" s="19">
        <v>1</v>
      </c>
      <c r="AD265" s="19">
        <v>1</v>
      </c>
      <c r="AE265" s="19"/>
      <c r="AF265" s="19">
        <v>3</v>
      </c>
      <c r="AG265" s="19"/>
      <c r="AH265" s="19"/>
      <c r="AI265" s="19"/>
      <c r="AJ265" s="19"/>
      <c r="AK265" s="19"/>
      <c r="AL265" s="19"/>
      <c r="AM265" s="19"/>
      <c r="AN265" s="19"/>
      <c r="AO265" s="14"/>
      <c r="AP265" s="14"/>
      <c r="AQ265" s="19">
        <v>20</v>
      </c>
      <c r="AR265" s="19">
        <v>1</v>
      </c>
      <c r="AS265" s="19">
        <v>1</v>
      </c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</row>
    <row r="266" spans="1:87" ht="12.75">
      <c r="A266" s="13">
        <f>+A265+1</f>
        <v>260</v>
      </c>
      <c r="B266" s="13" t="s">
        <v>315</v>
      </c>
      <c r="C266" s="13">
        <v>9859</v>
      </c>
      <c r="D266" s="20" t="s">
        <v>116</v>
      </c>
      <c r="E266" s="20">
        <f>IF(F266="Y",1,"")</f>
      </c>
      <c r="F266" s="21" t="s">
        <v>346</v>
      </c>
      <c r="G266" s="130">
        <f>SUM(J266:R266)</f>
        <v>49</v>
      </c>
      <c r="H266" s="130">
        <f>SUM(S266:AA266)</f>
        <v>6</v>
      </c>
      <c r="I266" s="102"/>
      <c r="J266" s="24"/>
      <c r="K266" s="23">
        <v>10</v>
      </c>
      <c r="L266" s="23">
        <v>6</v>
      </c>
      <c r="M266" s="23">
        <v>8</v>
      </c>
      <c r="N266" s="23">
        <v>4</v>
      </c>
      <c r="O266" s="23">
        <v>8</v>
      </c>
      <c r="P266" s="23">
        <v>2</v>
      </c>
      <c r="Q266" s="23">
        <v>8</v>
      </c>
      <c r="R266" s="23">
        <v>3</v>
      </c>
      <c r="S266" s="24"/>
      <c r="T266" s="23">
        <v>6</v>
      </c>
      <c r="U266" s="23"/>
      <c r="V266" s="23"/>
      <c r="W266" s="23"/>
      <c r="X266" s="23"/>
      <c r="Y266" s="23"/>
      <c r="Z266" s="23"/>
      <c r="AA266" s="23"/>
      <c r="AB266" s="24"/>
      <c r="AC266" s="24"/>
      <c r="AD266" s="24"/>
      <c r="AE266" s="24"/>
      <c r="AF266" s="24"/>
      <c r="AG266" s="24"/>
      <c r="AH266" s="24"/>
      <c r="AI266" s="24">
        <v>5</v>
      </c>
      <c r="AJ266" s="24"/>
      <c r="AK266" s="52"/>
      <c r="AL266" s="24"/>
      <c r="AM266" s="52"/>
      <c r="AN266" s="52"/>
      <c r="AO266" s="23">
        <v>3</v>
      </c>
      <c r="AP266" s="23">
        <v>2</v>
      </c>
      <c r="AQ266" s="23">
        <v>4</v>
      </c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</row>
    <row r="267" spans="1:71" ht="12.75">
      <c r="A267" s="13">
        <f>+A266+1</f>
        <v>261</v>
      </c>
      <c r="B267" s="13" t="s">
        <v>309</v>
      </c>
      <c r="C267" s="13">
        <v>9750</v>
      </c>
      <c r="D267" s="20" t="s">
        <v>193</v>
      </c>
      <c r="E267" s="20">
        <f>IF(F267="Y",1,"")</f>
        <v>1</v>
      </c>
      <c r="F267" s="21" t="s">
        <v>357</v>
      </c>
      <c r="G267" s="130">
        <f>SUM(J267:R267)</f>
        <v>73</v>
      </c>
      <c r="H267" s="130">
        <f>SUM(S267:AA267)</f>
        <v>61</v>
      </c>
      <c r="I267" s="102"/>
      <c r="J267" s="24"/>
      <c r="K267" s="23"/>
      <c r="L267" s="23"/>
      <c r="M267" s="23">
        <v>1</v>
      </c>
      <c r="N267" s="23">
        <v>48</v>
      </c>
      <c r="O267" s="23">
        <v>1</v>
      </c>
      <c r="P267" s="23">
        <v>1</v>
      </c>
      <c r="Q267" s="23">
        <v>3</v>
      </c>
      <c r="R267" s="23">
        <v>19</v>
      </c>
      <c r="S267" s="24"/>
      <c r="T267" s="23">
        <v>2</v>
      </c>
      <c r="U267" s="23">
        <v>4</v>
      </c>
      <c r="V267" s="23">
        <v>11</v>
      </c>
      <c r="W267" s="23">
        <v>26</v>
      </c>
      <c r="X267" s="23"/>
      <c r="Y267" s="23">
        <v>2</v>
      </c>
      <c r="Z267" s="23">
        <v>4</v>
      </c>
      <c r="AA267" s="23">
        <v>12</v>
      </c>
      <c r="AB267" s="24">
        <v>14</v>
      </c>
      <c r="AC267" s="24">
        <v>4</v>
      </c>
      <c r="AD267" s="24">
        <v>4</v>
      </c>
      <c r="AE267" s="24">
        <v>9</v>
      </c>
      <c r="AF267" s="24">
        <v>6</v>
      </c>
      <c r="AG267" s="24">
        <v>3</v>
      </c>
      <c r="AH267" s="24">
        <v>63</v>
      </c>
      <c r="AI267" s="24"/>
      <c r="AJ267" s="24"/>
      <c r="AK267" s="24">
        <v>1</v>
      </c>
      <c r="AL267" s="24"/>
      <c r="AM267" s="24"/>
      <c r="AN267" s="24"/>
      <c r="AO267" s="23">
        <v>15</v>
      </c>
      <c r="AP267" s="23">
        <v>30</v>
      </c>
      <c r="AQ267" s="23">
        <v>21</v>
      </c>
      <c r="AR267" s="24"/>
      <c r="AS267" s="24"/>
      <c r="AT267" s="24"/>
      <c r="AU267" s="24"/>
      <c r="AV267" s="24">
        <v>1</v>
      </c>
      <c r="AW267" s="24">
        <v>60</v>
      </c>
      <c r="AX267" s="24"/>
      <c r="AY267" s="24"/>
      <c r="AZ267" s="24"/>
      <c r="BA267" s="24"/>
      <c r="BB267" s="24">
        <v>17</v>
      </c>
      <c r="BC267" s="24">
        <v>25</v>
      </c>
      <c r="BD267" s="24"/>
      <c r="BE267" s="24"/>
      <c r="BF267" s="24">
        <v>10</v>
      </c>
      <c r="BG267" s="24">
        <v>40</v>
      </c>
      <c r="BH267" s="24"/>
      <c r="BI267" s="24"/>
      <c r="BJ267" s="24">
        <v>3</v>
      </c>
      <c r="BK267" s="24">
        <v>9</v>
      </c>
      <c r="BL267" s="24">
        <v>1</v>
      </c>
      <c r="BM267" s="24">
        <v>3</v>
      </c>
      <c r="BN267" s="24">
        <v>4</v>
      </c>
      <c r="BO267" s="24">
        <v>20</v>
      </c>
      <c r="BP267" s="24">
        <v>1</v>
      </c>
      <c r="BQ267" s="24">
        <v>1</v>
      </c>
      <c r="BR267" s="24">
        <v>3</v>
      </c>
      <c r="BS267" s="24">
        <v>12</v>
      </c>
    </row>
    <row r="268" spans="1:87" ht="12.75">
      <c r="A268" s="13">
        <f>+A267+1</f>
        <v>262</v>
      </c>
      <c r="B268" s="13" t="s">
        <v>307</v>
      </c>
      <c r="C268" s="13">
        <v>9985</v>
      </c>
      <c r="D268" s="20" t="s">
        <v>43</v>
      </c>
      <c r="E268" s="20">
        <f>IF(F268="Y",1,"")</f>
      </c>
      <c r="F268" s="21" t="s">
        <v>346</v>
      </c>
      <c r="G268" s="130">
        <f>SUM(J268:R268)</f>
        <v>12</v>
      </c>
      <c r="H268" s="130">
        <f>SUM(S268:AA268)</f>
        <v>0</v>
      </c>
      <c r="I268" s="100"/>
      <c r="J268" s="91"/>
      <c r="K268" s="90"/>
      <c r="L268" s="90"/>
      <c r="M268" s="90">
        <v>4</v>
      </c>
      <c r="N268" s="90">
        <v>1</v>
      </c>
      <c r="O268" s="90">
        <v>1</v>
      </c>
      <c r="P268" s="90"/>
      <c r="Q268" s="90">
        <v>5</v>
      </c>
      <c r="R268" s="90">
        <v>1</v>
      </c>
      <c r="S268" s="91"/>
      <c r="T268" s="90"/>
      <c r="U268" s="90"/>
      <c r="V268" s="90"/>
      <c r="W268" s="90"/>
      <c r="X268" s="90"/>
      <c r="Y268" s="90"/>
      <c r="Z268" s="90"/>
      <c r="AA268" s="90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0"/>
      <c r="AP268" s="90"/>
      <c r="AQ268" s="92">
        <v>12</v>
      </c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93"/>
      <c r="BU268" s="93"/>
      <c r="BV268" s="93"/>
      <c r="BW268" s="93"/>
      <c r="BX268" s="93"/>
      <c r="BY268" s="93"/>
      <c r="BZ268" s="93"/>
      <c r="CA268" s="93"/>
      <c r="CB268" s="93"/>
      <c r="CC268" s="93"/>
      <c r="CD268" s="93"/>
      <c r="CE268" s="93"/>
      <c r="CF268" s="93"/>
      <c r="CG268" s="93"/>
      <c r="CH268" s="93"/>
      <c r="CI268" s="93"/>
    </row>
    <row r="269" spans="1:87" ht="12.75">
      <c r="A269" s="13">
        <f>+A268+1</f>
        <v>263</v>
      </c>
      <c r="B269" s="13" t="s">
        <v>307</v>
      </c>
      <c r="C269" s="13">
        <v>9268</v>
      </c>
      <c r="D269" s="20" t="s">
        <v>15</v>
      </c>
      <c r="E269" s="20">
        <f>IF(F269="Y",1,"")</f>
        <v>1</v>
      </c>
      <c r="F269" s="21" t="s">
        <v>357</v>
      </c>
      <c r="G269" s="130">
        <f>SUM(J269:R269)</f>
        <v>47</v>
      </c>
      <c r="H269" s="130">
        <f>SUM(S269:AA269)</f>
        <v>17</v>
      </c>
      <c r="I269" s="100"/>
      <c r="J269" s="71"/>
      <c r="K269" s="90"/>
      <c r="L269" s="90">
        <v>2</v>
      </c>
      <c r="M269" s="90">
        <v>9</v>
      </c>
      <c r="N269" s="90">
        <v>20</v>
      </c>
      <c r="O269" s="90"/>
      <c r="P269" s="90">
        <v>2</v>
      </c>
      <c r="Q269" s="90">
        <v>4</v>
      </c>
      <c r="R269" s="90">
        <v>10</v>
      </c>
      <c r="S269" s="91"/>
      <c r="T269" s="90">
        <v>1</v>
      </c>
      <c r="U269" s="90">
        <v>1</v>
      </c>
      <c r="V269" s="90"/>
      <c r="W269" s="90">
        <v>8</v>
      </c>
      <c r="X269" s="90"/>
      <c r="Y269" s="90">
        <v>1</v>
      </c>
      <c r="Z269" s="90">
        <v>1</v>
      </c>
      <c r="AA269" s="90">
        <v>5</v>
      </c>
      <c r="AB269" s="91"/>
      <c r="AC269" s="91">
        <v>1</v>
      </c>
      <c r="AD269" s="91">
        <v>1</v>
      </c>
      <c r="AE269" s="91"/>
      <c r="AF269" s="91">
        <v>5</v>
      </c>
      <c r="AG269" s="91"/>
      <c r="AH269" s="91">
        <v>54</v>
      </c>
      <c r="AI269" s="91"/>
      <c r="AJ269" s="91"/>
      <c r="AK269" s="91"/>
      <c r="AL269" s="91"/>
      <c r="AM269" s="91"/>
      <c r="AN269" s="91"/>
      <c r="AO269" s="90">
        <v>5</v>
      </c>
      <c r="AP269" s="90"/>
      <c r="AQ269" s="92">
        <v>14</v>
      </c>
      <c r="AR269" s="71">
        <v>1</v>
      </c>
      <c r="AS269" s="71"/>
      <c r="AT269" s="71"/>
      <c r="AU269" s="71"/>
      <c r="AV269" s="71"/>
      <c r="AW269" s="71"/>
      <c r="AX269" s="71"/>
      <c r="AY269" s="71"/>
      <c r="AZ269" s="71"/>
      <c r="BA269" s="71"/>
      <c r="BB269" s="71">
        <v>6</v>
      </c>
      <c r="BC269" s="71"/>
      <c r="BD269" s="71"/>
      <c r="BE269" s="71"/>
      <c r="BF269" s="71"/>
      <c r="BG269" s="71"/>
      <c r="BH269" s="71"/>
      <c r="BI269" s="71"/>
      <c r="BJ269" s="71">
        <v>6</v>
      </c>
      <c r="BK269" s="71"/>
      <c r="BL269" s="71">
        <v>1</v>
      </c>
      <c r="BM269" s="71"/>
      <c r="BN269" s="71"/>
      <c r="BO269" s="71"/>
      <c r="BP269" s="71"/>
      <c r="BQ269" s="71"/>
      <c r="BR269" s="71"/>
      <c r="BS269" s="71"/>
      <c r="BT269" s="93"/>
      <c r="BU269" s="93"/>
      <c r="BV269" s="93"/>
      <c r="BW269" s="93"/>
      <c r="BX269" s="93"/>
      <c r="BY269" s="93"/>
      <c r="BZ269" s="93"/>
      <c r="CA269" s="93"/>
      <c r="CB269" s="93"/>
      <c r="CC269" s="93"/>
      <c r="CD269" s="93"/>
      <c r="CE269" s="93"/>
      <c r="CF269" s="93"/>
      <c r="CG269" s="93"/>
      <c r="CH269" s="93"/>
      <c r="CI269" s="93"/>
    </row>
    <row r="270" spans="1:85" ht="12.75">
      <c r="A270" s="13">
        <f>+A269+1</f>
        <v>264</v>
      </c>
      <c r="B270" s="13" t="s">
        <v>310</v>
      </c>
      <c r="C270" s="13">
        <v>9756</v>
      </c>
      <c r="D270" s="20" t="s">
        <v>195</v>
      </c>
      <c r="E270" s="20">
        <f>IF(F270="Y",1,"")</f>
        <v>1</v>
      </c>
      <c r="F270" s="21" t="s">
        <v>357</v>
      </c>
      <c r="G270" s="130">
        <f>SUM(J270:R270)</f>
        <v>121</v>
      </c>
      <c r="H270" s="130">
        <f>SUM(S270:AA270)</f>
        <v>17</v>
      </c>
      <c r="I270" s="102"/>
      <c r="J270" s="25"/>
      <c r="K270" s="14"/>
      <c r="L270" s="14">
        <v>2</v>
      </c>
      <c r="M270" s="14">
        <v>13</v>
      </c>
      <c r="N270" s="14">
        <v>68</v>
      </c>
      <c r="O270" s="14"/>
      <c r="P270" s="19">
        <v>1</v>
      </c>
      <c r="Q270" s="19"/>
      <c r="R270" s="19">
        <v>37</v>
      </c>
      <c r="S270" s="39"/>
      <c r="T270" s="19"/>
      <c r="U270" s="19">
        <v>2</v>
      </c>
      <c r="V270" s="19">
        <v>5</v>
      </c>
      <c r="W270" s="19">
        <v>4</v>
      </c>
      <c r="X270" s="14"/>
      <c r="Y270" s="14">
        <v>1</v>
      </c>
      <c r="Z270" s="19">
        <v>2</v>
      </c>
      <c r="AA270" s="19">
        <v>3</v>
      </c>
      <c r="AB270" s="19"/>
      <c r="AC270" s="19"/>
      <c r="AD270" s="19"/>
      <c r="AE270" s="19"/>
      <c r="AF270" s="19">
        <v>1</v>
      </c>
      <c r="AG270" s="19">
        <v>2</v>
      </c>
      <c r="AH270" s="19">
        <v>77</v>
      </c>
      <c r="AI270" s="19"/>
      <c r="AJ270" s="19"/>
      <c r="AK270" s="19"/>
      <c r="AL270" s="19"/>
      <c r="AM270" s="19"/>
      <c r="AN270" s="19"/>
      <c r="AO270" s="14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>
        <v>1</v>
      </c>
      <c r="BQ270" s="19">
        <v>10</v>
      </c>
      <c r="BR270" s="19"/>
      <c r="BS270" s="19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</row>
    <row r="271" spans="1:86" ht="12.75">
      <c r="A271" s="13">
        <f>+A270+1</f>
        <v>265</v>
      </c>
      <c r="B271" s="13" t="s">
        <v>308</v>
      </c>
      <c r="C271" s="13">
        <v>9554</v>
      </c>
      <c r="D271" s="20" t="s">
        <v>132</v>
      </c>
      <c r="E271" s="20">
        <f>IF(F271="Y",1,"")</f>
        <v>1</v>
      </c>
      <c r="F271" s="21" t="s">
        <v>357</v>
      </c>
      <c r="G271" s="130">
        <f>SUM(J271:R271)</f>
        <v>119</v>
      </c>
      <c r="H271" s="130">
        <f>SUM(S271:AA271)</f>
        <v>22</v>
      </c>
      <c r="I271" s="102"/>
      <c r="J271" s="24"/>
      <c r="K271" s="23">
        <v>16</v>
      </c>
      <c r="L271" s="23">
        <v>10</v>
      </c>
      <c r="M271" s="23">
        <v>24</v>
      </c>
      <c r="N271" s="23">
        <v>26</v>
      </c>
      <c r="O271" s="23">
        <v>6</v>
      </c>
      <c r="P271" s="23">
        <v>9</v>
      </c>
      <c r="Q271" s="23">
        <v>17</v>
      </c>
      <c r="R271" s="23">
        <v>11</v>
      </c>
      <c r="S271" s="24"/>
      <c r="T271" s="23">
        <v>4</v>
      </c>
      <c r="U271" s="23">
        <v>4</v>
      </c>
      <c r="V271" s="23">
        <v>2</v>
      </c>
      <c r="W271" s="23">
        <v>2</v>
      </c>
      <c r="X271" s="23">
        <v>3</v>
      </c>
      <c r="Y271" s="23">
        <v>5</v>
      </c>
      <c r="Z271" s="23"/>
      <c r="AA271" s="23">
        <v>2</v>
      </c>
      <c r="AB271" s="24">
        <v>17</v>
      </c>
      <c r="AC271" s="24">
        <v>1</v>
      </c>
      <c r="AD271" s="24">
        <v>3</v>
      </c>
      <c r="AE271" s="24">
        <v>6</v>
      </c>
      <c r="AF271" s="24">
        <v>33</v>
      </c>
      <c r="AG271" s="24">
        <v>9</v>
      </c>
      <c r="AH271" s="24">
        <v>119</v>
      </c>
      <c r="AI271" s="24"/>
      <c r="AJ271" s="24">
        <v>3</v>
      </c>
      <c r="AK271" s="24">
        <v>3</v>
      </c>
      <c r="AL271" s="24"/>
      <c r="AM271" s="24"/>
      <c r="AN271" s="24"/>
      <c r="AO271" s="23">
        <v>123</v>
      </c>
      <c r="AP271" s="23">
        <v>33</v>
      </c>
      <c r="AQ271" s="32">
        <v>88</v>
      </c>
      <c r="AR271" s="58">
        <v>1</v>
      </c>
      <c r="AS271" s="58">
        <v>50</v>
      </c>
      <c r="AT271" s="58"/>
      <c r="AU271" s="58"/>
      <c r="AV271" s="58"/>
      <c r="AW271" s="58"/>
      <c r="AX271" s="58"/>
      <c r="AY271" s="58"/>
      <c r="AZ271" s="58"/>
      <c r="BA271" s="58"/>
      <c r="BB271" s="58">
        <v>3</v>
      </c>
      <c r="BC271" s="58">
        <v>15</v>
      </c>
      <c r="BD271" s="58"/>
      <c r="BE271" s="58"/>
      <c r="BF271" s="58">
        <v>5</v>
      </c>
      <c r="BG271" s="58">
        <v>25</v>
      </c>
      <c r="BH271" s="58">
        <v>2</v>
      </c>
      <c r="BI271" s="58">
        <v>65</v>
      </c>
      <c r="BJ271" s="58">
        <v>11</v>
      </c>
      <c r="BK271" s="58">
        <v>30</v>
      </c>
      <c r="BL271" s="58">
        <v>2</v>
      </c>
      <c r="BM271" s="58">
        <v>31</v>
      </c>
      <c r="BN271" s="58">
        <v>3</v>
      </c>
      <c r="BO271" s="58">
        <v>25</v>
      </c>
      <c r="BP271" s="58"/>
      <c r="BQ271" s="58"/>
      <c r="BR271" s="58"/>
      <c r="BS271" s="58"/>
      <c r="BT271" s="2"/>
      <c r="BU271" s="15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</row>
    <row r="272" spans="1:87" s="3" customFormat="1" ht="15" customHeight="1">
      <c r="A272" s="13">
        <f>+A271+1</f>
        <v>266</v>
      </c>
      <c r="B272" s="13" t="s">
        <v>310</v>
      </c>
      <c r="C272" s="13">
        <v>9854</v>
      </c>
      <c r="D272" s="20" t="s">
        <v>334</v>
      </c>
      <c r="E272" s="20">
        <f>IF(F272="Y",1,"")</f>
        <v>1</v>
      </c>
      <c r="F272" s="21" t="s">
        <v>357</v>
      </c>
      <c r="G272" s="130">
        <f>SUM(J272:R272)</f>
        <v>127</v>
      </c>
      <c r="H272" s="130">
        <f>SUM(S272:AA272)</f>
        <v>107</v>
      </c>
      <c r="I272" s="102"/>
      <c r="J272" s="25"/>
      <c r="K272" s="23">
        <v>1</v>
      </c>
      <c r="L272" s="23">
        <v>14</v>
      </c>
      <c r="M272" s="23">
        <v>32</v>
      </c>
      <c r="N272" s="23">
        <v>37</v>
      </c>
      <c r="O272" s="23">
        <v>2</v>
      </c>
      <c r="P272" s="23">
        <v>5</v>
      </c>
      <c r="Q272" s="23">
        <v>11</v>
      </c>
      <c r="R272" s="23">
        <v>25</v>
      </c>
      <c r="S272" s="25"/>
      <c r="T272" s="23">
        <v>12</v>
      </c>
      <c r="U272" s="23">
        <v>10</v>
      </c>
      <c r="V272" s="23">
        <v>24</v>
      </c>
      <c r="W272" s="23">
        <v>12</v>
      </c>
      <c r="X272" s="23">
        <v>10</v>
      </c>
      <c r="Y272" s="23">
        <v>8</v>
      </c>
      <c r="Z272" s="23">
        <v>23</v>
      </c>
      <c r="AA272" s="23">
        <v>8</v>
      </c>
      <c r="AB272" s="24"/>
      <c r="AC272" s="24">
        <v>4</v>
      </c>
      <c r="AD272" s="24">
        <v>9</v>
      </c>
      <c r="AE272" s="24"/>
      <c r="AF272" s="24">
        <v>32</v>
      </c>
      <c r="AG272" s="24">
        <v>10</v>
      </c>
      <c r="AH272" s="24">
        <v>219</v>
      </c>
      <c r="AI272" s="24">
        <v>6</v>
      </c>
      <c r="AJ272" s="24">
        <v>5</v>
      </c>
      <c r="AK272" s="24"/>
      <c r="AL272" s="24"/>
      <c r="AM272" s="24"/>
      <c r="AN272" s="24">
        <v>2</v>
      </c>
      <c r="AO272" s="23">
        <v>14</v>
      </c>
      <c r="AP272" s="23"/>
      <c r="AQ272" s="23">
        <v>20</v>
      </c>
      <c r="AR272" s="24">
        <v>1</v>
      </c>
      <c r="AS272" s="24">
        <v>50</v>
      </c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>
        <v>2</v>
      </c>
      <c r="BE272" s="24">
        <v>40</v>
      </c>
      <c r="BF272" s="24"/>
      <c r="BG272" s="24"/>
      <c r="BH272" s="24"/>
      <c r="BI272" s="24"/>
      <c r="BJ272" s="24"/>
      <c r="BK272" s="24"/>
      <c r="BL272" s="24">
        <v>1</v>
      </c>
      <c r="BM272" s="24">
        <v>20</v>
      </c>
      <c r="BN272" s="24"/>
      <c r="BO272" s="24"/>
      <c r="BP272" s="24"/>
      <c r="BQ272" s="24"/>
      <c r="BR272" s="24"/>
      <c r="BS272" s="24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10"/>
      <c r="CI272" s="10"/>
    </row>
    <row r="273" spans="1:87" s="3" customFormat="1" ht="15" customHeight="1">
      <c r="A273" s="13">
        <f>+A272+1</f>
        <v>267</v>
      </c>
      <c r="B273" s="13" t="s">
        <v>310</v>
      </c>
      <c r="C273" s="40">
        <v>9845</v>
      </c>
      <c r="D273" s="20" t="s">
        <v>247</v>
      </c>
      <c r="E273" s="20">
        <f>IF(F273="Y",1,"")</f>
        <v>1</v>
      </c>
      <c r="F273" s="21" t="s">
        <v>357</v>
      </c>
      <c r="G273" s="130">
        <f>SUM(J273:R273)</f>
        <v>23</v>
      </c>
      <c r="H273" s="130">
        <f>SUM(S273:AA273)</f>
        <v>4</v>
      </c>
      <c r="I273" s="102"/>
      <c r="J273" s="53"/>
      <c r="K273" s="19">
        <v>3</v>
      </c>
      <c r="L273" s="14"/>
      <c r="M273" s="14">
        <v>8</v>
      </c>
      <c r="N273" s="14">
        <v>5</v>
      </c>
      <c r="O273" s="14"/>
      <c r="P273" s="14"/>
      <c r="Q273" s="14">
        <v>5</v>
      </c>
      <c r="R273" s="14">
        <v>2</v>
      </c>
      <c r="S273" s="39"/>
      <c r="T273" s="14"/>
      <c r="U273" s="14"/>
      <c r="V273" s="14"/>
      <c r="W273" s="14">
        <v>3</v>
      </c>
      <c r="X273" s="14">
        <v>1</v>
      </c>
      <c r="Y273" s="14"/>
      <c r="Z273" s="14"/>
      <c r="AA273" s="14"/>
      <c r="AB273" s="19"/>
      <c r="AC273" s="19">
        <v>2</v>
      </c>
      <c r="AD273" s="19">
        <v>1</v>
      </c>
      <c r="AE273" s="19"/>
      <c r="AF273" s="19"/>
      <c r="AG273" s="19"/>
      <c r="AH273" s="19">
        <v>17</v>
      </c>
      <c r="AI273" s="19"/>
      <c r="AJ273" s="19"/>
      <c r="AK273" s="19"/>
      <c r="AL273" s="19"/>
      <c r="AM273" s="19"/>
      <c r="AN273" s="19"/>
      <c r="AO273" s="14"/>
      <c r="AP273" s="14">
        <v>7</v>
      </c>
      <c r="AQ273" s="14">
        <v>20</v>
      </c>
      <c r="AR273" s="19"/>
      <c r="AS273" s="19"/>
      <c r="AT273" s="19"/>
      <c r="AU273" s="19"/>
      <c r="AV273" s="19">
        <v>2</v>
      </c>
      <c r="AW273" s="19">
        <v>0.2</v>
      </c>
      <c r="AX273" s="19"/>
      <c r="AY273" s="19"/>
      <c r="AZ273" s="19"/>
      <c r="BA273" s="19"/>
      <c r="BB273" s="19">
        <v>2</v>
      </c>
      <c r="BC273" s="19">
        <v>1</v>
      </c>
      <c r="BD273" s="19"/>
      <c r="BE273" s="19"/>
      <c r="BF273" s="19">
        <v>4</v>
      </c>
      <c r="BG273" s="19">
        <v>2</v>
      </c>
      <c r="BH273" s="19"/>
      <c r="BI273" s="19"/>
      <c r="BJ273" s="19"/>
      <c r="BK273" s="19"/>
      <c r="BL273" s="19"/>
      <c r="BM273" s="19"/>
      <c r="BN273" s="19">
        <v>3</v>
      </c>
      <c r="BO273" s="19">
        <v>2</v>
      </c>
      <c r="BP273" s="19">
        <v>9</v>
      </c>
      <c r="BQ273" s="19">
        <v>6</v>
      </c>
      <c r="BR273" s="19">
        <v>9</v>
      </c>
      <c r="BS273" s="19">
        <v>4</v>
      </c>
      <c r="CH273" s="10"/>
      <c r="CI273" s="10"/>
    </row>
    <row r="274" spans="1:87" s="8" customFormat="1" ht="15" customHeight="1">
      <c r="A274" s="13">
        <f>+A273+1</f>
        <v>268</v>
      </c>
      <c r="B274" s="13" t="s">
        <v>308</v>
      </c>
      <c r="C274" s="13">
        <v>9568</v>
      </c>
      <c r="D274" s="20" t="s">
        <v>139</v>
      </c>
      <c r="E274" s="20">
        <f>IF(F274="Y",1,"")</f>
        <v>1</v>
      </c>
      <c r="F274" s="21" t="s">
        <v>357</v>
      </c>
      <c r="G274" s="130">
        <f>SUM(J274:R274)</f>
        <v>106</v>
      </c>
      <c r="H274" s="130">
        <f>SUM(S274:AA274)</f>
        <v>25</v>
      </c>
      <c r="I274" s="102"/>
      <c r="J274" s="24"/>
      <c r="K274" s="19">
        <v>8</v>
      </c>
      <c r="L274" s="14">
        <v>5</v>
      </c>
      <c r="M274" s="14">
        <v>25</v>
      </c>
      <c r="N274" s="14">
        <v>37</v>
      </c>
      <c r="O274" s="14">
        <v>3</v>
      </c>
      <c r="P274" s="14">
        <v>3</v>
      </c>
      <c r="Q274" s="14">
        <v>17</v>
      </c>
      <c r="R274" s="14">
        <v>8</v>
      </c>
      <c r="S274" s="19"/>
      <c r="T274" s="14"/>
      <c r="U274" s="14">
        <v>2</v>
      </c>
      <c r="V274" s="14">
        <v>6</v>
      </c>
      <c r="W274" s="14">
        <v>5</v>
      </c>
      <c r="X274" s="14">
        <v>3</v>
      </c>
      <c r="Y274" s="14">
        <v>3</v>
      </c>
      <c r="Z274" s="14">
        <v>4</v>
      </c>
      <c r="AA274" s="14">
        <v>2</v>
      </c>
      <c r="AB274" s="19">
        <v>4</v>
      </c>
      <c r="AC274" s="19">
        <v>1</v>
      </c>
      <c r="AD274" s="19"/>
      <c r="AE274" s="19"/>
      <c r="AF274" s="19">
        <v>17</v>
      </c>
      <c r="AG274" s="19">
        <v>2</v>
      </c>
      <c r="AH274" s="19">
        <v>90</v>
      </c>
      <c r="AI274" s="19"/>
      <c r="AJ274" s="19"/>
      <c r="AK274" s="19"/>
      <c r="AL274" s="19"/>
      <c r="AM274" s="19"/>
      <c r="AN274" s="19"/>
      <c r="AO274" s="14"/>
      <c r="AP274" s="14">
        <v>10</v>
      </c>
      <c r="AQ274" s="14">
        <v>25</v>
      </c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>
        <v>1</v>
      </c>
      <c r="BC274" s="19">
        <v>3</v>
      </c>
      <c r="BD274" s="19">
        <v>1</v>
      </c>
      <c r="BE274" s="19">
        <v>40</v>
      </c>
      <c r="BF274" s="19">
        <v>4</v>
      </c>
      <c r="BG274" s="19">
        <v>10</v>
      </c>
      <c r="BH274" s="19"/>
      <c r="BI274" s="19"/>
      <c r="BJ274" s="19">
        <v>3</v>
      </c>
      <c r="BK274" s="19">
        <v>4</v>
      </c>
      <c r="BL274" s="19">
        <v>1</v>
      </c>
      <c r="BM274" s="19">
        <v>10</v>
      </c>
      <c r="BN274" s="19"/>
      <c r="BO274" s="19"/>
      <c r="BP274" s="19"/>
      <c r="BQ274" s="19"/>
      <c r="BR274" s="19"/>
      <c r="BS274" s="19"/>
      <c r="BT274" s="10"/>
      <c r="BU274" s="16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</row>
    <row r="275" spans="1:87" s="8" customFormat="1" ht="15" customHeight="1">
      <c r="A275" s="13">
        <f>+A274+1</f>
        <v>269</v>
      </c>
      <c r="B275" s="18" t="s">
        <v>308</v>
      </c>
      <c r="C275" s="18">
        <v>9569</v>
      </c>
      <c r="D275" s="81" t="s">
        <v>277</v>
      </c>
      <c r="E275" s="20">
        <f>IF(F275="Y",1,"")</f>
        <v>1</v>
      </c>
      <c r="F275" s="82" t="s">
        <v>357</v>
      </c>
      <c r="G275" s="130">
        <f>SUM(J275:R275)</f>
        <v>51</v>
      </c>
      <c r="H275" s="130">
        <f>SUM(S275:AA275)</f>
        <v>41</v>
      </c>
      <c r="I275" s="102"/>
      <c r="J275" s="24"/>
      <c r="K275" s="19"/>
      <c r="L275" s="19">
        <v>3</v>
      </c>
      <c r="M275" s="19">
        <v>11</v>
      </c>
      <c r="N275" s="19">
        <v>26</v>
      </c>
      <c r="O275" s="19"/>
      <c r="P275" s="19">
        <v>1</v>
      </c>
      <c r="Q275" s="19">
        <v>4</v>
      </c>
      <c r="R275" s="19">
        <v>6</v>
      </c>
      <c r="S275" s="19"/>
      <c r="T275" s="19">
        <v>8</v>
      </c>
      <c r="U275" s="19">
        <v>5</v>
      </c>
      <c r="V275" s="19">
        <v>9</v>
      </c>
      <c r="W275" s="19">
        <v>6</v>
      </c>
      <c r="X275" s="19">
        <v>5</v>
      </c>
      <c r="Y275" s="19">
        <v>4</v>
      </c>
      <c r="Z275" s="19">
        <v>2</v>
      </c>
      <c r="AA275" s="19">
        <v>2</v>
      </c>
      <c r="AB275" s="19">
        <v>23</v>
      </c>
      <c r="AC275" s="19">
        <v>6</v>
      </c>
      <c r="AD275" s="19"/>
      <c r="AE275" s="19"/>
      <c r="AF275" s="19">
        <v>11</v>
      </c>
      <c r="AG275" s="19"/>
      <c r="AH275" s="19">
        <v>38</v>
      </c>
      <c r="AI275" s="19"/>
      <c r="AJ275" s="19"/>
      <c r="AK275" s="19"/>
      <c r="AL275" s="19"/>
      <c r="AM275" s="19"/>
      <c r="AN275" s="19"/>
      <c r="AO275" s="19">
        <v>11</v>
      </c>
      <c r="AP275" s="19"/>
      <c r="AQ275" s="19">
        <v>6</v>
      </c>
      <c r="AR275" s="19">
        <v>1</v>
      </c>
      <c r="AS275" s="19">
        <v>10</v>
      </c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>
        <v>2</v>
      </c>
      <c r="BE275" s="19">
        <v>10</v>
      </c>
      <c r="BF275" s="19"/>
      <c r="BG275" s="19"/>
      <c r="BH275" s="19"/>
      <c r="BI275" s="19"/>
      <c r="BJ275" s="19"/>
      <c r="BK275" s="19"/>
      <c r="BL275" s="19">
        <v>1</v>
      </c>
      <c r="BM275" s="19">
        <v>5</v>
      </c>
      <c r="BN275" s="19"/>
      <c r="BO275" s="19"/>
      <c r="BP275" s="19"/>
      <c r="BQ275" s="19"/>
      <c r="BR275" s="19"/>
      <c r="BS275" s="19"/>
      <c r="BT275" s="10"/>
      <c r="BU275" s="16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</row>
    <row r="276" spans="1:87" s="8" customFormat="1" ht="15" customHeight="1">
      <c r="A276" s="13">
        <f>+A275+1</f>
        <v>270</v>
      </c>
      <c r="B276" s="13" t="s">
        <v>308</v>
      </c>
      <c r="C276" s="18">
        <v>9570</v>
      </c>
      <c r="D276" s="20" t="s">
        <v>328</v>
      </c>
      <c r="E276" s="20">
        <f>IF(F276="Y",1,"")</f>
        <v>1</v>
      </c>
      <c r="F276" s="21" t="s">
        <v>357</v>
      </c>
      <c r="G276" s="130">
        <f>SUM(J276:R276)</f>
        <v>121</v>
      </c>
      <c r="H276" s="130">
        <f>SUM(S276:AA276)</f>
        <v>9</v>
      </c>
      <c r="I276" s="102"/>
      <c r="J276" s="24"/>
      <c r="K276" s="19"/>
      <c r="L276" s="19"/>
      <c r="M276" s="19">
        <v>12</v>
      </c>
      <c r="N276" s="19">
        <v>76</v>
      </c>
      <c r="O276" s="19"/>
      <c r="P276" s="19"/>
      <c r="Q276" s="19">
        <v>5</v>
      </c>
      <c r="R276" s="19">
        <v>28</v>
      </c>
      <c r="S276" s="19"/>
      <c r="T276" s="19"/>
      <c r="U276" s="19"/>
      <c r="V276" s="19">
        <v>3</v>
      </c>
      <c r="W276" s="19"/>
      <c r="X276" s="19"/>
      <c r="Y276" s="19"/>
      <c r="Z276" s="19">
        <v>1</v>
      </c>
      <c r="AA276" s="19">
        <v>5</v>
      </c>
      <c r="AB276" s="19">
        <v>1</v>
      </c>
      <c r="AC276" s="19">
        <v>8</v>
      </c>
      <c r="AD276" s="19">
        <v>3</v>
      </c>
      <c r="AE276" s="19"/>
      <c r="AF276" s="19">
        <v>5</v>
      </c>
      <c r="AG276" s="19"/>
      <c r="AH276" s="19">
        <v>73</v>
      </c>
      <c r="AI276" s="19"/>
      <c r="AJ276" s="19"/>
      <c r="AK276" s="19">
        <v>2</v>
      </c>
      <c r="AL276" s="19"/>
      <c r="AM276" s="19"/>
      <c r="AN276" s="19"/>
      <c r="AO276" s="19"/>
      <c r="AP276" s="14"/>
      <c r="AQ276" s="19">
        <v>12</v>
      </c>
      <c r="AR276" s="19">
        <v>1</v>
      </c>
      <c r="AS276" s="19">
        <v>45</v>
      </c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>
        <v>2</v>
      </c>
      <c r="BM276" s="19">
        <v>20</v>
      </c>
      <c r="BN276" s="19"/>
      <c r="BO276" s="19"/>
      <c r="BP276" s="19">
        <v>1</v>
      </c>
      <c r="BQ276" s="19">
        <v>15</v>
      </c>
      <c r="BR276" s="19"/>
      <c r="BS276" s="19"/>
      <c r="BT276" s="10"/>
      <c r="BU276" s="16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</row>
    <row r="277" spans="1:87" s="3" customFormat="1" ht="15" customHeight="1">
      <c r="A277" s="13">
        <f>+A276+1</f>
        <v>271</v>
      </c>
      <c r="B277" s="13" t="s">
        <v>308</v>
      </c>
      <c r="C277" s="13">
        <v>14406</v>
      </c>
      <c r="D277" s="20" t="s">
        <v>134</v>
      </c>
      <c r="E277" s="20">
        <f>IF(F277="Y",1,"")</f>
        <v>1</v>
      </c>
      <c r="F277" s="21" t="s">
        <v>357</v>
      </c>
      <c r="G277" s="130">
        <f>SUM(J277:R277)</f>
        <v>49</v>
      </c>
      <c r="H277" s="130">
        <f>SUM(S277:AA277)</f>
        <v>39</v>
      </c>
      <c r="I277" s="102"/>
      <c r="J277" s="24"/>
      <c r="K277" s="19"/>
      <c r="L277" s="14">
        <v>6</v>
      </c>
      <c r="M277" s="14">
        <v>6</v>
      </c>
      <c r="N277" s="14">
        <v>19</v>
      </c>
      <c r="O277" s="14"/>
      <c r="P277" s="14">
        <v>1</v>
      </c>
      <c r="Q277" s="14">
        <v>3</v>
      </c>
      <c r="R277" s="14">
        <v>14</v>
      </c>
      <c r="S277" s="19"/>
      <c r="T277" s="14">
        <v>11</v>
      </c>
      <c r="U277" s="14"/>
      <c r="V277" s="14">
        <v>6</v>
      </c>
      <c r="W277" s="14">
        <v>2</v>
      </c>
      <c r="X277" s="14">
        <v>11</v>
      </c>
      <c r="Y277" s="14">
        <v>1</v>
      </c>
      <c r="Z277" s="14">
        <v>7</v>
      </c>
      <c r="AA277" s="14">
        <v>1</v>
      </c>
      <c r="AB277" s="19"/>
      <c r="AC277" s="19">
        <v>1</v>
      </c>
      <c r="AD277" s="19">
        <v>2</v>
      </c>
      <c r="AE277" s="19"/>
      <c r="AF277" s="19">
        <v>4</v>
      </c>
      <c r="AG277" s="19">
        <v>2</v>
      </c>
      <c r="AH277" s="19">
        <v>43</v>
      </c>
      <c r="AI277" s="19">
        <v>1</v>
      </c>
      <c r="AJ277" s="19"/>
      <c r="AK277" s="19"/>
      <c r="AL277" s="19"/>
      <c r="AM277" s="19"/>
      <c r="AN277" s="19"/>
      <c r="AO277" s="14">
        <v>22</v>
      </c>
      <c r="AP277" s="14"/>
      <c r="AQ277" s="14">
        <v>6</v>
      </c>
      <c r="AR277" s="19"/>
      <c r="AS277" s="19"/>
      <c r="AT277" s="19"/>
      <c r="AU277" s="19"/>
      <c r="AV277" s="19">
        <v>1</v>
      </c>
      <c r="AW277" s="19">
        <v>30</v>
      </c>
      <c r="AX277" s="19"/>
      <c r="AY277" s="19"/>
      <c r="AZ277" s="19"/>
      <c r="BA277" s="19"/>
      <c r="BB277" s="19">
        <v>5</v>
      </c>
      <c r="BC277" s="19">
        <v>15</v>
      </c>
      <c r="BD277" s="19"/>
      <c r="BE277" s="19"/>
      <c r="BF277" s="19"/>
      <c r="BG277" s="19"/>
      <c r="BH277" s="19"/>
      <c r="BI277" s="19"/>
      <c r="BJ277" s="19">
        <v>1</v>
      </c>
      <c r="BK277" s="19">
        <v>5</v>
      </c>
      <c r="BL277" s="19"/>
      <c r="BM277" s="19"/>
      <c r="BN277" s="19"/>
      <c r="BO277" s="19"/>
      <c r="BP277" s="19"/>
      <c r="BQ277" s="19"/>
      <c r="BR277" s="19"/>
      <c r="BS277" s="19"/>
      <c r="BT277" s="10"/>
      <c r="BU277" s="16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</row>
    <row r="278" spans="1:87" s="8" customFormat="1" ht="15" customHeight="1">
      <c r="A278" s="13">
        <f>+A277+1</f>
        <v>272</v>
      </c>
      <c r="B278" s="13" t="s">
        <v>315</v>
      </c>
      <c r="C278" s="13">
        <v>9492</v>
      </c>
      <c r="D278" s="20" t="s">
        <v>117</v>
      </c>
      <c r="E278" s="20">
        <f>IF(F278="Y",1,"")</f>
      </c>
      <c r="F278" s="21" t="s">
        <v>346</v>
      </c>
      <c r="G278" s="130">
        <f>SUM(J278:R278)</f>
        <v>8</v>
      </c>
      <c r="H278" s="130">
        <f>SUM(S278:AA278)</f>
        <v>0</v>
      </c>
      <c r="I278" s="102"/>
      <c r="J278" s="24"/>
      <c r="K278" s="23">
        <v>1</v>
      </c>
      <c r="L278" s="23"/>
      <c r="M278" s="23">
        <v>3</v>
      </c>
      <c r="N278" s="23">
        <v>1</v>
      </c>
      <c r="O278" s="23" t="s">
        <v>14</v>
      </c>
      <c r="P278" s="23"/>
      <c r="Q278" s="23">
        <v>3</v>
      </c>
      <c r="R278" s="23" t="s">
        <v>14</v>
      </c>
      <c r="S278" s="24"/>
      <c r="T278" s="23"/>
      <c r="U278" s="23"/>
      <c r="V278" s="23"/>
      <c r="W278" s="23"/>
      <c r="X278" s="23"/>
      <c r="Y278" s="23"/>
      <c r="Z278" s="23"/>
      <c r="AA278" s="23"/>
      <c r="AB278" s="24"/>
      <c r="AC278" s="24"/>
      <c r="AD278" s="24"/>
      <c r="AE278" s="24"/>
      <c r="AF278" s="24"/>
      <c r="AG278" s="24"/>
      <c r="AH278" s="24"/>
      <c r="AI278" s="24" t="s">
        <v>14</v>
      </c>
      <c r="AJ278" s="24" t="s">
        <v>14</v>
      </c>
      <c r="AK278" s="52"/>
      <c r="AL278" s="24"/>
      <c r="AM278" s="52"/>
      <c r="AN278" s="52"/>
      <c r="AO278" s="23">
        <v>2</v>
      </c>
      <c r="AP278" s="23" t="s">
        <v>14</v>
      </c>
      <c r="AQ278" s="23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</row>
    <row r="279" spans="1:87" s="8" customFormat="1" ht="15" customHeight="1">
      <c r="A279" s="13">
        <f>+A278+1</f>
        <v>273</v>
      </c>
      <c r="B279" s="13" t="s">
        <v>308</v>
      </c>
      <c r="C279" s="13">
        <v>9632</v>
      </c>
      <c r="D279" s="20" t="s">
        <v>157</v>
      </c>
      <c r="E279" s="20">
        <f>IF(F279="Y",1,"")</f>
        <v>1</v>
      </c>
      <c r="F279" s="21" t="s">
        <v>357</v>
      </c>
      <c r="G279" s="130">
        <f>SUM(J279:R279)</f>
        <v>89</v>
      </c>
      <c r="H279" s="130">
        <f>SUM(S279:AA279)</f>
        <v>32</v>
      </c>
      <c r="I279" s="102"/>
      <c r="J279" s="24"/>
      <c r="K279" s="14">
        <v>1</v>
      </c>
      <c r="L279" s="14">
        <v>6</v>
      </c>
      <c r="M279" s="14">
        <v>21</v>
      </c>
      <c r="N279" s="14">
        <v>24</v>
      </c>
      <c r="O279" s="14">
        <v>2</v>
      </c>
      <c r="P279" s="14">
        <v>5</v>
      </c>
      <c r="Q279" s="14">
        <v>17</v>
      </c>
      <c r="R279" s="14">
        <v>13</v>
      </c>
      <c r="S279" s="19"/>
      <c r="T279" s="14">
        <v>1</v>
      </c>
      <c r="U279" s="14">
        <v>2</v>
      </c>
      <c r="V279" s="14">
        <v>7</v>
      </c>
      <c r="W279" s="14">
        <v>11</v>
      </c>
      <c r="X279" s="14">
        <v>1</v>
      </c>
      <c r="Y279" s="14">
        <v>2</v>
      </c>
      <c r="Z279" s="14">
        <v>2</v>
      </c>
      <c r="AA279" s="14">
        <v>6</v>
      </c>
      <c r="AB279" s="19">
        <v>13</v>
      </c>
      <c r="AC279" s="19">
        <v>2</v>
      </c>
      <c r="AD279" s="19"/>
      <c r="AE279" s="19">
        <v>25</v>
      </c>
      <c r="AF279" s="19">
        <v>5</v>
      </c>
      <c r="AG279" s="19"/>
      <c r="AH279" s="19">
        <v>74</v>
      </c>
      <c r="AI279" s="19">
        <v>3</v>
      </c>
      <c r="AJ279" s="19"/>
      <c r="AK279" s="19"/>
      <c r="AL279" s="19"/>
      <c r="AM279" s="19"/>
      <c r="AN279" s="19"/>
      <c r="AO279" s="14">
        <v>5</v>
      </c>
      <c r="AP279" s="14"/>
      <c r="AQ279" s="14">
        <v>45</v>
      </c>
      <c r="AR279" s="19">
        <v>1</v>
      </c>
      <c r="AS279" s="19">
        <v>32</v>
      </c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>
        <v>1</v>
      </c>
      <c r="BI279" s="19">
        <v>5</v>
      </c>
      <c r="BJ279" s="19"/>
      <c r="BK279" s="19"/>
      <c r="BL279" s="19">
        <v>1</v>
      </c>
      <c r="BM279" s="19">
        <v>40</v>
      </c>
      <c r="BN279" s="19"/>
      <c r="BO279" s="19"/>
      <c r="BP279" s="19">
        <v>2</v>
      </c>
      <c r="BQ279" s="19">
        <v>12</v>
      </c>
      <c r="BR279" s="19"/>
      <c r="BS279" s="19"/>
      <c r="BT279" s="10"/>
      <c r="BU279" s="16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</row>
    <row r="280" spans="1:87" s="8" customFormat="1" ht="15" customHeight="1">
      <c r="A280" s="13">
        <f>+A279+1</f>
        <v>274</v>
      </c>
      <c r="B280" s="13" t="s">
        <v>308</v>
      </c>
      <c r="C280" s="13">
        <v>9633</v>
      </c>
      <c r="D280" s="20" t="s">
        <v>158</v>
      </c>
      <c r="E280" s="20">
        <f>IF(F280="Y",1,"")</f>
        <v>1</v>
      </c>
      <c r="F280" s="21" t="s">
        <v>357</v>
      </c>
      <c r="G280" s="130">
        <f>SUM(J280:R280)</f>
        <v>318</v>
      </c>
      <c r="H280" s="130">
        <f>SUM(S280:AA280)</f>
        <v>29</v>
      </c>
      <c r="I280" s="102"/>
      <c r="J280" s="24"/>
      <c r="K280" s="14">
        <v>10</v>
      </c>
      <c r="L280" s="14">
        <v>55</v>
      </c>
      <c r="M280" s="14">
        <v>57</v>
      </c>
      <c r="N280" s="14">
        <v>59</v>
      </c>
      <c r="O280" s="14">
        <v>18</v>
      </c>
      <c r="P280" s="14">
        <v>34</v>
      </c>
      <c r="Q280" s="14">
        <v>43</v>
      </c>
      <c r="R280" s="14">
        <v>42</v>
      </c>
      <c r="S280" s="19"/>
      <c r="T280" s="14">
        <v>1</v>
      </c>
      <c r="U280" s="14">
        <v>6</v>
      </c>
      <c r="V280" s="14">
        <v>4</v>
      </c>
      <c r="W280" s="14">
        <v>5</v>
      </c>
      <c r="X280" s="14">
        <v>2</v>
      </c>
      <c r="Y280" s="14">
        <v>4</v>
      </c>
      <c r="Z280" s="14">
        <v>4</v>
      </c>
      <c r="AA280" s="14">
        <v>3</v>
      </c>
      <c r="AB280" s="19">
        <v>4</v>
      </c>
      <c r="AC280" s="19">
        <v>7</v>
      </c>
      <c r="AD280" s="19"/>
      <c r="AE280" s="19">
        <v>78</v>
      </c>
      <c r="AF280" s="19">
        <v>35</v>
      </c>
      <c r="AG280" s="19">
        <v>9</v>
      </c>
      <c r="AH280" s="19">
        <v>175</v>
      </c>
      <c r="AI280" s="19">
        <v>14</v>
      </c>
      <c r="AJ280" s="19">
        <v>7</v>
      </c>
      <c r="AK280" s="19"/>
      <c r="AL280" s="19"/>
      <c r="AM280" s="19"/>
      <c r="AN280" s="19">
        <v>1</v>
      </c>
      <c r="AO280" s="14">
        <v>64</v>
      </c>
      <c r="AP280" s="14">
        <v>29</v>
      </c>
      <c r="AQ280" s="14">
        <v>33</v>
      </c>
      <c r="AR280" s="19">
        <v>2</v>
      </c>
      <c r="AS280" s="19">
        <v>110</v>
      </c>
      <c r="AT280" s="19"/>
      <c r="AU280" s="19"/>
      <c r="AV280" s="19"/>
      <c r="AW280" s="19"/>
      <c r="AX280" s="19"/>
      <c r="AY280" s="19"/>
      <c r="AZ280" s="19">
        <v>1</v>
      </c>
      <c r="BA280" s="19">
        <v>16</v>
      </c>
      <c r="BB280" s="19">
        <v>30</v>
      </c>
      <c r="BC280" s="19">
        <v>2.2</v>
      </c>
      <c r="BD280" s="19">
        <v>1</v>
      </c>
      <c r="BE280" s="19">
        <v>27</v>
      </c>
      <c r="BF280" s="19">
        <v>10</v>
      </c>
      <c r="BG280" s="19">
        <v>1.2</v>
      </c>
      <c r="BH280" s="19">
        <v>2.4</v>
      </c>
      <c r="BI280" s="19">
        <v>15</v>
      </c>
      <c r="BJ280" s="19">
        <v>20</v>
      </c>
      <c r="BK280" s="19">
        <v>1.1</v>
      </c>
      <c r="BL280" s="19">
        <v>5</v>
      </c>
      <c r="BM280" s="19">
        <v>120</v>
      </c>
      <c r="BN280" s="19">
        <v>45</v>
      </c>
      <c r="BO280" s="19">
        <v>2</v>
      </c>
      <c r="BP280" s="19"/>
      <c r="BQ280" s="19"/>
      <c r="BR280" s="19"/>
      <c r="BS280" s="19"/>
      <c r="BT280" s="10"/>
      <c r="BU280" s="16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</row>
    <row r="281" spans="1:87" s="8" customFormat="1" ht="15" customHeight="1">
      <c r="A281" s="13">
        <f>+A280+1</f>
        <v>275</v>
      </c>
      <c r="B281" s="13" t="s">
        <v>315</v>
      </c>
      <c r="C281" s="13">
        <v>9493</v>
      </c>
      <c r="D281" s="20" t="s">
        <v>118</v>
      </c>
      <c r="E281" s="20">
        <f>IF(F281="Y",1,"")</f>
      </c>
      <c r="F281" s="21" t="s">
        <v>346</v>
      </c>
      <c r="G281" s="130">
        <f>SUM(J281:R281)</f>
        <v>31</v>
      </c>
      <c r="H281" s="130">
        <f>SUM(S281:AA281)</f>
        <v>9</v>
      </c>
      <c r="I281" s="102"/>
      <c r="J281" s="24"/>
      <c r="K281" s="23"/>
      <c r="L281" s="23">
        <v>8</v>
      </c>
      <c r="M281" s="23">
        <v>6</v>
      </c>
      <c r="N281" s="23"/>
      <c r="O281" s="23"/>
      <c r="P281" s="23">
        <v>8</v>
      </c>
      <c r="Q281" s="23">
        <v>6</v>
      </c>
      <c r="R281" s="23">
        <v>3</v>
      </c>
      <c r="S281" s="24"/>
      <c r="T281" s="23"/>
      <c r="U281" s="23">
        <v>4</v>
      </c>
      <c r="V281" s="23">
        <v>2</v>
      </c>
      <c r="W281" s="23"/>
      <c r="X281" s="23"/>
      <c r="Y281" s="23">
        <v>3</v>
      </c>
      <c r="Z281" s="23"/>
      <c r="AA281" s="23"/>
      <c r="AB281" s="24"/>
      <c r="AC281" s="24"/>
      <c r="AD281" s="24"/>
      <c r="AE281" s="24"/>
      <c r="AF281" s="24"/>
      <c r="AG281" s="24"/>
      <c r="AH281" s="24"/>
      <c r="AI281" s="24">
        <v>4</v>
      </c>
      <c r="AJ281" s="24"/>
      <c r="AK281" s="52"/>
      <c r="AL281" s="24"/>
      <c r="AM281" s="52"/>
      <c r="AN281" s="52"/>
      <c r="AO281" s="23">
        <v>5</v>
      </c>
      <c r="AP281" s="23"/>
      <c r="AQ281" s="23">
        <v>24</v>
      </c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</row>
    <row r="282" spans="1:87" s="3" customFormat="1" ht="15" customHeight="1">
      <c r="A282" s="13">
        <f>+A281+1</f>
        <v>276</v>
      </c>
      <c r="B282" s="13" t="s">
        <v>306</v>
      </c>
      <c r="C282" s="13">
        <v>9415</v>
      </c>
      <c r="D282" s="20" t="s">
        <v>99</v>
      </c>
      <c r="E282" s="20">
        <f>IF(F282="Y",1,"")</f>
        <v>1</v>
      </c>
      <c r="F282" s="21" t="s">
        <v>357</v>
      </c>
      <c r="G282" s="130">
        <f>SUM(J282:R282)</f>
        <v>188</v>
      </c>
      <c r="H282" s="130">
        <f>SUM(S282:AA282)</f>
        <v>0</v>
      </c>
      <c r="I282" s="102"/>
      <c r="J282" s="24"/>
      <c r="K282" s="14">
        <v>1</v>
      </c>
      <c r="L282" s="14">
        <v>16</v>
      </c>
      <c r="M282" s="14">
        <v>25</v>
      </c>
      <c r="N282" s="14">
        <v>77</v>
      </c>
      <c r="O282" s="14">
        <v>2</v>
      </c>
      <c r="P282" s="14">
        <v>9</v>
      </c>
      <c r="Q282" s="14">
        <v>33</v>
      </c>
      <c r="R282" s="14">
        <v>25</v>
      </c>
      <c r="S282" s="19">
        <v>0</v>
      </c>
      <c r="T282" s="14"/>
      <c r="U282" s="14"/>
      <c r="V282" s="14"/>
      <c r="W282" s="14"/>
      <c r="X282" s="14"/>
      <c r="Y282" s="14"/>
      <c r="Z282" s="14"/>
      <c r="AA282" s="14"/>
      <c r="AB282" s="19">
        <v>10</v>
      </c>
      <c r="AC282" s="19">
        <v>11</v>
      </c>
      <c r="AD282" s="19">
        <v>1</v>
      </c>
      <c r="AE282" s="19"/>
      <c r="AF282" s="19">
        <v>10</v>
      </c>
      <c r="AG282" s="19">
        <v>8</v>
      </c>
      <c r="AH282" s="19">
        <v>117</v>
      </c>
      <c r="AI282" s="19">
        <v>4</v>
      </c>
      <c r="AJ282" s="19"/>
      <c r="AK282" s="19"/>
      <c r="AL282" s="19"/>
      <c r="AM282" s="19"/>
      <c r="AN282" s="19"/>
      <c r="AO282" s="30">
        <v>10</v>
      </c>
      <c r="AP282" s="30">
        <v>6</v>
      </c>
      <c r="AQ282" s="30">
        <v>25</v>
      </c>
      <c r="AR282" s="39">
        <v>1</v>
      </c>
      <c r="AS282" s="39">
        <v>40</v>
      </c>
      <c r="AT282" s="39"/>
      <c r="AU282" s="39"/>
      <c r="AV282" s="39"/>
      <c r="AW282" s="39"/>
      <c r="AX282" s="39"/>
      <c r="AY282" s="39"/>
      <c r="AZ282" s="39"/>
      <c r="BA282" s="39"/>
      <c r="BB282" s="39">
        <v>12</v>
      </c>
      <c r="BC282" s="39">
        <v>8</v>
      </c>
      <c r="BD282" s="39"/>
      <c r="BE282" s="39"/>
      <c r="BF282" s="39">
        <v>4</v>
      </c>
      <c r="BG282" s="39">
        <v>3</v>
      </c>
      <c r="BH282" s="39"/>
      <c r="BI282" s="39"/>
      <c r="BJ282" s="39"/>
      <c r="BK282" s="39"/>
      <c r="BL282" s="39">
        <v>1</v>
      </c>
      <c r="BM282" s="39">
        <v>23</v>
      </c>
      <c r="BN282" s="39">
        <v>2</v>
      </c>
      <c r="BO282" s="39">
        <v>8</v>
      </c>
      <c r="BP282" s="39">
        <v>1</v>
      </c>
      <c r="BQ282" s="39">
        <v>40</v>
      </c>
      <c r="BR282" s="39"/>
      <c r="BS282" s="39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</row>
    <row r="283" spans="1:87" s="9" customFormat="1" ht="15" customHeight="1">
      <c r="A283" s="13">
        <f>+A282+1</f>
        <v>277</v>
      </c>
      <c r="B283" s="13" t="s">
        <v>307</v>
      </c>
      <c r="C283" s="18">
        <v>9270</v>
      </c>
      <c r="D283" s="20" t="s">
        <v>331</v>
      </c>
      <c r="E283" s="20">
        <f>IF(F283="Y",1,"")</f>
        <v>1</v>
      </c>
      <c r="F283" s="21" t="s">
        <v>357</v>
      </c>
      <c r="G283" s="130">
        <f>SUM(J283:R283)</f>
        <v>137</v>
      </c>
      <c r="H283" s="130">
        <f>SUM(S283:AA283)</f>
        <v>10</v>
      </c>
      <c r="I283" s="100"/>
      <c r="J283" s="71"/>
      <c r="K283" s="90"/>
      <c r="L283" s="90"/>
      <c r="M283" s="90">
        <v>20</v>
      </c>
      <c r="N283" s="90">
        <v>55</v>
      </c>
      <c r="O283" s="90"/>
      <c r="P283" s="90"/>
      <c r="Q283" s="90">
        <v>15</v>
      </c>
      <c r="R283" s="90">
        <v>47</v>
      </c>
      <c r="S283" s="91"/>
      <c r="T283" s="90"/>
      <c r="U283" s="90"/>
      <c r="V283" s="90">
        <v>1</v>
      </c>
      <c r="W283" s="90">
        <v>5</v>
      </c>
      <c r="X283" s="90"/>
      <c r="Y283" s="90"/>
      <c r="Z283" s="90"/>
      <c r="AA283" s="90">
        <v>4</v>
      </c>
      <c r="AB283" s="91">
        <v>2</v>
      </c>
      <c r="AC283" s="91">
        <v>4</v>
      </c>
      <c r="AD283" s="91"/>
      <c r="AE283" s="91">
        <v>6</v>
      </c>
      <c r="AF283" s="91">
        <v>20</v>
      </c>
      <c r="AG283" s="91">
        <v>5</v>
      </c>
      <c r="AH283" s="91">
        <v>155</v>
      </c>
      <c r="AI283" s="91">
        <v>1</v>
      </c>
      <c r="AJ283" s="91">
        <v>1</v>
      </c>
      <c r="AK283" s="91"/>
      <c r="AL283" s="91"/>
      <c r="AM283" s="91"/>
      <c r="AN283" s="91">
        <v>2</v>
      </c>
      <c r="AO283" s="90">
        <v>20</v>
      </c>
      <c r="AP283" s="90">
        <v>8</v>
      </c>
      <c r="AQ283" s="92">
        <v>168</v>
      </c>
      <c r="AR283" s="71">
        <v>1</v>
      </c>
      <c r="AS283" s="71">
        <v>40</v>
      </c>
      <c r="AT283" s="71"/>
      <c r="AU283" s="71"/>
      <c r="AV283" s="71"/>
      <c r="AW283" s="71"/>
      <c r="AX283" s="71"/>
      <c r="AY283" s="71"/>
      <c r="AZ283" s="71"/>
      <c r="BA283" s="71"/>
      <c r="BB283" s="71">
        <v>4</v>
      </c>
      <c r="BC283" s="71">
        <v>2</v>
      </c>
      <c r="BD283" s="71">
        <v>1</v>
      </c>
      <c r="BE283" s="71">
        <v>10</v>
      </c>
      <c r="BF283" s="71">
        <v>1</v>
      </c>
      <c r="BG283" s="71">
        <v>6</v>
      </c>
      <c r="BH283" s="71"/>
      <c r="BI283" s="71"/>
      <c r="BJ283" s="71">
        <v>5</v>
      </c>
      <c r="BK283" s="71">
        <v>10</v>
      </c>
      <c r="BL283" s="71">
        <v>2</v>
      </c>
      <c r="BM283" s="71">
        <v>58</v>
      </c>
      <c r="BN283" s="71">
        <v>2</v>
      </c>
      <c r="BO283" s="71">
        <v>2</v>
      </c>
      <c r="BP283" s="71">
        <v>1</v>
      </c>
      <c r="BQ283" s="71">
        <v>40</v>
      </c>
      <c r="BR283" s="71">
        <v>12</v>
      </c>
      <c r="BS283" s="71">
        <v>6</v>
      </c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  <c r="CI283" s="93"/>
    </row>
    <row r="284" spans="1:87" s="9" customFormat="1" ht="15" customHeight="1">
      <c r="A284" s="13">
        <f>+A283+1</f>
        <v>278</v>
      </c>
      <c r="B284" s="13" t="s">
        <v>310</v>
      </c>
      <c r="C284" s="40">
        <v>15719</v>
      </c>
      <c r="D284" s="20" t="s">
        <v>270</v>
      </c>
      <c r="E284" s="20">
        <f>IF(F284="Y",1,"")</f>
        <v>1</v>
      </c>
      <c r="F284" s="21" t="s">
        <v>357</v>
      </c>
      <c r="G284" s="130">
        <f>SUM(J284:R284)</f>
        <v>200</v>
      </c>
      <c r="H284" s="130">
        <f>SUM(S284:AA284)</f>
        <v>112</v>
      </c>
      <c r="I284" s="102"/>
      <c r="J284" s="53"/>
      <c r="K284" s="41">
        <v>2</v>
      </c>
      <c r="L284" s="41">
        <v>12</v>
      </c>
      <c r="M284" s="41">
        <v>35</v>
      </c>
      <c r="N284" s="41">
        <v>95</v>
      </c>
      <c r="O284" s="41">
        <v>2</v>
      </c>
      <c r="P284" s="41">
        <v>8</v>
      </c>
      <c r="Q284" s="41">
        <v>20</v>
      </c>
      <c r="R284" s="41">
        <v>26</v>
      </c>
      <c r="S284" s="46"/>
      <c r="T284" s="41">
        <v>1</v>
      </c>
      <c r="U284" s="41">
        <v>5</v>
      </c>
      <c r="V284" s="41">
        <v>18</v>
      </c>
      <c r="W284" s="41">
        <v>20</v>
      </c>
      <c r="X284" s="41"/>
      <c r="Y284" s="41">
        <v>12</v>
      </c>
      <c r="Z284" s="41">
        <v>20</v>
      </c>
      <c r="AA284" s="41">
        <v>36</v>
      </c>
      <c r="AB284" s="66"/>
      <c r="AC284" s="66">
        <v>16</v>
      </c>
      <c r="AD284" s="66">
        <v>4</v>
      </c>
      <c r="AE284" s="66"/>
      <c r="AF284" s="66">
        <v>10</v>
      </c>
      <c r="AG284" s="66">
        <v>10</v>
      </c>
      <c r="AH284" s="66">
        <v>159</v>
      </c>
      <c r="AI284" s="64">
        <v>2</v>
      </c>
      <c r="AJ284" s="64"/>
      <c r="AK284" s="64"/>
      <c r="AL284" s="64"/>
      <c r="AM284" s="64"/>
      <c r="AN284" s="64"/>
      <c r="AO284" s="47">
        <v>53</v>
      </c>
      <c r="AP284" s="47">
        <v>67</v>
      </c>
      <c r="AQ284" s="47">
        <v>99</v>
      </c>
      <c r="AR284" s="64">
        <v>1</v>
      </c>
      <c r="AS284" s="64">
        <v>50</v>
      </c>
      <c r="AT284" s="64"/>
      <c r="AU284" s="64"/>
      <c r="AV284" s="64"/>
      <c r="AW284" s="64"/>
      <c r="AX284" s="64"/>
      <c r="AY284" s="64"/>
      <c r="AZ284" s="64">
        <v>1</v>
      </c>
      <c r="BA284" s="64">
        <v>24</v>
      </c>
      <c r="BB284" s="64">
        <v>30</v>
      </c>
      <c r="BC284" s="64">
        <v>30</v>
      </c>
      <c r="BD284" s="64">
        <v>1</v>
      </c>
      <c r="BE284" s="64">
        <v>40</v>
      </c>
      <c r="BF284" s="64">
        <v>24</v>
      </c>
      <c r="BG284" s="64">
        <v>72</v>
      </c>
      <c r="BH284" s="64">
        <v>1</v>
      </c>
      <c r="BI284" s="64">
        <v>40</v>
      </c>
      <c r="BJ284" s="64">
        <v>5</v>
      </c>
      <c r="BK284" s="64">
        <v>10</v>
      </c>
      <c r="BL284" s="64">
        <v>2</v>
      </c>
      <c r="BM284" s="64">
        <v>25</v>
      </c>
      <c r="BN284" s="64"/>
      <c r="BO284" s="64"/>
      <c r="BP284" s="64">
        <v>1</v>
      </c>
      <c r="BQ284" s="64">
        <v>10</v>
      </c>
      <c r="BR284" s="64"/>
      <c r="BS284" s="64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10"/>
      <c r="CI284" s="10"/>
    </row>
    <row r="285" spans="1:87" s="9" customFormat="1" ht="15" customHeight="1">
      <c r="A285" s="13">
        <f>+A284+1</f>
        <v>279</v>
      </c>
      <c r="B285" s="13" t="s">
        <v>310</v>
      </c>
      <c r="C285" s="40">
        <v>9848</v>
      </c>
      <c r="D285" s="20" t="s">
        <v>248</v>
      </c>
      <c r="E285" s="20">
        <f>IF(F285="Y",1,"")</f>
      </c>
      <c r="F285" s="21" t="s">
        <v>346</v>
      </c>
      <c r="G285" s="130">
        <f>SUM(J285:R285)</f>
        <v>29</v>
      </c>
      <c r="H285" s="130">
        <f>SUM(S285:AA285)</f>
        <v>1</v>
      </c>
      <c r="I285" s="102"/>
      <c r="J285" s="53"/>
      <c r="K285" s="14"/>
      <c r="L285" s="14"/>
      <c r="M285" s="14">
        <v>11</v>
      </c>
      <c r="N285" s="14">
        <v>5</v>
      </c>
      <c r="O285" s="14"/>
      <c r="P285" s="14">
        <v>2</v>
      </c>
      <c r="Q285" s="14">
        <v>6</v>
      </c>
      <c r="R285" s="14">
        <v>5</v>
      </c>
      <c r="S285" s="39"/>
      <c r="T285" s="14"/>
      <c r="U285" s="14">
        <v>1</v>
      </c>
      <c r="V285" s="14"/>
      <c r="W285" s="14"/>
      <c r="X285" s="14"/>
      <c r="Y285" s="14"/>
      <c r="Z285" s="14"/>
      <c r="AA285" s="14"/>
      <c r="AB285" s="19"/>
      <c r="AC285" s="19"/>
      <c r="AD285" s="19">
        <v>2</v>
      </c>
      <c r="AE285" s="19"/>
      <c r="AF285" s="19">
        <v>6</v>
      </c>
      <c r="AG285" s="19">
        <v>2</v>
      </c>
      <c r="AH285" s="19">
        <v>21</v>
      </c>
      <c r="AI285" s="19"/>
      <c r="AJ285" s="19"/>
      <c r="AK285" s="19"/>
      <c r="AL285" s="19"/>
      <c r="AM285" s="19"/>
      <c r="AN285" s="19"/>
      <c r="AO285" s="14">
        <v>6</v>
      </c>
      <c r="AP285" s="14"/>
      <c r="AQ285" s="14">
        <v>8</v>
      </c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>
        <v>1</v>
      </c>
      <c r="BQ285" s="19">
        <v>10</v>
      </c>
      <c r="BR285" s="19"/>
      <c r="BS285" s="19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10"/>
      <c r="CI285" s="10"/>
    </row>
    <row r="286" spans="1:87" s="9" customFormat="1" ht="15" customHeight="1">
      <c r="A286" s="87">
        <f>+A285+1</f>
        <v>280</v>
      </c>
      <c r="B286" s="87" t="s">
        <v>310</v>
      </c>
      <c r="C286" s="87">
        <v>9821</v>
      </c>
      <c r="D286" s="86" t="s">
        <v>232</v>
      </c>
      <c r="E286" s="20">
        <f>IF(F286="Y",1,"")</f>
        <v>1</v>
      </c>
      <c r="F286" s="21" t="s">
        <v>357</v>
      </c>
      <c r="G286" s="130">
        <f>SUM(J286:R286)</f>
        <v>32</v>
      </c>
      <c r="H286" s="130">
        <f>SUM(S286:AA286)</f>
        <v>17</v>
      </c>
      <c r="I286" s="102"/>
      <c r="J286" s="25"/>
      <c r="K286" s="14"/>
      <c r="L286" s="14">
        <v>5</v>
      </c>
      <c r="M286" s="14">
        <v>7</v>
      </c>
      <c r="N286" s="14">
        <v>5</v>
      </c>
      <c r="O286" s="14"/>
      <c r="P286" s="14">
        <v>5</v>
      </c>
      <c r="Q286" s="14">
        <v>6</v>
      </c>
      <c r="R286" s="14">
        <v>4</v>
      </c>
      <c r="S286" s="39"/>
      <c r="T286" s="14">
        <v>9</v>
      </c>
      <c r="U286" s="14"/>
      <c r="V286" s="14"/>
      <c r="W286" s="14"/>
      <c r="X286" s="14">
        <v>8</v>
      </c>
      <c r="Y286" s="14"/>
      <c r="Z286" s="14"/>
      <c r="AA286" s="14"/>
      <c r="AB286" s="19"/>
      <c r="AC286" s="19"/>
      <c r="AD286" s="19">
        <v>2</v>
      </c>
      <c r="AE286" s="19"/>
      <c r="AF286" s="19">
        <v>16</v>
      </c>
      <c r="AG286" s="19">
        <v>4</v>
      </c>
      <c r="AH286" s="19">
        <v>32</v>
      </c>
      <c r="AI286" s="19"/>
      <c r="AJ286" s="19"/>
      <c r="AK286" s="19"/>
      <c r="AL286" s="19"/>
      <c r="AM286" s="19"/>
      <c r="AN286" s="19"/>
      <c r="AO286" s="14">
        <v>14</v>
      </c>
      <c r="AP286" s="14"/>
      <c r="AQ286" s="14">
        <v>28</v>
      </c>
      <c r="AR286" s="19">
        <v>1</v>
      </c>
      <c r="AS286" s="19"/>
      <c r="AT286" s="19"/>
      <c r="AU286" s="19"/>
      <c r="AV286" s="19"/>
      <c r="AW286" s="19"/>
      <c r="AX286" s="19"/>
      <c r="AY286" s="19"/>
      <c r="AZ286" s="19"/>
      <c r="BA286" s="19"/>
      <c r="BB286" s="19">
        <v>4</v>
      </c>
      <c r="BC286" s="19"/>
      <c r="BD286" s="19"/>
      <c r="BE286" s="19"/>
      <c r="BF286" s="19"/>
      <c r="BG286" s="19"/>
      <c r="BH286" s="19"/>
      <c r="BI286" s="19"/>
      <c r="BJ286" s="19">
        <v>3</v>
      </c>
      <c r="BK286" s="19"/>
      <c r="BL286" s="19"/>
      <c r="BM286" s="19"/>
      <c r="BN286" s="19">
        <v>4</v>
      </c>
      <c r="BO286" s="19"/>
      <c r="BP286" s="19"/>
      <c r="BQ286" s="19"/>
      <c r="BR286" s="19"/>
      <c r="BS286" s="19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10"/>
      <c r="CI286" s="10"/>
    </row>
    <row r="287" spans="1:87" s="9" customFormat="1" ht="15" customHeight="1">
      <c r="A287" s="142" t="s">
        <v>352</v>
      </c>
      <c r="B287" s="142"/>
      <c r="C287" s="142"/>
      <c r="D287" s="142"/>
      <c r="E287" s="19"/>
      <c r="F287" s="55">
        <f>SUM(E5:E286)</f>
        <v>213</v>
      </c>
      <c r="G287" s="130">
        <f>SUM(G5:G286)</f>
        <v>23409</v>
      </c>
      <c r="H287" s="130">
        <f>SUM(H5:H286)</f>
        <v>10758</v>
      </c>
      <c r="I287" s="100">
        <f>SUM(I5:I286)</f>
        <v>0</v>
      </c>
      <c r="J287" s="103">
        <f>SUM(J5:J286)</f>
        <v>470</v>
      </c>
      <c r="K287" s="103">
        <f>SUM(K5:K286)</f>
        <v>872</v>
      </c>
      <c r="L287" s="103">
        <f>SUM(L5:L286)</f>
        <v>1885</v>
      </c>
      <c r="M287" s="103">
        <f>SUM(M5:M286)</f>
        <v>4226</v>
      </c>
      <c r="N287" s="103">
        <f>SUM(N5:N286)</f>
        <v>7440</v>
      </c>
      <c r="O287" s="103">
        <f>SUM(O5:O286)</f>
        <v>775</v>
      </c>
      <c r="P287" s="103">
        <f>SUM(P5:P286)</f>
        <v>1386</v>
      </c>
      <c r="Q287" s="103">
        <f>SUM(Q5:Q286)</f>
        <v>2704</v>
      </c>
      <c r="R287" s="103">
        <f>SUM(R5:R286)</f>
        <v>3651</v>
      </c>
      <c r="S287" s="103">
        <f>SUM(S5:S286)</f>
        <v>627</v>
      </c>
      <c r="T287" s="103">
        <f>SUM(T5:T286)</f>
        <v>1213</v>
      </c>
      <c r="U287" s="103">
        <f>SUM(U5:U286)</f>
        <v>1172</v>
      </c>
      <c r="V287" s="103">
        <f>SUM(V5:V286)</f>
        <v>1623</v>
      </c>
      <c r="W287" s="103">
        <f>SUM(W5:W286)</f>
        <v>1735</v>
      </c>
      <c r="X287" s="103">
        <f>SUM(X5:X286)</f>
        <v>1019</v>
      </c>
      <c r="Y287" s="103">
        <f>SUM(Y5:Y286)</f>
        <v>914</v>
      </c>
      <c r="Z287" s="103">
        <f>SUM(Z5:Z286)</f>
        <v>1241</v>
      </c>
      <c r="AA287" s="103">
        <f>SUM(AA5:AA286)</f>
        <v>1214</v>
      </c>
      <c r="AB287" s="103">
        <f>SUM(AB5:AB286)</f>
        <v>1531</v>
      </c>
      <c r="AC287" s="103">
        <f>SUM(AC5:AC286)</f>
        <v>774</v>
      </c>
      <c r="AD287" s="103">
        <f>SUM(AD5:AD286)</f>
        <v>780</v>
      </c>
      <c r="AE287" s="103">
        <f>SUM(AE5:AE286)</f>
        <v>824</v>
      </c>
      <c r="AF287" s="103">
        <f>SUM(AF5:AF286)</f>
        <v>3131.5</v>
      </c>
      <c r="AG287" s="103">
        <f>SUM(AG5:AG286)</f>
        <v>1772</v>
      </c>
      <c r="AH287" s="103">
        <f>SUM(AH5:AH286)</f>
        <v>18815.5</v>
      </c>
      <c r="AI287" s="103">
        <f>SUM(AI5:AI286)</f>
        <v>552</v>
      </c>
      <c r="AJ287" s="103">
        <f>SUM(AJ5:AJ286)</f>
        <v>650</v>
      </c>
      <c r="AK287" s="103">
        <f>SUM(AK5:AK286)</f>
        <v>114</v>
      </c>
      <c r="AL287" s="103">
        <f>SUM(AL5:AL286)</f>
        <v>33</v>
      </c>
      <c r="AM287" s="103">
        <f>SUM(AM5:AM286)</f>
        <v>14</v>
      </c>
      <c r="AN287" s="103">
        <f>SUM(AN5:AN286)</f>
        <v>372</v>
      </c>
      <c r="AO287" s="103">
        <f>SUM(AO5:AO286)</f>
        <v>4629.5</v>
      </c>
      <c r="AP287" s="103">
        <f>SUM(AP5:AP286)</f>
        <v>2732</v>
      </c>
      <c r="AQ287" s="103">
        <f>SUM(AQ5:AQ286)</f>
        <v>7753</v>
      </c>
      <c r="AR287" s="103">
        <f>SUM(AR5:AR286)</f>
        <v>208</v>
      </c>
      <c r="AS287" s="103">
        <f>SUM(AS5:AS286)</f>
        <v>6644</v>
      </c>
      <c r="AT287" s="103">
        <f>SUM(AT5:AT286)</f>
        <v>25</v>
      </c>
      <c r="AU287" s="103">
        <f>SUM(AU5:AU286)</f>
        <v>89.2</v>
      </c>
      <c r="AV287" s="103">
        <f>SUM(AV5:AV286)</f>
        <v>28</v>
      </c>
      <c r="AW287" s="103">
        <f>SUM(AW5:AW286)</f>
        <v>695.7</v>
      </c>
      <c r="AX287" s="103">
        <f>SUM(AX5:AX286)</f>
        <v>16</v>
      </c>
      <c r="AY287" s="103">
        <f>SUM(AY5:AY286)</f>
        <v>50</v>
      </c>
      <c r="AZ287" s="103">
        <f>SUM(AZ5:AZ286)</f>
        <v>43</v>
      </c>
      <c r="BA287" s="103">
        <f>SUM(BA5:BA286)</f>
        <v>516</v>
      </c>
      <c r="BB287" s="103">
        <f>SUM(BB5:BB286)</f>
        <v>1769</v>
      </c>
      <c r="BC287" s="103">
        <f>SUM(BC5:BC286)</f>
        <v>1811.95</v>
      </c>
      <c r="BD287" s="103">
        <f>SUM(BD5:BD286)</f>
        <v>79</v>
      </c>
      <c r="BE287" s="103">
        <f>SUM(BE5:BE286)</f>
        <v>1444.5</v>
      </c>
      <c r="BF287" s="103">
        <f>SUM(BF5:BF286)</f>
        <v>572</v>
      </c>
      <c r="BG287" s="103">
        <f>SUM(BG5:BG286)</f>
        <v>1238.2</v>
      </c>
      <c r="BH287" s="103">
        <f>SUM(BH5:BH286)</f>
        <v>46.4</v>
      </c>
      <c r="BI287" s="103">
        <f>SUM(BI5:BI286)</f>
        <v>624</v>
      </c>
      <c r="BJ287" s="103">
        <f>SUM(BJ5:BJ286)</f>
        <v>904</v>
      </c>
      <c r="BK287" s="103">
        <f>SUM(BK5:BK286)</f>
        <v>1218.1</v>
      </c>
      <c r="BL287" s="103">
        <f>SUM(BL5:BL286)</f>
        <v>171</v>
      </c>
      <c r="BM287" s="103">
        <f>SUM(BM5:BM286)</f>
        <v>2727.5</v>
      </c>
      <c r="BN287" s="103">
        <f>SUM(BN5:BN286)</f>
        <v>363</v>
      </c>
      <c r="BO287" s="103">
        <f>SUM(BO5:BO286)</f>
        <v>1059.8</v>
      </c>
      <c r="BP287" s="103">
        <f>SUM(BP5:BP286)</f>
        <v>125</v>
      </c>
      <c r="BQ287" s="103">
        <f>SUM(BQ5:BQ286)</f>
        <v>1105.7</v>
      </c>
      <c r="BR287" s="103">
        <f>SUM(BR5:BR286)</f>
        <v>833</v>
      </c>
      <c r="BS287" s="103">
        <f>SUM(BS5:BS286)</f>
        <v>1095.1</v>
      </c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</row>
    <row r="288" spans="1:87" s="9" customFormat="1" ht="15" customHeight="1">
      <c r="A288" s="141" t="s">
        <v>342</v>
      </c>
      <c r="B288" s="141"/>
      <c r="C288" s="141"/>
      <c r="D288" s="141"/>
      <c r="E288" s="19"/>
      <c r="F288" s="18"/>
      <c r="G288" s="130">
        <f>+Northern!G79+Kaimai!G35+Central!G55+Alpine!G47+'Southern Presbytery'!G71+'PI Synod'!G16+'Te Aka Puaho'!G21</f>
        <v>24072</v>
      </c>
      <c r="H288" s="130">
        <f>+Northern!H79+Kaimai!H35+Central!H55+Alpine!H47+'Southern Presbytery'!H71+'PI Synod'!H16+'Te Aka Puaho'!H21</f>
        <v>10922</v>
      </c>
      <c r="I288" s="100">
        <f>+Northern!I79+Kaimai!I35+Central!I55+Alpine!I47+'Southern Presbytery'!I71+'PI Synod'!I16+'Te Aka Puaho'!I21</f>
        <v>0</v>
      </c>
      <c r="J288" s="103">
        <f>+Northern!J79+Kaimai!J35+Central!J55+Alpine!J47+'Southern Presbytery'!J71+'PI Synod'!J16+'Te Aka Puaho'!J21</f>
        <v>45</v>
      </c>
      <c r="K288" s="103">
        <f>+Northern!K79+Kaimai!K35+Central!K55+Alpine!K47+'Southern Presbytery'!K71+'PI Synod'!K16+'Te Aka Puaho'!K21</f>
        <v>883</v>
      </c>
      <c r="L288" s="103">
        <f>+Northern!L79+Kaimai!L35+Central!L55+Alpine!L47+'Southern Presbytery'!L71+'PI Synod'!L16+'Te Aka Puaho'!L21</f>
        <v>2040</v>
      </c>
      <c r="M288" s="103">
        <f>+Northern!M79+Kaimai!M35+Central!M55+Alpine!M47+'Southern Presbytery'!M71+'PI Synod'!M16+'Te Aka Puaho'!M21</f>
        <v>4359</v>
      </c>
      <c r="N288" s="103">
        <f>+Northern!N79+Kaimai!N35+Central!N55+Alpine!N47+'Southern Presbytery'!N71+'PI Synod'!N16+'Te Aka Puaho'!N21</f>
        <v>7904</v>
      </c>
      <c r="O288" s="103">
        <f>+Northern!O79+Kaimai!O35+Central!O55+Alpine!O47+'Southern Presbytery'!O71+'PI Synod'!O16+'Te Aka Puaho'!O21</f>
        <v>745</v>
      </c>
      <c r="P288" s="103">
        <f>+Northern!P79+Kaimai!P35+Central!P55+Alpine!P47+'Southern Presbytery'!P71+'PI Synod'!P16+'Te Aka Puaho'!P21</f>
        <v>1514</v>
      </c>
      <c r="Q288" s="103">
        <f>+Northern!Q79+Kaimai!Q35+Central!Q55+Alpine!Q47+'Southern Presbytery'!Q71+'PI Synod'!Q16+'Te Aka Puaho'!Q21</f>
        <v>2807</v>
      </c>
      <c r="R288" s="103">
        <f>+Northern!R79+Kaimai!R35+Central!R55+Alpine!R47+'Southern Presbytery'!R71+'PI Synod'!R16+'Te Aka Puaho'!R21</f>
        <v>3775</v>
      </c>
      <c r="S288" s="103">
        <f>+Northern!S79+Kaimai!S35+Central!S55+Alpine!S47+'Southern Presbytery'!S71+'PI Synod'!S16+'Te Aka Puaho'!S21</f>
        <v>0</v>
      </c>
      <c r="T288" s="103">
        <f>+Northern!T79+Kaimai!T35+Central!T55+Alpine!T47+'Southern Presbytery'!T71+'PI Synod'!T16+'Te Aka Puaho'!T21</f>
        <v>1334</v>
      </c>
      <c r="U288" s="103">
        <f>+Northern!U79+Kaimai!U35+Central!U55+Alpine!U47+'Southern Presbytery'!U71+'PI Synod'!U16+'Te Aka Puaho'!U21</f>
        <v>1206</v>
      </c>
      <c r="V288" s="103">
        <f>+Northern!V79+Kaimai!V35+Central!V55+Alpine!V47+'Southern Presbytery'!V71+'PI Synod'!V16+'Te Aka Puaho'!V21</f>
        <v>1665</v>
      </c>
      <c r="W288" s="103">
        <f>+Northern!W79+Kaimai!W35+Central!W55+Alpine!W47+'Southern Presbytery'!W71+'PI Synod'!W16+'Te Aka Puaho'!W21</f>
        <v>2036</v>
      </c>
      <c r="X288" s="103">
        <f>+Northern!X79+Kaimai!X35+Central!X55+Alpine!X47+'Southern Presbytery'!X71+'PI Synod'!X16+'Te Aka Puaho'!X21</f>
        <v>1134</v>
      </c>
      <c r="Y288" s="103">
        <f>+Northern!Y79+Kaimai!Y35+Central!Y55+Alpine!Y47+'Southern Presbytery'!Y71+'PI Synod'!Y16+'Te Aka Puaho'!Y21</f>
        <v>990</v>
      </c>
      <c r="Z288" s="103">
        <f>+Northern!Z79+Kaimai!Z35+Central!Z55+Alpine!Z47+'Southern Presbytery'!Z71+'PI Synod'!Z16+'Te Aka Puaho'!Z21</f>
        <v>1286</v>
      </c>
      <c r="AA288" s="103">
        <f>+Northern!AA79+Kaimai!AA35+Central!AA55+Alpine!AA47+'Southern Presbytery'!AA71+'PI Synod'!AA16+'Te Aka Puaho'!AA21</f>
        <v>1271</v>
      </c>
      <c r="AB288" s="103" t="e">
        <f>+Northern!AB79+Kaimai!AB35+Central!AB55+Alpine!AB47+'Southern Presbytery'!AB71+'PI Synod'!AB16+'Te Aka Puaho'!AB21</f>
        <v>#VALUE!</v>
      </c>
      <c r="AC288" s="103">
        <f>+Northern!AC79+Kaimai!AC35+Central!AC55+Alpine!AC47+'Southern Presbytery'!AC71+'PI Synod'!AC16+'Te Aka Puaho'!AC21</f>
        <v>730</v>
      </c>
      <c r="AD288" s="103">
        <f>+Northern!AD79+Kaimai!AD35+Central!AD55+Alpine!AD47+'Southern Presbytery'!AD71+'PI Synod'!AD16+'Te Aka Puaho'!AD21</f>
        <v>596</v>
      </c>
      <c r="AE288" s="103">
        <f>+Northern!AE79+Kaimai!AE35+Central!AE55+Alpine!AE47+'Southern Presbytery'!AE71+'PI Synod'!AE16+'Te Aka Puaho'!AE21</f>
        <v>506</v>
      </c>
      <c r="AF288" s="103">
        <f>+Northern!AF79+Kaimai!AF35+Central!AF55+Alpine!AF47+'Southern Presbytery'!AF71+'PI Synod'!AF16+'Te Aka Puaho'!AF21</f>
        <v>2899</v>
      </c>
      <c r="AG288" s="103">
        <f>+Northern!AG79+Kaimai!AG35+Central!AG55+Alpine!AG47+'Southern Presbytery'!AG71+'PI Synod'!AG16+'Te Aka Puaho'!AG21</f>
        <v>1593</v>
      </c>
      <c r="AH288" s="103">
        <f>+Northern!AH79+Kaimai!AH35+Central!AH55+Alpine!AH47+'Southern Presbytery'!AH71+'PI Synod'!AH16+'Te Aka Puaho'!AH21</f>
        <v>17396</v>
      </c>
      <c r="AI288" s="103">
        <f>+Northern!AI79+Kaimai!AI35+Central!AI55+Alpine!AI47+'Southern Presbytery'!AI71+'PI Synod'!AI16+'Te Aka Puaho'!AI21</f>
        <v>566</v>
      </c>
      <c r="AJ288" s="103">
        <f>+Northern!AJ79+Kaimai!AJ35+Central!AJ55+Alpine!AJ47+'Southern Presbytery'!AJ71+'PI Synod'!AJ16+'Te Aka Puaho'!AJ21</f>
        <v>684</v>
      </c>
      <c r="AK288" s="103">
        <f>+Northern!AK79+Kaimai!AK35+Central!AK55+Alpine!AK47+'Southern Presbytery'!AK71+'PI Synod'!AK16+'Te Aka Puaho'!AK21</f>
        <v>98</v>
      </c>
      <c r="AL288" s="103">
        <f>+Northern!AL79+Kaimai!AL35+Central!AL55+Alpine!AL47+'Southern Presbytery'!AL71+'PI Synod'!AL16+'Te Aka Puaho'!AL21</f>
        <v>18</v>
      </c>
      <c r="AM288" s="103">
        <f>+Northern!AM79+Kaimai!AM35+Central!AM55+Alpine!AM47+'Southern Presbytery'!AM71+'PI Synod'!AM16+'Te Aka Puaho'!AM21</f>
        <v>15</v>
      </c>
      <c r="AN288" s="103">
        <f>+Northern!AN79+Kaimai!AN35+Central!AN55+Alpine!AN47+'Southern Presbytery'!AN71+'PI Synod'!AN16+'Te Aka Puaho'!AN21</f>
        <v>383</v>
      </c>
      <c r="AO288" s="103">
        <f>+Northern!AO79+Kaimai!AO35+Central!AO55+Alpine!AO47+'Southern Presbytery'!AO71+'PI Synod'!AO16+'Te Aka Puaho'!AO21</f>
        <v>5507</v>
      </c>
      <c r="AP288" s="103">
        <f>+Northern!AP79+Kaimai!AP35+Central!AP55+Alpine!AP47+'Southern Presbytery'!AP71+'PI Synod'!AP16+'Te Aka Puaho'!AP21</f>
        <v>3164</v>
      </c>
      <c r="AQ288" s="103">
        <f>+Northern!AQ79+Kaimai!AQ35+Central!AQ55+Alpine!AQ47+'Southern Presbytery'!AQ71+'PI Synod'!AQ16+'Te Aka Puaho'!AQ21</f>
        <v>8707</v>
      </c>
      <c r="AR288" s="103">
        <f>+Northern!AR79+Kaimai!AR35+Central!AR55+Alpine!AR47+'Southern Presbytery'!AR71+'PI Synod'!AR16+'Te Aka Puaho'!AR21</f>
        <v>215.5</v>
      </c>
      <c r="AS288" s="103">
        <f>+Northern!AS79+Kaimai!AS35+Central!AS55+Alpine!AS47+'Southern Presbytery'!AS71+'PI Synod'!AS16+'Te Aka Puaho'!AS21</f>
        <v>6299.5</v>
      </c>
      <c r="AT288" s="103">
        <f>+Northern!AT79+Kaimai!AT35+Central!AT55+Alpine!AT47+'Southern Presbytery'!AT71+'PI Synod'!AT16+'Te Aka Puaho'!AT21</f>
        <v>18</v>
      </c>
      <c r="AU288" s="103">
        <f>+Northern!AU79+Kaimai!AU35+Central!AU55+Alpine!AU47+'Southern Presbytery'!AU71+'PI Synod'!AU16+'Te Aka Puaho'!AU21</f>
        <v>181.5</v>
      </c>
      <c r="AV288" s="103">
        <f>+Northern!AV79+Kaimai!AV35+Central!AV55+Alpine!AV47+'Southern Presbytery'!AV71+'PI Synod'!AV16+'Te Aka Puaho'!AV21</f>
        <v>24</v>
      </c>
      <c r="AW288" s="103">
        <f>+Northern!AW79+Kaimai!AW35+Central!AW55+Alpine!AW47+'Southern Presbytery'!AW71+'PI Synod'!AW16+'Te Aka Puaho'!AW21</f>
        <v>642.5</v>
      </c>
      <c r="AX288" s="103">
        <f>+Northern!AX79+Kaimai!AX35+Central!AX55+Alpine!AX47+'Southern Presbytery'!AX71+'PI Synod'!AX16+'Te Aka Puaho'!AX21</f>
        <v>16</v>
      </c>
      <c r="AY288" s="103">
        <f>+Northern!AY79+Kaimai!AY35+Central!AY55+Alpine!AY47+'Southern Presbytery'!AY71+'PI Synod'!AY16+'Te Aka Puaho'!AY21</f>
        <v>91</v>
      </c>
      <c r="AZ288" s="103">
        <f>+Northern!AZ79+Kaimai!AZ35+Central!AZ55+Alpine!AZ47+'Southern Presbytery'!AZ71+'PI Synod'!AZ16+'Te Aka Puaho'!AZ21</f>
        <v>29</v>
      </c>
      <c r="BA288" s="103">
        <f>+Northern!BA79+Kaimai!BA35+Central!BA55+Alpine!BA47+'Southern Presbytery'!BA71+'PI Synod'!BA16+'Te Aka Puaho'!BA21</f>
        <v>442</v>
      </c>
      <c r="BB288" s="103">
        <f>+Northern!BB79+Kaimai!BB35+Central!BB55+Alpine!BB47+'Southern Presbytery'!BB71+'PI Synod'!BB16+'Te Aka Puaho'!BB21</f>
        <v>1829</v>
      </c>
      <c r="BC288" s="103">
        <f>+Northern!BC79+Kaimai!BC35+Central!BC55+Alpine!BC47+'Southern Presbytery'!BC71+'PI Synod'!BC16+'Te Aka Puaho'!BC21</f>
        <v>1931.5</v>
      </c>
      <c r="BD288" s="103">
        <f>+Northern!BD79+Kaimai!BD35+Central!BD55+Alpine!BD47+'Southern Presbytery'!BD71+'PI Synod'!BD16+'Te Aka Puaho'!BD21</f>
        <v>65</v>
      </c>
      <c r="BE288" s="103">
        <f>+Northern!BE79+Kaimai!BE35+Central!BE55+Alpine!BE47+'Southern Presbytery'!BE71+'PI Synod'!BE16+'Te Aka Puaho'!BE21</f>
        <v>1438</v>
      </c>
      <c r="BF288" s="103">
        <f>+Northern!BF79+Kaimai!BF35+Central!BF55+Alpine!BF47+'Southern Presbytery'!BF71+'PI Synod'!BF16+'Te Aka Puaho'!BF21</f>
        <v>553</v>
      </c>
      <c r="BG288" s="103">
        <f>+Northern!BG79+Kaimai!BG35+Central!BG55+Alpine!BG47+'Southern Presbytery'!BG71+'PI Synod'!BG16+'Te Aka Puaho'!BG21</f>
        <v>1233</v>
      </c>
      <c r="BH288" s="103">
        <f>+Northern!BH79+Kaimai!BH35+Central!BH55+Alpine!BH47+'Southern Presbytery'!BH71+'PI Synod'!BH16+'Te Aka Puaho'!BH21</f>
        <v>55</v>
      </c>
      <c r="BI288" s="103">
        <f>+Northern!BI79+Kaimai!BI35+Central!BI55+Alpine!BI47+'Southern Presbytery'!BI71+'PI Synod'!BI16+'Te Aka Puaho'!BI21</f>
        <v>645.5</v>
      </c>
      <c r="BJ288" s="103">
        <f>+Northern!BJ79+Kaimai!BJ35+Central!BJ55+Alpine!BJ47+'Southern Presbytery'!BJ71+'PI Synod'!BJ16+'Te Aka Puaho'!BJ21</f>
        <v>820</v>
      </c>
      <c r="BK288" s="103">
        <f>+Northern!BK79+Kaimai!BK35+Central!BK55+Alpine!BK47+'Southern Presbytery'!BK71+'PI Synod'!BK16+'Te Aka Puaho'!BK21</f>
        <v>1266.5</v>
      </c>
      <c r="BL288" s="103">
        <f>+Northern!BL79+Kaimai!BL35+Central!BL55+Alpine!BL47+'Southern Presbytery'!BL71+'PI Synod'!BL16+'Te Aka Puaho'!BL21</f>
        <v>194.25</v>
      </c>
      <c r="BM288" s="103">
        <f>+Northern!BM79+Kaimai!BM35+Central!BM55+Alpine!BM47+'Southern Presbytery'!BM71+'PI Synod'!BM16+'Te Aka Puaho'!BM21</f>
        <v>2330.1</v>
      </c>
      <c r="BN288" s="103">
        <f>+Northern!BN79+Kaimai!BN35+Central!BN55+Alpine!BN47+'Southern Presbytery'!BN71+'PI Synod'!BN16+'Te Aka Puaho'!BN21</f>
        <v>431</v>
      </c>
      <c r="BO288" s="103">
        <f>+Northern!BO79+Kaimai!BO35+Central!BO55+Alpine!BO47+'Southern Presbytery'!BO71+'PI Synod'!BO16+'Te Aka Puaho'!BO21</f>
        <v>948.75</v>
      </c>
      <c r="BP288" s="103">
        <f>+Northern!BP79+Kaimai!BP35+Central!BP55+Alpine!BP47+'Southern Presbytery'!BP71+'PI Synod'!BP16+'Te Aka Puaho'!BP21</f>
        <v>128</v>
      </c>
      <c r="BQ288" s="103">
        <f>+Northern!BQ79+Kaimai!BQ35+Central!BQ55+Alpine!BQ47+'Southern Presbytery'!BQ71+'PI Synod'!BQ16+'Te Aka Puaho'!BQ21</f>
        <v>1430.5</v>
      </c>
      <c r="BR288" s="103">
        <f>+Northern!BR79+Kaimai!BR35+Central!BR55+Alpine!BR47+'Southern Presbytery'!BR71+'PI Synod'!BR16+'Te Aka Puaho'!BR21</f>
        <v>937</v>
      </c>
      <c r="BS288" s="103">
        <f>+Northern!BS79+Kaimai!BS35+Central!BS55+Alpine!BS47+'Southern Presbytery'!BS71+'PI Synod'!BS16+'Te Aka Puaho'!BS21</f>
        <v>1237</v>
      </c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</row>
    <row r="289" spans="1:71" s="9" customFormat="1" ht="15" customHeight="1">
      <c r="A289" s="141" t="s">
        <v>351</v>
      </c>
      <c r="B289" s="141"/>
      <c r="C289" s="141"/>
      <c r="D289" s="141"/>
      <c r="E289" s="19"/>
      <c r="F289" s="18"/>
      <c r="G289" s="107">
        <f>IF(G288=0,"",G287/G288)</f>
        <v>0.972457627118644</v>
      </c>
      <c r="H289" s="107">
        <f aca="true" t="shared" si="0" ref="H289:BR289">IF(H288=0,"",H287/H288)</f>
        <v>0.9849844350851492</v>
      </c>
      <c r="I289" s="12">
        <f t="shared" si="0"/>
      </c>
      <c r="J289" s="12">
        <f t="shared" si="0"/>
        <v>10.444444444444445</v>
      </c>
      <c r="K289" s="12">
        <f t="shared" si="0"/>
        <v>0.9875424688561721</v>
      </c>
      <c r="L289" s="12">
        <f t="shared" si="0"/>
        <v>0.9240196078431373</v>
      </c>
      <c r="M289" s="12">
        <f t="shared" si="0"/>
        <v>0.9694884147740307</v>
      </c>
      <c r="N289" s="12">
        <f t="shared" si="0"/>
        <v>0.9412955465587044</v>
      </c>
      <c r="O289" s="12">
        <f t="shared" si="0"/>
        <v>1.0402684563758389</v>
      </c>
      <c r="P289" s="12">
        <f t="shared" si="0"/>
        <v>0.9154557463672391</v>
      </c>
      <c r="Q289" s="12">
        <f t="shared" si="0"/>
        <v>0.9633060206626292</v>
      </c>
      <c r="R289" s="12">
        <f t="shared" si="0"/>
        <v>0.9671523178807947</v>
      </c>
      <c r="S289" s="12">
        <f t="shared" si="0"/>
      </c>
      <c r="T289" s="12">
        <f t="shared" si="0"/>
        <v>0.9092953523238381</v>
      </c>
      <c r="U289" s="12">
        <f t="shared" si="0"/>
        <v>0.9718076285240465</v>
      </c>
      <c r="V289" s="12">
        <f t="shared" si="0"/>
        <v>0.9747747747747748</v>
      </c>
      <c r="W289" s="12">
        <f t="shared" si="0"/>
        <v>0.8521611001964636</v>
      </c>
      <c r="X289" s="12">
        <f t="shared" si="0"/>
        <v>0.8985890652557319</v>
      </c>
      <c r="Y289" s="12">
        <f t="shared" si="0"/>
        <v>0.9232323232323232</v>
      </c>
      <c r="Z289" s="12">
        <f t="shared" si="0"/>
        <v>0.9650077760497667</v>
      </c>
      <c r="AA289" s="12">
        <f t="shared" si="0"/>
        <v>0.955153422501967</v>
      </c>
      <c r="AB289" s="12" t="e">
        <f t="shared" si="0"/>
        <v>#VALUE!</v>
      </c>
      <c r="AC289" s="12">
        <f t="shared" si="0"/>
        <v>1.0602739726027397</v>
      </c>
      <c r="AD289" s="12">
        <f t="shared" si="0"/>
        <v>1.308724832214765</v>
      </c>
      <c r="AE289" s="12">
        <f t="shared" si="0"/>
        <v>1.6284584980237153</v>
      </c>
      <c r="AF289" s="12">
        <f t="shared" si="0"/>
        <v>1.0802000689893068</v>
      </c>
      <c r="AG289" s="12">
        <f t="shared" si="0"/>
        <v>1.1123666038920277</v>
      </c>
      <c r="AH289" s="12">
        <f t="shared" si="0"/>
        <v>1.081599218211083</v>
      </c>
      <c r="AI289" s="12">
        <f t="shared" si="0"/>
        <v>0.9752650176678446</v>
      </c>
      <c r="AJ289" s="12">
        <f t="shared" si="0"/>
        <v>0.9502923976608187</v>
      </c>
      <c r="AK289" s="12">
        <f t="shared" si="0"/>
        <v>1.163265306122449</v>
      </c>
      <c r="AL289" s="12">
        <f t="shared" si="0"/>
        <v>1.8333333333333333</v>
      </c>
      <c r="AM289" s="12">
        <f t="shared" si="0"/>
        <v>0.9333333333333333</v>
      </c>
      <c r="AN289" s="12">
        <f t="shared" si="0"/>
        <v>0.9712793733681462</v>
      </c>
      <c r="AO289" s="12">
        <f t="shared" si="0"/>
        <v>0.840657345197022</v>
      </c>
      <c r="AP289" s="12">
        <f t="shared" si="0"/>
        <v>0.8634639696586599</v>
      </c>
      <c r="AQ289" s="12">
        <f t="shared" si="0"/>
        <v>0.8904329849546342</v>
      </c>
      <c r="AR289" s="12">
        <f t="shared" si="0"/>
        <v>0.9651972157772621</v>
      </c>
      <c r="AS289" s="12">
        <f t="shared" si="0"/>
        <v>1.054686879911104</v>
      </c>
      <c r="AT289" s="12">
        <f t="shared" si="0"/>
        <v>1.3888888888888888</v>
      </c>
      <c r="AU289" s="12">
        <f t="shared" si="0"/>
        <v>0.49146005509641877</v>
      </c>
      <c r="AV289" s="12">
        <f t="shared" si="0"/>
        <v>1.1666666666666667</v>
      </c>
      <c r="AW289" s="12">
        <f t="shared" si="0"/>
        <v>1.0828015564202336</v>
      </c>
      <c r="AX289" s="12">
        <f t="shared" si="0"/>
        <v>1</v>
      </c>
      <c r="AY289" s="12">
        <f t="shared" si="0"/>
        <v>0.5494505494505495</v>
      </c>
      <c r="AZ289" s="12">
        <f t="shared" si="0"/>
        <v>1.4827586206896552</v>
      </c>
      <c r="BA289" s="12">
        <f t="shared" si="0"/>
        <v>1.167420814479638</v>
      </c>
      <c r="BB289" s="12">
        <f t="shared" si="0"/>
        <v>0.9671951886276654</v>
      </c>
      <c r="BC289" s="12">
        <f t="shared" si="0"/>
        <v>0.938105099663474</v>
      </c>
      <c r="BD289" s="12">
        <f t="shared" si="0"/>
        <v>1.2153846153846153</v>
      </c>
      <c r="BE289" s="12">
        <f t="shared" si="0"/>
        <v>1.00452016689847</v>
      </c>
      <c r="BF289" s="12">
        <f t="shared" si="0"/>
        <v>1.0343580470162748</v>
      </c>
      <c r="BG289" s="12">
        <f t="shared" si="0"/>
        <v>1.0042173560421737</v>
      </c>
      <c r="BH289" s="12">
        <f t="shared" si="0"/>
        <v>0.8436363636363636</v>
      </c>
      <c r="BI289" s="12">
        <f t="shared" si="0"/>
        <v>0.9666924864446166</v>
      </c>
      <c r="BJ289" s="12">
        <f t="shared" si="0"/>
        <v>1.102439024390244</v>
      </c>
      <c r="BK289" s="12">
        <f t="shared" si="0"/>
        <v>0.9617844453217528</v>
      </c>
      <c r="BL289" s="12">
        <f t="shared" si="0"/>
        <v>0.8803088803088803</v>
      </c>
      <c r="BM289" s="12">
        <f t="shared" si="0"/>
        <v>1.1705506201450582</v>
      </c>
      <c r="BN289" s="12">
        <f t="shared" si="0"/>
        <v>0.8422273781902552</v>
      </c>
      <c r="BO289" s="12">
        <f t="shared" si="0"/>
        <v>1.1170487483530962</v>
      </c>
      <c r="BP289" s="12">
        <f t="shared" si="0"/>
        <v>0.9765625</v>
      </c>
      <c r="BQ289" s="12">
        <f t="shared" si="0"/>
        <v>0.7729465221950367</v>
      </c>
      <c r="BR289" s="12">
        <f t="shared" si="0"/>
        <v>0.8890074706510138</v>
      </c>
      <c r="BS289" s="12">
        <f>IF(BS287=0,"",BS287/BS288)</f>
        <v>0.8852869846402586</v>
      </c>
    </row>
    <row r="291" spans="4:7" ht="12.75">
      <c r="D291" s="67" t="s">
        <v>341</v>
      </c>
      <c r="E291" s="56"/>
      <c r="F291" s="68">
        <f>(A286-F287)/A286</f>
        <v>0.2392857142857143</v>
      </c>
      <c r="G291" s="135">
        <f>+Northern!G78+Kaimai!G34+Central!G54+Alpine!G46+'Southern Presbytery'!G70+'PI Synod'!G15+'Te Aka Puaho'!G20-G287</f>
        <v>0</v>
      </c>
    </row>
    <row r="293" ht="12.75">
      <c r="G293" s="135"/>
    </row>
    <row r="297" ht="12.75">
      <c r="H297" s="135"/>
    </row>
  </sheetData>
  <sheetProtection/>
  <mergeCells count="39">
    <mergeCell ref="AM1:AN3"/>
    <mergeCell ref="AF1:AH3"/>
    <mergeCell ref="AK1:AL3"/>
    <mergeCell ref="G1:G4"/>
    <mergeCell ref="H1:H4"/>
    <mergeCell ref="I1:I4"/>
    <mergeCell ref="J1:R3"/>
    <mergeCell ref="S1:AA3"/>
    <mergeCell ref="AB1:AE3"/>
    <mergeCell ref="AR1:BS1"/>
    <mergeCell ref="AR2:AU2"/>
    <mergeCell ref="AV2:AY2"/>
    <mergeCell ref="AZ2:BC2"/>
    <mergeCell ref="BD2:BG2"/>
    <mergeCell ref="BH3:BI3"/>
    <mergeCell ref="BJ3:BK3"/>
    <mergeCell ref="BL3:BM3"/>
    <mergeCell ref="BN3:BO3"/>
    <mergeCell ref="AZ3:BA3"/>
    <mergeCell ref="BP3:BQ3"/>
    <mergeCell ref="BR3:BS3"/>
    <mergeCell ref="BL2:BO2"/>
    <mergeCell ref="BP2:BS2"/>
    <mergeCell ref="AR3:AS3"/>
    <mergeCell ref="AT3:AU3"/>
    <mergeCell ref="AV3:AW3"/>
    <mergeCell ref="AX3:AY3"/>
    <mergeCell ref="BH2:BK2"/>
    <mergeCell ref="BB3:BC3"/>
    <mergeCell ref="BD3:BE3"/>
    <mergeCell ref="BF3:BG3"/>
    <mergeCell ref="A289:D289"/>
    <mergeCell ref="A288:D288"/>
    <mergeCell ref="A287:D287"/>
    <mergeCell ref="F1:F4"/>
    <mergeCell ref="E1:E4"/>
    <mergeCell ref="A1:D4"/>
    <mergeCell ref="AI1:AJ3"/>
    <mergeCell ref="AO1:A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R26"/>
  <sheetViews>
    <sheetView zoomScalePageLayoutView="0" workbookViewId="0" topLeftCell="A1">
      <selection activeCell="G17" sqref="G17"/>
    </sheetView>
  </sheetViews>
  <sheetFormatPr defaultColWidth="9.28125" defaultRowHeight="12.75"/>
  <cols>
    <col min="1" max="1" width="9.28125" style="10" customWidth="1"/>
    <col min="2" max="2" width="38.57421875" style="2" customWidth="1"/>
    <col min="3" max="4" width="12.140625" style="99" customWidth="1"/>
    <col min="5" max="5" width="12.140625" style="113" customWidth="1"/>
    <col min="6" max="6" width="4.7109375" style="5" customWidth="1"/>
    <col min="7" max="8" width="11.421875" style="2" customWidth="1"/>
    <col min="9" max="9" width="11.421875" style="2" hidden="1" customWidth="1"/>
    <col min="10" max="62" width="9.7109375" style="2" customWidth="1"/>
    <col min="63" max="63" width="9.7109375" style="15" customWidth="1"/>
    <col min="64" max="71" width="9.7109375" style="2" customWidth="1"/>
    <col min="72" max="16384" width="9.28125" style="10" customWidth="1"/>
  </cols>
  <sheetData>
    <row r="1" ht="23.25" customHeight="1"/>
    <row r="2" spans="1:71" ht="33" customHeight="1">
      <c r="A2" s="162" t="s">
        <v>372</v>
      </c>
      <c r="B2" s="163"/>
      <c r="C2" s="159" t="s">
        <v>369</v>
      </c>
      <c r="D2" s="159" t="s">
        <v>370</v>
      </c>
      <c r="E2" s="159" t="s">
        <v>371</v>
      </c>
      <c r="F2" s="117"/>
      <c r="G2" s="151" t="s">
        <v>266</v>
      </c>
      <c r="H2" s="151" t="s">
        <v>267</v>
      </c>
      <c r="I2" s="164" t="s">
        <v>2</v>
      </c>
      <c r="J2" s="149" t="s">
        <v>261</v>
      </c>
      <c r="K2" s="149"/>
      <c r="L2" s="149"/>
      <c r="M2" s="149"/>
      <c r="N2" s="149"/>
      <c r="O2" s="149"/>
      <c r="P2" s="149"/>
      <c r="Q2" s="149"/>
      <c r="R2" s="149"/>
      <c r="S2" s="149" t="s">
        <v>260</v>
      </c>
      <c r="T2" s="149"/>
      <c r="U2" s="149"/>
      <c r="V2" s="149"/>
      <c r="W2" s="149"/>
      <c r="X2" s="149"/>
      <c r="Y2" s="149"/>
      <c r="Z2" s="149"/>
      <c r="AA2" s="149"/>
      <c r="AB2" s="140" t="s">
        <v>311</v>
      </c>
      <c r="AC2" s="140"/>
      <c r="AD2" s="140"/>
      <c r="AE2" s="140"/>
      <c r="AF2" s="150" t="s">
        <v>313</v>
      </c>
      <c r="AG2" s="150"/>
      <c r="AH2" s="150"/>
      <c r="AI2" s="140" t="s">
        <v>0</v>
      </c>
      <c r="AJ2" s="140"/>
      <c r="AK2" s="140" t="s">
        <v>287</v>
      </c>
      <c r="AL2" s="140"/>
      <c r="AM2" s="150" t="s">
        <v>262</v>
      </c>
      <c r="AN2" s="150"/>
      <c r="AO2" s="149" t="s">
        <v>263</v>
      </c>
      <c r="AP2" s="149"/>
      <c r="AQ2" s="149"/>
      <c r="AR2" s="140" t="s">
        <v>265</v>
      </c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</row>
    <row r="3" spans="1:71" ht="27.75" customHeight="1">
      <c r="A3" s="162"/>
      <c r="B3" s="163"/>
      <c r="C3" s="159"/>
      <c r="D3" s="159"/>
      <c r="E3" s="159"/>
      <c r="F3" s="118"/>
      <c r="G3" s="151"/>
      <c r="H3" s="151"/>
      <c r="I3" s="164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0"/>
      <c r="AC3" s="140"/>
      <c r="AD3" s="140"/>
      <c r="AE3" s="140"/>
      <c r="AF3" s="150"/>
      <c r="AG3" s="150"/>
      <c r="AH3" s="150"/>
      <c r="AI3" s="140"/>
      <c r="AJ3" s="140"/>
      <c r="AK3" s="140"/>
      <c r="AL3" s="140"/>
      <c r="AM3" s="150"/>
      <c r="AN3" s="150"/>
      <c r="AO3" s="149"/>
      <c r="AP3" s="149"/>
      <c r="AQ3" s="149"/>
      <c r="AR3" s="140" t="s">
        <v>340</v>
      </c>
      <c r="AS3" s="140"/>
      <c r="AT3" s="140"/>
      <c r="AU3" s="140"/>
      <c r="AV3" s="140" t="s">
        <v>312</v>
      </c>
      <c r="AW3" s="140"/>
      <c r="AX3" s="140"/>
      <c r="AY3" s="140"/>
      <c r="AZ3" s="140" t="s">
        <v>294</v>
      </c>
      <c r="BA3" s="140"/>
      <c r="BB3" s="140"/>
      <c r="BC3" s="140"/>
      <c r="BD3" s="140" t="s">
        <v>295</v>
      </c>
      <c r="BE3" s="140"/>
      <c r="BF3" s="140"/>
      <c r="BG3" s="140"/>
      <c r="BH3" s="140" t="s">
        <v>296</v>
      </c>
      <c r="BI3" s="140"/>
      <c r="BJ3" s="140"/>
      <c r="BK3" s="140"/>
      <c r="BL3" s="140" t="s">
        <v>297</v>
      </c>
      <c r="BM3" s="140"/>
      <c r="BN3" s="140"/>
      <c r="BO3" s="140"/>
      <c r="BP3" s="140" t="s">
        <v>1</v>
      </c>
      <c r="BQ3" s="140"/>
      <c r="BR3" s="140"/>
      <c r="BS3" s="140"/>
    </row>
    <row r="4" spans="1:71" ht="27.75" customHeight="1">
      <c r="A4" s="162"/>
      <c r="B4" s="163"/>
      <c r="C4" s="159"/>
      <c r="D4" s="159"/>
      <c r="E4" s="159"/>
      <c r="F4" s="118"/>
      <c r="G4" s="151"/>
      <c r="H4" s="151"/>
      <c r="I4" s="164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0"/>
      <c r="AC4" s="140"/>
      <c r="AD4" s="140"/>
      <c r="AE4" s="140"/>
      <c r="AF4" s="150"/>
      <c r="AG4" s="150"/>
      <c r="AH4" s="150"/>
      <c r="AI4" s="140"/>
      <c r="AJ4" s="140"/>
      <c r="AK4" s="140"/>
      <c r="AL4" s="140"/>
      <c r="AM4" s="150"/>
      <c r="AN4" s="150"/>
      <c r="AO4" s="149"/>
      <c r="AP4" s="149"/>
      <c r="AQ4" s="149"/>
      <c r="AR4" s="140" t="s">
        <v>290</v>
      </c>
      <c r="AS4" s="140"/>
      <c r="AT4" s="140" t="s">
        <v>291</v>
      </c>
      <c r="AU4" s="140"/>
      <c r="AV4" s="140" t="s">
        <v>290</v>
      </c>
      <c r="AW4" s="140"/>
      <c r="AX4" s="140" t="s">
        <v>291</v>
      </c>
      <c r="AY4" s="140"/>
      <c r="AZ4" s="140" t="s">
        <v>290</v>
      </c>
      <c r="BA4" s="140"/>
      <c r="BB4" s="140" t="s">
        <v>291</v>
      </c>
      <c r="BC4" s="140"/>
      <c r="BD4" s="140" t="s">
        <v>290</v>
      </c>
      <c r="BE4" s="140"/>
      <c r="BF4" s="140" t="s">
        <v>291</v>
      </c>
      <c r="BG4" s="140"/>
      <c r="BH4" s="140" t="s">
        <v>290</v>
      </c>
      <c r="BI4" s="140"/>
      <c r="BJ4" s="140" t="s">
        <v>291</v>
      </c>
      <c r="BK4" s="140"/>
      <c r="BL4" s="140" t="s">
        <v>290</v>
      </c>
      <c r="BM4" s="140"/>
      <c r="BN4" s="140" t="s">
        <v>291</v>
      </c>
      <c r="BO4" s="140"/>
      <c r="BP4" s="140" t="s">
        <v>290</v>
      </c>
      <c r="BQ4" s="140"/>
      <c r="BR4" s="140" t="s">
        <v>291</v>
      </c>
      <c r="BS4" s="140"/>
    </row>
    <row r="5" spans="1:122" ht="108.75" customHeight="1">
      <c r="A5" s="162"/>
      <c r="B5" s="163"/>
      <c r="C5" s="159"/>
      <c r="D5" s="159"/>
      <c r="E5" s="159"/>
      <c r="F5" s="118"/>
      <c r="G5" s="151"/>
      <c r="H5" s="151"/>
      <c r="I5" s="165"/>
      <c r="J5" s="7" t="s">
        <v>272</v>
      </c>
      <c r="K5" s="6" t="s">
        <v>3</v>
      </c>
      <c r="L5" s="6" t="s">
        <v>4</v>
      </c>
      <c r="M5" s="6" t="s">
        <v>5</v>
      </c>
      <c r="N5" s="6" t="s">
        <v>6</v>
      </c>
      <c r="O5" s="6" t="s">
        <v>7</v>
      </c>
      <c r="P5" s="6" t="s">
        <v>8</v>
      </c>
      <c r="Q5" s="6" t="s">
        <v>9</v>
      </c>
      <c r="R5" s="6" t="s">
        <v>10</v>
      </c>
      <c r="S5" s="7" t="s">
        <v>272</v>
      </c>
      <c r="T5" s="6" t="s">
        <v>3</v>
      </c>
      <c r="U5" s="6" t="s">
        <v>4</v>
      </c>
      <c r="V5" s="6" t="s">
        <v>5</v>
      </c>
      <c r="W5" s="6" t="s">
        <v>6</v>
      </c>
      <c r="X5" s="6" t="s">
        <v>7</v>
      </c>
      <c r="Y5" s="6" t="s">
        <v>8</v>
      </c>
      <c r="Z5" s="6" t="s">
        <v>9</v>
      </c>
      <c r="AA5" s="6" t="s">
        <v>10</v>
      </c>
      <c r="AB5" s="7" t="s">
        <v>284</v>
      </c>
      <c r="AC5" s="7" t="s">
        <v>298</v>
      </c>
      <c r="AD5" s="7" t="s">
        <v>299</v>
      </c>
      <c r="AE5" s="7" t="s">
        <v>300</v>
      </c>
      <c r="AF5" s="7" t="s">
        <v>11</v>
      </c>
      <c r="AG5" s="7" t="s">
        <v>285</v>
      </c>
      <c r="AH5" s="7" t="s">
        <v>286</v>
      </c>
      <c r="AI5" s="7" t="s">
        <v>11</v>
      </c>
      <c r="AJ5" s="7" t="s">
        <v>12</v>
      </c>
      <c r="AK5" s="7" t="s">
        <v>11</v>
      </c>
      <c r="AL5" s="7" t="s">
        <v>12</v>
      </c>
      <c r="AM5" s="7" t="s">
        <v>11</v>
      </c>
      <c r="AN5" s="7" t="s">
        <v>12</v>
      </c>
      <c r="AO5" s="7" t="s">
        <v>288</v>
      </c>
      <c r="AP5" s="7" t="s">
        <v>289</v>
      </c>
      <c r="AQ5" s="7" t="s">
        <v>264</v>
      </c>
      <c r="AR5" s="7" t="s">
        <v>292</v>
      </c>
      <c r="AS5" s="7" t="s">
        <v>293</v>
      </c>
      <c r="AT5" s="7" t="s">
        <v>292</v>
      </c>
      <c r="AU5" s="7" t="s">
        <v>293</v>
      </c>
      <c r="AV5" s="7" t="s">
        <v>292</v>
      </c>
      <c r="AW5" s="7" t="s">
        <v>293</v>
      </c>
      <c r="AX5" s="7" t="s">
        <v>292</v>
      </c>
      <c r="AY5" s="7" t="s">
        <v>293</v>
      </c>
      <c r="AZ5" s="7" t="s">
        <v>292</v>
      </c>
      <c r="BA5" s="7" t="s">
        <v>293</v>
      </c>
      <c r="BB5" s="7" t="s">
        <v>292</v>
      </c>
      <c r="BC5" s="7" t="s">
        <v>293</v>
      </c>
      <c r="BD5" s="7" t="s">
        <v>292</v>
      </c>
      <c r="BE5" s="7" t="s">
        <v>293</v>
      </c>
      <c r="BF5" s="7" t="s">
        <v>292</v>
      </c>
      <c r="BG5" s="7" t="s">
        <v>293</v>
      </c>
      <c r="BH5" s="7" t="s">
        <v>292</v>
      </c>
      <c r="BI5" s="7" t="s">
        <v>293</v>
      </c>
      <c r="BJ5" s="7" t="s">
        <v>292</v>
      </c>
      <c r="BK5" s="57" t="s">
        <v>293</v>
      </c>
      <c r="BL5" s="7" t="s">
        <v>292</v>
      </c>
      <c r="BM5" s="7" t="s">
        <v>293</v>
      </c>
      <c r="BN5" s="7" t="s">
        <v>292</v>
      </c>
      <c r="BO5" s="7" t="s">
        <v>293</v>
      </c>
      <c r="BP5" s="7" t="s">
        <v>292</v>
      </c>
      <c r="BQ5" s="7" t="s">
        <v>293</v>
      </c>
      <c r="BR5" s="7" t="s">
        <v>292</v>
      </c>
      <c r="BS5" s="7" t="s">
        <v>293</v>
      </c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71" s="93" customFormat="1" ht="22.5" customHeight="1">
      <c r="A6" s="160" t="s">
        <v>316</v>
      </c>
      <c r="B6" s="161"/>
      <c r="C6" s="116">
        <f>+Northern!A77</f>
        <v>73</v>
      </c>
      <c r="D6" s="116">
        <f>+Northern!F78</f>
        <v>54</v>
      </c>
      <c r="E6" s="137">
        <f>+D6/C6</f>
        <v>0.7397260273972602</v>
      </c>
      <c r="F6" s="125"/>
      <c r="G6" s="126">
        <f>+Northern!G78</f>
        <v>6398</v>
      </c>
      <c r="H6" s="126">
        <f>+Northern!H78</f>
        <v>3398</v>
      </c>
      <c r="I6" s="126">
        <f>+Northern!I78</f>
        <v>0</v>
      </c>
      <c r="J6" s="91">
        <f>+Northern!J78</f>
        <v>371</v>
      </c>
      <c r="K6" s="91">
        <f>+Northern!K78</f>
        <v>309</v>
      </c>
      <c r="L6" s="91">
        <f>+Northern!L78</f>
        <v>577</v>
      </c>
      <c r="M6" s="91">
        <f>+Northern!M78</f>
        <v>1127</v>
      </c>
      <c r="N6" s="91">
        <f>+Northern!N78</f>
        <v>1555</v>
      </c>
      <c r="O6" s="91">
        <f>+Northern!O78</f>
        <v>266</v>
      </c>
      <c r="P6" s="91">
        <f>+Northern!P78</f>
        <v>479</v>
      </c>
      <c r="Q6" s="91">
        <f>+Northern!Q78</f>
        <v>814</v>
      </c>
      <c r="R6" s="91">
        <f>+Northern!R78</f>
        <v>900</v>
      </c>
      <c r="S6" s="91">
        <f>+Northern!S78</f>
        <v>454</v>
      </c>
      <c r="T6" s="91">
        <f>+Northern!T78</f>
        <v>395</v>
      </c>
      <c r="U6" s="91">
        <f>+Northern!U78</f>
        <v>394</v>
      </c>
      <c r="V6" s="91">
        <f>+Northern!V78</f>
        <v>504</v>
      </c>
      <c r="W6" s="91">
        <f>+Northern!W78</f>
        <v>374</v>
      </c>
      <c r="X6" s="91">
        <f>+Northern!X78</f>
        <v>375</v>
      </c>
      <c r="Y6" s="91">
        <f>+Northern!Y78</f>
        <v>283</v>
      </c>
      <c r="Z6" s="91">
        <f>+Northern!Z78</f>
        <v>361</v>
      </c>
      <c r="AA6" s="91">
        <f>+Northern!AA78</f>
        <v>258</v>
      </c>
      <c r="AB6" s="91">
        <f>+Northern!AB78</f>
        <v>374</v>
      </c>
      <c r="AC6" s="91">
        <f>+Northern!AC78</f>
        <v>140</v>
      </c>
      <c r="AD6" s="91">
        <f>+Northern!AD78</f>
        <v>254</v>
      </c>
      <c r="AE6" s="91">
        <f>+Northern!AE78</f>
        <v>176</v>
      </c>
      <c r="AF6" s="91">
        <f>+Northern!AF78</f>
        <v>995.5</v>
      </c>
      <c r="AG6" s="91">
        <f>+Northern!AG78</f>
        <v>545</v>
      </c>
      <c r="AH6" s="91">
        <f>+Northern!AH78</f>
        <v>5378</v>
      </c>
      <c r="AI6" s="91">
        <f>+Northern!AI78</f>
        <v>249</v>
      </c>
      <c r="AJ6" s="91">
        <f>+Northern!AJ78</f>
        <v>537</v>
      </c>
      <c r="AK6" s="91">
        <f>+Northern!AK78</f>
        <v>46</v>
      </c>
      <c r="AL6" s="91">
        <f>+Northern!AL78</f>
        <v>17</v>
      </c>
      <c r="AM6" s="91">
        <f>+Northern!AM78</f>
        <v>4</v>
      </c>
      <c r="AN6" s="91">
        <f>+Northern!AN78</f>
        <v>68</v>
      </c>
      <c r="AO6" s="91">
        <f>+Northern!AO78</f>
        <v>1377.5</v>
      </c>
      <c r="AP6" s="91">
        <f>+Northern!AP78</f>
        <v>853</v>
      </c>
      <c r="AQ6" s="91">
        <f>+Northern!AQ78</f>
        <v>2540</v>
      </c>
      <c r="AR6" s="91">
        <f>+Northern!AR78</f>
        <v>59</v>
      </c>
      <c r="AS6" s="91">
        <f>+Northern!AS78</f>
        <v>1995</v>
      </c>
      <c r="AT6" s="91">
        <f>+Northern!AT78</f>
        <v>10</v>
      </c>
      <c r="AU6" s="91">
        <f>+Northern!AU78</f>
        <v>15</v>
      </c>
      <c r="AV6" s="91">
        <f>+Northern!AV78</f>
        <v>9</v>
      </c>
      <c r="AW6" s="91">
        <f>+Northern!AW78</f>
        <v>309</v>
      </c>
      <c r="AX6" s="91">
        <f>+Northern!AX78</f>
        <v>5</v>
      </c>
      <c r="AY6" s="91">
        <f>+Northern!AY78</f>
        <v>6</v>
      </c>
      <c r="AZ6" s="91">
        <f>+Northern!AZ78</f>
        <v>14</v>
      </c>
      <c r="BA6" s="91">
        <f>+Northern!BA78</f>
        <v>147</v>
      </c>
      <c r="BB6" s="91">
        <f>+Northern!BB78</f>
        <v>304</v>
      </c>
      <c r="BC6" s="91">
        <f>+Northern!BC78</f>
        <v>408</v>
      </c>
      <c r="BD6" s="91">
        <f>+Northern!BD78</f>
        <v>21</v>
      </c>
      <c r="BE6" s="91">
        <f>+Northern!BE78</f>
        <v>318</v>
      </c>
      <c r="BF6" s="91">
        <f>+Northern!BF78</f>
        <v>132</v>
      </c>
      <c r="BG6" s="91">
        <f>+Northern!BG78</f>
        <v>343.5</v>
      </c>
      <c r="BH6" s="91">
        <f>+Northern!BH78</f>
        <v>18</v>
      </c>
      <c r="BI6" s="91">
        <f>+Northern!BI78</f>
        <v>187</v>
      </c>
      <c r="BJ6" s="91">
        <f>+Northern!BJ78</f>
        <v>299</v>
      </c>
      <c r="BK6" s="91">
        <f>+Northern!BK78</f>
        <v>381</v>
      </c>
      <c r="BL6" s="91">
        <f>+Northern!BL78</f>
        <v>54</v>
      </c>
      <c r="BM6" s="91">
        <f>+Northern!BM78</f>
        <v>795.5</v>
      </c>
      <c r="BN6" s="91">
        <f>+Northern!BN78</f>
        <v>77</v>
      </c>
      <c r="BO6" s="91">
        <f>+Northern!BO78</f>
        <v>285</v>
      </c>
      <c r="BP6" s="91">
        <f>+Northern!BP78</f>
        <v>21</v>
      </c>
      <c r="BQ6" s="91">
        <f>+Northern!BQ78</f>
        <v>240</v>
      </c>
      <c r="BR6" s="91">
        <f>+Northern!BR78</f>
        <v>254</v>
      </c>
      <c r="BS6" s="91">
        <f>+Northern!BS78</f>
        <v>456.5</v>
      </c>
    </row>
    <row r="7" spans="1:71" s="93" customFormat="1" ht="22.5" customHeight="1">
      <c r="A7" s="160" t="s">
        <v>317</v>
      </c>
      <c r="B7" s="161"/>
      <c r="C7" s="116">
        <f>+Kaimai!A33</f>
        <v>29</v>
      </c>
      <c r="D7" s="116">
        <f>+Kaimai!F34</f>
        <v>24</v>
      </c>
      <c r="E7" s="137">
        <f aca="true" t="shared" si="0" ref="E7:E14">+D7/C7</f>
        <v>0.8275862068965517</v>
      </c>
      <c r="F7" s="125"/>
      <c r="G7" s="126">
        <f>+Kaimai!G34</f>
        <v>2186</v>
      </c>
      <c r="H7" s="126">
        <f>+Kaimai!H34</f>
        <v>1233</v>
      </c>
      <c r="I7" s="126">
        <f>+Kaimai!I34</f>
        <v>0</v>
      </c>
      <c r="J7" s="91">
        <f>+Kaimai!J34</f>
        <v>0</v>
      </c>
      <c r="K7" s="91">
        <f>+Kaimai!K34</f>
        <v>60</v>
      </c>
      <c r="L7" s="91">
        <f>+Kaimai!L34</f>
        <v>149</v>
      </c>
      <c r="M7" s="91">
        <f>+Kaimai!M34</f>
        <v>362</v>
      </c>
      <c r="N7" s="91">
        <f>+Kaimai!N34</f>
        <v>828</v>
      </c>
      <c r="O7" s="91">
        <f>+Kaimai!O34</f>
        <v>54</v>
      </c>
      <c r="P7" s="91">
        <f>+Kaimai!P34</f>
        <v>110</v>
      </c>
      <c r="Q7" s="91">
        <f>+Kaimai!Q34</f>
        <v>244</v>
      </c>
      <c r="R7" s="91">
        <f>+Kaimai!R34</f>
        <v>379</v>
      </c>
      <c r="S7" s="91">
        <f>+Kaimai!S34</f>
        <v>0</v>
      </c>
      <c r="T7" s="91">
        <f>+Kaimai!T34</f>
        <v>111</v>
      </c>
      <c r="U7" s="91">
        <f>+Kaimai!U34</f>
        <v>112</v>
      </c>
      <c r="V7" s="91">
        <f>+Kaimai!V34</f>
        <v>172</v>
      </c>
      <c r="W7" s="91">
        <f>+Kaimai!W34</f>
        <v>302</v>
      </c>
      <c r="X7" s="91">
        <f>+Kaimai!X34</f>
        <v>106</v>
      </c>
      <c r="Y7" s="91">
        <f>+Kaimai!Y34</f>
        <v>88</v>
      </c>
      <c r="Z7" s="91">
        <f>+Kaimai!Z34</f>
        <v>140</v>
      </c>
      <c r="AA7" s="91">
        <f>+Kaimai!AA34</f>
        <v>202</v>
      </c>
      <c r="AB7" s="91">
        <f>+Kaimai!AB34</f>
        <v>402</v>
      </c>
      <c r="AC7" s="91">
        <f>+Kaimai!AC34</f>
        <v>97</v>
      </c>
      <c r="AD7" s="91">
        <f>+Kaimai!AD34</f>
        <v>122</v>
      </c>
      <c r="AE7" s="91">
        <f>+Kaimai!AE34</f>
        <v>58</v>
      </c>
      <c r="AF7" s="91">
        <f>+Kaimai!AF34</f>
        <v>271</v>
      </c>
      <c r="AG7" s="91">
        <f>+Kaimai!AG34</f>
        <v>160</v>
      </c>
      <c r="AH7" s="91">
        <f>+Kaimai!AH34</f>
        <v>1994</v>
      </c>
      <c r="AI7" s="91">
        <f>+Kaimai!AI34</f>
        <v>32</v>
      </c>
      <c r="AJ7" s="91">
        <f>+Kaimai!AJ34</f>
        <v>18</v>
      </c>
      <c r="AK7" s="91">
        <f>+Kaimai!AK34</f>
        <v>9</v>
      </c>
      <c r="AL7" s="91">
        <f>+Kaimai!AL34</f>
        <v>0</v>
      </c>
      <c r="AM7" s="91">
        <f>+Kaimai!AM34</f>
        <v>0</v>
      </c>
      <c r="AN7" s="91">
        <f>+Kaimai!AN34</f>
        <v>33</v>
      </c>
      <c r="AO7" s="91">
        <f>+Kaimai!AO34</f>
        <v>344</v>
      </c>
      <c r="AP7" s="91">
        <f>+Kaimai!AP34</f>
        <v>176</v>
      </c>
      <c r="AQ7" s="91">
        <f>+Kaimai!AQ34</f>
        <v>778</v>
      </c>
      <c r="AR7" s="91">
        <f>+Kaimai!AR34</f>
        <v>21</v>
      </c>
      <c r="AS7" s="91">
        <f>+Kaimai!AS34</f>
        <v>823</v>
      </c>
      <c r="AT7" s="91">
        <f>+Kaimai!AT34</f>
        <v>4</v>
      </c>
      <c r="AU7" s="91">
        <f>+Kaimai!AU34</f>
        <v>18</v>
      </c>
      <c r="AV7" s="91">
        <f>+Kaimai!AV34</f>
        <v>2</v>
      </c>
      <c r="AW7" s="91">
        <f>+Kaimai!AW34</f>
        <v>24</v>
      </c>
      <c r="AX7" s="91">
        <f>+Kaimai!AX34</f>
        <v>0</v>
      </c>
      <c r="AY7" s="91">
        <f>+Kaimai!AY34</f>
        <v>0</v>
      </c>
      <c r="AZ7" s="91">
        <f>+Kaimai!AZ34</f>
        <v>4</v>
      </c>
      <c r="BA7" s="91">
        <f>+Kaimai!BA34</f>
        <v>57</v>
      </c>
      <c r="BB7" s="91">
        <f>+Kaimai!BB34</f>
        <v>148</v>
      </c>
      <c r="BC7" s="91">
        <f>+Kaimai!BC34</f>
        <v>133</v>
      </c>
      <c r="BD7" s="91">
        <f>+Kaimai!BD34</f>
        <v>3</v>
      </c>
      <c r="BE7" s="91">
        <f>+Kaimai!BE34</f>
        <v>82</v>
      </c>
      <c r="BF7" s="91">
        <f>+Kaimai!BF34</f>
        <v>44</v>
      </c>
      <c r="BG7" s="91">
        <f>+Kaimai!BG34</f>
        <v>84.5</v>
      </c>
      <c r="BH7" s="91">
        <f>+Kaimai!BH34</f>
        <v>4</v>
      </c>
      <c r="BI7" s="91">
        <f>+Kaimai!BI34</f>
        <v>51</v>
      </c>
      <c r="BJ7" s="91">
        <f>+Kaimai!BJ34</f>
        <v>72</v>
      </c>
      <c r="BK7" s="91">
        <f>+Kaimai!BK34</f>
        <v>120.5</v>
      </c>
      <c r="BL7" s="91">
        <f>+Kaimai!BL34</f>
        <v>16</v>
      </c>
      <c r="BM7" s="91">
        <f>+Kaimai!BM34</f>
        <v>331</v>
      </c>
      <c r="BN7" s="91">
        <f>+Kaimai!BN34</f>
        <v>43</v>
      </c>
      <c r="BO7" s="91">
        <f>+Kaimai!BO34</f>
        <v>184</v>
      </c>
      <c r="BP7" s="91">
        <f>+Kaimai!BP34</f>
        <v>6</v>
      </c>
      <c r="BQ7" s="91">
        <f>+Kaimai!BQ34</f>
        <v>95</v>
      </c>
      <c r="BR7" s="91">
        <f>+Kaimai!BR34</f>
        <v>49</v>
      </c>
      <c r="BS7" s="91">
        <f>+Kaimai!BS34</f>
        <v>98.5</v>
      </c>
    </row>
    <row r="8" spans="1:71" s="93" customFormat="1" ht="22.5" customHeight="1">
      <c r="A8" s="160" t="s">
        <v>308</v>
      </c>
      <c r="B8" s="161"/>
      <c r="C8" s="116">
        <f>+Central!A53</f>
        <v>49</v>
      </c>
      <c r="D8" s="116">
        <f>+Central!F54</f>
        <v>43</v>
      </c>
      <c r="E8" s="137">
        <f t="shared" si="0"/>
        <v>0.8775510204081632</v>
      </c>
      <c r="F8" s="125"/>
      <c r="G8" s="126">
        <f>+Central!G54</f>
        <v>4746</v>
      </c>
      <c r="H8" s="126">
        <f>+Central!H54</f>
        <v>1692</v>
      </c>
      <c r="I8" s="126">
        <f>+Central!I54</f>
        <v>0</v>
      </c>
      <c r="J8" s="91">
        <f>+Central!J54</f>
        <v>99</v>
      </c>
      <c r="K8" s="91">
        <f>+Central!K54</f>
        <v>125</v>
      </c>
      <c r="L8" s="91">
        <f>+Central!L54</f>
        <v>363</v>
      </c>
      <c r="M8" s="91">
        <f>+Central!M54</f>
        <v>960</v>
      </c>
      <c r="N8" s="91">
        <f>+Central!N54</f>
        <v>1562</v>
      </c>
      <c r="O8" s="91">
        <f>+Central!O54</f>
        <v>104</v>
      </c>
      <c r="P8" s="91">
        <f>+Central!P54</f>
        <v>255</v>
      </c>
      <c r="Q8" s="91">
        <f>+Central!Q54</f>
        <v>564</v>
      </c>
      <c r="R8" s="91">
        <f>+Central!R54</f>
        <v>714</v>
      </c>
      <c r="S8" s="91">
        <f>+Central!S54</f>
        <v>173</v>
      </c>
      <c r="T8" s="91">
        <f>+Central!T54</f>
        <v>122</v>
      </c>
      <c r="U8" s="91">
        <f>+Central!U54</f>
        <v>162</v>
      </c>
      <c r="V8" s="91">
        <f>+Central!V54</f>
        <v>287</v>
      </c>
      <c r="W8" s="91">
        <f>+Central!W54</f>
        <v>319</v>
      </c>
      <c r="X8" s="91">
        <f>+Central!X54</f>
        <v>89</v>
      </c>
      <c r="Y8" s="91">
        <f>+Central!Y54</f>
        <v>132</v>
      </c>
      <c r="Z8" s="91">
        <f>+Central!Z54</f>
        <v>200</v>
      </c>
      <c r="AA8" s="91">
        <f>+Central!AA54</f>
        <v>208</v>
      </c>
      <c r="AB8" s="91">
        <f>+Central!AB54</f>
        <v>269</v>
      </c>
      <c r="AC8" s="91">
        <f>+Central!AC54</f>
        <v>186</v>
      </c>
      <c r="AD8" s="91">
        <f>+Central!AD54</f>
        <v>106</v>
      </c>
      <c r="AE8" s="91">
        <f>+Central!AE54</f>
        <v>287</v>
      </c>
      <c r="AF8" s="91">
        <f>+Central!AF54</f>
        <v>610</v>
      </c>
      <c r="AG8" s="91">
        <f>+Central!AG54</f>
        <v>348</v>
      </c>
      <c r="AH8" s="91">
        <f>+Central!AH54</f>
        <v>3704</v>
      </c>
      <c r="AI8" s="91">
        <f>+Central!AI54</f>
        <v>93</v>
      </c>
      <c r="AJ8" s="91">
        <f>+Central!AJ54</f>
        <v>37</v>
      </c>
      <c r="AK8" s="91">
        <f>+Central!AK54</f>
        <v>26</v>
      </c>
      <c r="AL8" s="91">
        <f>+Central!AL54</f>
        <v>1</v>
      </c>
      <c r="AM8" s="91">
        <f>+Central!AM54</f>
        <v>0</v>
      </c>
      <c r="AN8" s="91">
        <f>+Central!AN54</f>
        <v>19</v>
      </c>
      <c r="AO8" s="91">
        <f>+Central!AO54</f>
        <v>1166</v>
      </c>
      <c r="AP8" s="91">
        <f>+Central!AP54</f>
        <v>590</v>
      </c>
      <c r="AQ8" s="91">
        <f>+Central!AQ54</f>
        <v>1632</v>
      </c>
      <c r="AR8" s="91">
        <f>+Central!AR54</f>
        <v>35</v>
      </c>
      <c r="AS8" s="91">
        <f>+Central!AS54</f>
        <v>1115.5</v>
      </c>
      <c r="AT8" s="91">
        <f>+Central!AT54</f>
        <v>0</v>
      </c>
      <c r="AU8" s="91">
        <f>+Central!AU54</f>
        <v>0</v>
      </c>
      <c r="AV8" s="91">
        <f>+Central!AV54</f>
        <v>5</v>
      </c>
      <c r="AW8" s="91">
        <f>+Central!AW54</f>
        <v>108</v>
      </c>
      <c r="AX8" s="91">
        <f>+Central!AX54</f>
        <v>1</v>
      </c>
      <c r="AY8" s="91">
        <f>+Central!AY54</f>
        <v>3</v>
      </c>
      <c r="AZ8" s="91">
        <f>+Central!AZ54</f>
        <v>9</v>
      </c>
      <c r="BA8" s="91">
        <f>+Central!BA54</f>
        <v>49</v>
      </c>
      <c r="BB8" s="91">
        <f>+Central!BB54</f>
        <v>356</v>
      </c>
      <c r="BC8" s="91">
        <f>+Central!BC54</f>
        <v>194.45</v>
      </c>
      <c r="BD8" s="91">
        <f>+Central!BD54</f>
        <v>27</v>
      </c>
      <c r="BE8" s="91">
        <f>+Central!BE54</f>
        <v>441.5</v>
      </c>
      <c r="BF8" s="91">
        <f>+Central!BF54</f>
        <v>162</v>
      </c>
      <c r="BG8" s="91">
        <f>+Central!BG54</f>
        <v>276.2</v>
      </c>
      <c r="BH8" s="91">
        <f>+Central!BH54</f>
        <v>15.4</v>
      </c>
      <c r="BI8" s="91">
        <f>+Central!BI54</f>
        <v>236</v>
      </c>
      <c r="BJ8" s="91">
        <f>+Central!BJ54</f>
        <v>232</v>
      </c>
      <c r="BK8" s="91">
        <f>+Central!BK54</f>
        <v>369.6</v>
      </c>
      <c r="BL8" s="91">
        <f>+Central!BL54</f>
        <v>37</v>
      </c>
      <c r="BM8" s="91">
        <f>+Central!BM54</f>
        <v>621.5</v>
      </c>
      <c r="BN8" s="91">
        <f>+Central!BN54</f>
        <v>111</v>
      </c>
      <c r="BO8" s="91">
        <f>+Central!BO54</f>
        <v>223.3</v>
      </c>
      <c r="BP8" s="91">
        <f>+Central!BP54</f>
        <v>29</v>
      </c>
      <c r="BQ8" s="91">
        <f>+Central!BQ54</f>
        <v>207</v>
      </c>
      <c r="BR8" s="91">
        <f>+Central!BR54</f>
        <v>198</v>
      </c>
      <c r="BS8" s="91">
        <f>+Central!BS54</f>
        <v>180</v>
      </c>
    </row>
    <row r="9" spans="1:71" s="93" customFormat="1" ht="22.5" customHeight="1">
      <c r="A9" s="160" t="s">
        <v>309</v>
      </c>
      <c r="B9" s="161"/>
      <c r="C9" s="116">
        <f>+Alpine!A45</f>
        <v>41</v>
      </c>
      <c r="D9" s="116">
        <f>+Alpine!F46</f>
        <v>36</v>
      </c>
      <c r="E9" s="137">
        <f t="shared" si="0"/>
        <v>0.8780487804878049</v>
      </c>
      <c r="F9" s="125"/>
      <c r="G9" s="126">
        <f>+Alpine!G46</f>
        <v>4285</v>
      </c>
      <c r="H9" s="126">
        <f>+Alpine!H46</f>
        <v>1992</v>
      </c>
      <c r="I9" s="126">
        <f>+Alpine!I46</f>
        <v>0</v>
      </c>
      <c r="J9" s="91">
        <f>+Alpine!J46</f>
        <v>0</v>
      </c>
      <c r="K9" s="91">
        <f>+Alpine!K46</f>
        <v>94</v>
      </c>
      <c r="L9" s="91">
        <f>+Alpine!L46</f>
        <v>285</v>
      </c>
      <c r="M9" s="91">
        <f>+Alpine!M46</f>
        <v>725</v>
      </c>
      <c r="N9" s="91">
        <f>+Alpine!N46</f>
        <v>1682</v>
      </c>
      <c r="O9" s="91">
        <f>+Alpine!O46</f>
        <v>95</v>
      </c>
      <c r="P9" s="91">
        <f>+Alpine!P46</f>
        <v>174</v>
      </c>
      <c r="Q9" s="91">
        <f>+Alpine!Q46</f>
        <v>440</v>
      </c>
      <c r="R9" s="91">
        <f>+Alpine!R46</f>
        <v>790</v>
      </c>
      <c r="S9" s="91">
        <f>+Alpine!S46</f>
        <v>0</v>
      </c>
      <c r="T9" s="91">
        <f>+Alpine!T46</f>
        <v>327</v>
      </c>
      <c r="U9" s="91">
        <f>+Alpine!U46</f>
        <v>201</v>
      </c>
      <c r="V9" s="91">
        <f>+Alpine!V46</f>
        <v>253</v>
      </c>
      <c r="W9" s="91">
        <f>+Alpine!W46</f>
        <v>313</v>
      </c>
      <c r="X9" s="91">
        <f>+Alpine!X46</f>
        <v>234</v>
      </c>
      <c r="Y9" s="91">
        <f>+Alpine!Y46</f>
        <v>180</v>
      </c>
      <c r="Z9" s="91">
        <f>+Alpine!Z46</f>
        <v>236</v>
      </c>
      <c r="AA9" s="91">
        <f>+Alpine!AA46</f>
        <v>248</v>
      </c>
      <c r="AB9" s="91">
        <f>+Alpine!AB46</f>
        <v>148</v>
      </c>
      <c r="AC9" s="91">
        <f>+Alpine!AC46</f>
        <v>158</v>
      </c>
      <c r="AD9" s="91">
        <f>+Alpine!AD46</f>
        <v>88</v>
      </c>
      <c r="AE9" s="91">
        <f>+Alpine!AE46</f>
        <v>143</v>
      </c>
      <c r="AF9" s="91">
        <f>+Alpine!AF46</f>
        <v>479</v>
      </c>
      <c r="AG9" s="91">
        <f>+Alpine!AG46</f>
        <v>201</v>
      </c>
      <c r="AH9" s="91">
        <f>+Alpine!AH46</f>
        <v>3261.5</v>
      </c>
      <c r="AI9" s="91">
        <f>+Alpine!AI46</f>
        <v>56</v>
      </c>
      <c r="AJ9" s="91">
        <f>+Alpine!AJ46</f>
        <v>21</v>
      </c>
      <c r="AK9" s="91">
        <f>+Alpine!AK46</f>
        <v>12</v>
      </c>
      <c r="AL9" s="91">
        <f>+Alpine!AL46</f>
        <v>3</v>
      </c>
      <c r="AM9" s="91">
        <f>+Alpine!AM46</f>
        <v>0</v>
      </c>
      <c r="AN9" s="91">
        <f>+Alpine!AN46</f>
        <v>205</v>
      </c>
      <c r="AO9" s="91">
        <f>+Alpine!AO46</f>
        <v>349</v>
      </c>
      <c r="AP9" s="91">
        <f>+Alpine!AP46</f>
        <v>349</v>
      </c>
      <c r="AQ9" s="91">
        <f>+Alpine!AQ46</f>
        <v>1047</v>
      </c>
      <c r="AR9" s="91">
        <f>+Alpine!AR46</f>
        <v>40</v>
      </c>
      <c r="AS9" s="91">
        <f>+Alpine!AS46</f>
        <v>1206</v>
      </c>
      <c r="AT9" s="91">
        <f>+Alpine!AT46</f>
        <v>2</v>
      </c>
      <c r="AU9" s="91">
        <f>+Alpine!AU46</f>
        <v>1.2</v>
      </c>
      <c r="AV9" s="91">
        <f>+Alpine!AV46</f>
        <v>1</v>
      </c>
      <c r="AW9" s="91">
        <f>+Alpine!AW46</f>
        <v>60</v>
      </c>
      <c r="AX9" s="91">
        <f>+Alpine!AX46</f>
        <v>7</v>
      </c>
      <c r="AY9" s="91">
        <f>+Alpine!AY46</f>
        <v>16</v>
      </c>
      <c r="AZ9" s="91">
        <f>+Alpine!AZ46</f>
        <v>7</v>
      </c>
      <c r="BA9" s="91">
        <f>+Alpine!BA46</f>
        <v>110</v>
      </c>
      <c r="BB9" s="91">
        <f>+Alpine!BB46</f>
        <v>509</v>
      </c>
      <c r="BC9" s="91">
        <f>+Alpine!BC46</f>
        <v>625.5</v>
      </c>
      <c r="BD9" s="91">
        <f>+Alpine!BD46</f>
        <v>15</v>
      </c>
      <c r="BE9" s="91">
        <f>+Alpine!BE46</f>
        <v>331</v>
      </c>
      <c r="BF9" s="91">
        <f>+Alpine!BF46</f>
        <v>101</v>
      </c>
      <c r="BG9" s="91">
        <f>+Alpine!BG46</f>
        <v>226</v>
      </c>
      <c r="BH9" s="91">
        <f>+Alpine!BH46</f>
        <v>4</v>
      </c>
      <c r="BI9" s="91">
        <f>+Alpine!BI46</f>
        <v>55</v>
      </c>
      <c r="BJ9" s="91">
        <f>+Alpine!BJ46</f>
        <v>103</v>
      </c>
      <c r="BK9" s="91">
        <f>+Alpine!BK46</f>
        <v>103</v>
      </c>
      <c r="BL9" s="91">
        <f>+Alpine!BL46</f>
        <v>34</v>
      </c>
      <c r="BM9" s="91">
        <f>+Alpine!BM46</f>
        <v>576.5</v>
      </c>
      <c r="BN9" s="91">
        <f>+Alpine!BN46</f>
        <v>52</v>
      </c>
      <c r="BO9" s="91">
        <f>+Alpine!BO46</f>
        <v>192.5</v>
      </c>
      <c r="BP9" s="91">
        <f>+Alpine!BP46</f>
        <v>39</v>
      </c>
      <c r="BQ9" s="91">
        <f>+Alpine!BQ46</f>
        <v>345</v>
      </c>
      <c r="BR9" s="91">
        <f>+Alpine!BR46</f>
        <v>170</v>
      </c>
      <c r="BS9" s="91">
        <f>+Alpine!BS46</f>
        <v>228.5</v>
      </c>
    </row>
    <row r="10" spans="1:71" s="93" customFormat="1" ht="22.5" customHeight="1">
      <c r="A10" s="160" t="s">
        <v>318</v>
      </c>
      <c r="B10" s="161"/>
      <c r="C10" s="116">
        <f>+'Southern Presbytery'!A69</f>
        <v>65</v>
      </c>
      <c r="D10" s="116">
        <f>+'Southern Presbytery'!F70</f>
        <v>52</v>
      </c>
      <c r="E10" s="137">
        <f t="shared" si="0"/>
        <v>0.8</v>
      </c>
      <c r="F10" s="125"/>
      <c r="G10" s="126">
        <f>+'Southern Presbytery'!G70</f>
        <v>4780</v>
      </c>
      <c r="H10" s="126">
        <f>+'Southern Presbytery'!H70</f>
        <v>2195</v>
      </c>
      <c r="I10" s="126">
        <f>+'Southern Presbytery'!I70</f>
        <v>0</v>
      </c>
      <c r="J10" s="91">
        <f>+'Southern Presbytery'!J70</f>
        <v>0</v>
      </c>
      <c r="K10" s="91">
        <f>+'Southern Presbytery'!K70</f>
        <v>138</v>
      </c>
      <c r="L10" s="91">
        <f>+'Southern Presbytery'!L70</f>
        <v>353</v>
      </c>
      <c r="M10" s="91">
        <f>+'Southern Presbytery'!M70</f>
        <v>872</v>
      </c>
      <c r="N10" s="91">
        <f>+'Southern Presbytery'!N70</f>
        <v>1715</v>
      </c>
      <c r="O10" s="91">
        <f>+'Southern Presbytery'!O70</f>
        <v>129</v>
      </c>
      <c r="P10" s="91">
        <f>+'Southern Presbytery'!P70</f>
        <v>257</v>
      </c>
      <c r="Q10" s="91">
        <f>+'Southern Presbytery'!Q70</f>
        <v>516</v>
      </c>
      <c r="R10" s="91">
        <f>+'Southern Presbytery'!R70</f>
        <v>800</v>
      </c>
      <c r="S10" s="91">
        <f>+'Southern Presbytery'!S70</f>
        <v>0</v>
      </c>
      <c r="T10" s="91">
        <f>+'Southern Presbytery'!T70</f>
        <v>213</v>
      </c>
      <c r="U10" s="91">
        <f>+'Southern Presbytery'!U70</f>
        <v>263</v>
      </c>
      <c r="V10" s="91">
        <f>+'Southern Presbytery'!V70</f>
        <v>358</v>
      </c>
      <c r="W10" s="91">
        <f>+'Southern Presbytery'!W70</f>
        <v>407</v>
      </c>
      <c r="X10" s="91">
        <f>+'Southern Presbytery'!X70</f>
        <v>187</v>
      </c>
      <c r="Y10" s="91">
        <f>+'Southern Presbytery'!Y70</f>
        <v>209</v>
      </c>
      <c r="Z10" s="91">
        <f>+'Southern Presbytery'!Z70</f>
        <v>276</v>
      </c>
      <c r="AA10" s="91">
        <f>+'Southern Presbytery'!AA70</f>
        <v>282</v>
      </c>
      <c r="AB10" s="91">
        <f>+'Southern Presbytery'!AB70</f>
        <v>293</v>
      </c>
      <c r="AC10" s="91">
        <f>+'Southern Presbytery'!AC70</f>
        <v>171</v>
      </c>
      <c r="AD10" s="91">
        <f>+'Southern Presbytery'!AD70</f>
        <v>197</v>
      </c>
      <c r="AE10" s="91">
        <f>+'Southern Presbytery'!AE70</f>
        <v>156</v>
      </c>
      <c r="AF10" s="91">
        <f>+'Southern Presbytery'!AF70</f>
        <v>607</v>
      </c>
      <c r="AG10" s="91">
        <f>+'Southern Presbytery'!AG70</f>
        <v>361</v>
      </c>
      <c r="AH10" s="91">
        <f>+'Southern Presbytery'!AH70</f>
        <v>3905</v>
      </c>
      <c r="AI10" s="91">
        <f>+'Southern Presbytery'!AI70</f>
        <v>44</v>
      </c>
      <c r="AJ10" s="91">
        <f>+'Southern Presbytery'!AJ70</f>
        <v>37</v>
      </c>
      <c r="AK10" s="91">
        <f>+'Southern Presbytery'!AK70</f>
        <v>21</v>
      </c>
      <c r="AL10" s="91">
        <f>+'Southern Presbytery'!AL70</f>
        <v>0</v>
      </c>
      <c r="AM10" s="91">
        <f>+'Southern Presbytery'!AM70</f>
        <v>2</v>
      </c>
      <c r="AN10" s="91">
        <f>+'Southern Presbytery'!AN70</f>
        <v>36</v>
      </c>
      <c r="AO10" s="91">
        <f>+'Southern Presbytery'!AO70</f>
        <v>1039</v>
      </c>
      <c r="AP10" s="91">
        <f>+'Southern Presbytery'!AP70</f>
        <v>573</v>
      </c>
      <c r="AQ10" s="91">
        <f>+'Southern Presbytery'!AQ70</f>
        <v>1536</v>
      </c>
      <c r="AR10" s="91">
        <f>+'Southern Presbytery'!AR70</f>
        <v>45</v>
      </c>
      <c r="AS10" s="91">
        <f>+'Southern Presbytery'!AS70</f>
        <v>1364.5</v>
      </c>
      <c r="AT10" s="91">
        <f>+'Southern Presbytery'!AT70</f>
        <v>7</v>
      </c>
      <c r="AU10" s="91">
        <f>+'Southern Presbytery'!AU70</f>
        <v>51</v>
      </c>
      <c r="AV10" s="91">
        <f>+'Southern Presbytery'!AV70</f>
        <v>10</v>
      </c>
      <c r="AW10" s="91">
        <f>+'Southern Presbytery'!AW70</f>
        <v>184.7</v>
      </c>
      <c r="AX10" s="91">
        <f>+'Southern Presbytery'!AX70</f>
        <v>3</v>
      </c>
      <c r="AY10" s="91">
        <f>+'Southern Presbytery'!AY70</f>
        <v>25</v>
      </c>
      <c r="AZ10" s="91">
        <f>+'Southern Presbytery'!AZ70</f>
        <v>9</v>
      </c>
      <c r="BA10" s="91">
        <f>+'Southern Presbytery'!BA70</f>
        <v>153</v>
      </c>
      <c r="BB10" s="91">
        <f>+'Southern Presbytery'!BB70</f>
        <v>406</v>
      </c>
      <c r="BC10" s="91">
        <f>+'Southern Presbytery'!BC70</f>
        <v>411</v>
      </c>
      <c r="BD10" s="91">
        <f>+'Southern Presbytery'!BD70</f>
        <v>13</v>
      </c>
      <c r="BE10" s="91">
        <f>+'Southern Presbytery'!BE70</f>
        <v>272</v>
      </c>
      <c r="BF10" s="91">
        <f>+'Southern Presbytery'!BF70</f>
        <v>113</v>
      </c>
      <c r="BG10" s="91">
        <f>+'Southern Presbytery'!BG70</f>
        <v>269</v>
      </c>
      <c r="BH10" s="91">
        <f>+'Southern Presbytery'!BH70</f>
        <v>5</v>
      </c>
      <c r="BI10" s="91">
        <f>+'Southern Presbytery'!BI70</f>
        <v>95</v>
      </c>
      <c r="BJ10" s="91">
        <f>+'Southern Presbytery'!BJ70</f>
        <v>145</v>
      </c>
      <c r="BK10" s="91">
        <f>+'Southern Presbytery'!BK70</f>
        <v>204</v>
      </c>
      <c r="BL10" s="91">
        <f>+'Southern Presbytery'!BL70</f>
        <v>30</v>
      </c>
      <c r="BM10" s="91">
        <f>+'Southern Presbytery'!BM70</f>
        <v>403</v>
      </c>
      <c r="BN10" s="91">
        <f>+'Southern Presbytery'!BN70</f>
        <v>73</v>
      </c>
      <c r="BO10" s="91">
        <f>+'Southern Presbytery'!BO70</f>
        <v>163</v>
      </c>
      <c r="BP10" s="91">
        <f>+'Southern Presbytery'!BP70</f>
        <v>30</v>
      </c>
      <c r="BQ10" s="91">
        <f>+'Southern Presbytery'!BQ70</f>
        <v>218.7</v>
      </c>
      <c r="BR10" s="91">
        <f>+'Southern Presbytery'!BR70</f>
        <v>140</v>
      </c>
      <c r="BS10" s="91">
        <f>+'Southern Presbytery'!BS70</f>
        <v>131.6</v>
      </c>
    </row>
    <row r="11" spans="1:71" s="93" customFormat="1" ht="22.5" customHeight="1">
      <c r="A11" s="160" t="s">
        <v>319</v>
      </c>
      <c r="B11" s="161"/>
      <c r="C11" s="116">
        <f>+'PI Synod'!A14</f>
        <v>10</v>
      </c>
      <c r="D11" s="116">
        <f>+'PI Synod'!F15</f>
        <v>6</v>
      </c>
      <c r="E11" s="137">
        <f t="shared" si="0"/>
        <v>0.6</v>
      </c>
      <c r="F11" s="125"/>
      <c r="G11" s="126">
        <f>+'PI Synod'!G15</f>
        <v>733</v>
      </c>
      <c r="H11" s="126">
        <f>+'PI Synod'!H15</f>
        <v>173</v>
      </c>
      <c r="I11" s="126">
        <f>+'PI Synod'!I15</f>
        <v>0</v>
      </c>
      <c r="J11" s="91">
        <f>+'PI Synod'!J15</f>
        <v>0</v>
      </c>
      <c r="K11" s="91">
        <f>+'PI Synod'!K15</f>
        <v>118</v>
      </c>
      <c r="L11" s="91">
        <f>+'PI Synod'!L15</f>
        <v>122</v>
      </c>
      <c r="M11" s="91">
        <f>+'PI Synod'!M15</f>
        <v>113</v>
      </c>
      <c r="N11" s="91">
        <f>+'PI Synod'!N15</f>
        <v>62</v>
      </c>
      <c r="O11" s="91">
        <f>+'PI Synod'!O15</f>
        <v>104</v>
      </c>
      <c r="P11" s="91">
        <f>+'PI Synod'!P15</f>
        <v>87</v>
      </c>
      <c r="Q11" s="91">
        <f>+'PI Synod'!Q15</f>
        <v>76</v>
      </c>
      <c r="R11" s="91">
        <f>+'PI Synod'!R15</f>
        <v>51</v>
      </c>
      <c r="S11" s="91">
        <f>+'PI Synod'!S15</f>
        <v>0</v>
      </c>
      <c r="T11" s="91">
        <f>+'PI Synod'!T15</f>
        <v>35</v>
      </c>
      <c r="U11" s="91">
        <f>+'PI Synod'!U15</f>
        <v>29</v>
      </c>
      <c r="V11" s="91">
        <f>+'PI Synod'!V15</f>
        <v>29</v>
      </c>
      <c r="W11" s="91">
        <f>+'PI Synod'!W15</f>
        <v>10</v>
      </c>
      <c r="X11" s="91">
        <f>+'PI Synod'!X15</f>
        <v>24</v>
      </c>
      <c r="Y11" s="91">
        <f>+'PI Synod'!Y15</f>
        <v>17</v>
      </c>
      <c r="Z11" s="91">
        <f>+'PI Synod'!Z15</f>
        <v>18</v>
      </c>
      <c r="AA11" s="91">
        <f>+'PI Synod'!AA15</f>
        <v>11</v>
      </c>
      <c r="AB11" s="91">
        <f>+'PI Synod'!AB15</f>
        <v>45</v>
      </c>
      <c r="AC11" s="91">
        <f>+'PI Synod'!AC15</f>
        <v>22</v>
      </c>
      <c r="AD11" s="91">
        <f>+'PI Synod'!AD15</f>
        <v>13</v>
      </c>
      <c r="AE11" s="91">
        <f>+'PI Synod'!AE15</f>
        <v>4</v>
      </c>
      <c r="AF11" s="91">
        <f>+'PI Synod'!AF15</f>
        <v>169</v>
      </c>
      <c r="AG11" s="91">
        <f>+'PI Synod'!AG15</f>
        <v>157</v>
      </c>
      <c r="AH11" s="91">
        <f>+'PI Synod'!AH15</f>
        <v>573</v>
      </c>
      <c r="AI11" s="91">
        <f>+'PI Synod'!AI15</f>
        <v>54</v>
      </c>
      <c r="AJ11" s="91">
        <f>+'PI Synod'!AJ15</f>
        <v>0</v>
      </c>
      <c r="AK11" s="91">
        <f>+'PI Synod'!AK15</f>
        <v>0</v>
      </c>
      <c r="AL11" s="91">
        <f>+'PI Synod'!AL15</f>
        <v>12</v>
      </c>
      <c r="AM11" s="91">
        <f>+'PI Synod'!AM15</f>
        <v>8</v>
      </c>
      <c r="AN11" s="91">
        <f>+'PI Synod'!AN15</f>
        <v>11</v>
      </c>
      <c r="AO11" s="91">
        <f>+'PI Synod'!AO15</f>
        <v>321</v>
      </c>
      <c r="AP11" s="91">
        <f>+'PI Synod'!AP15</f>
        <v>178</v>
      </c>
      <c r="AQ11" s="91">
        <f>+'PI Synod'!AQ15</f>
        <v>181</v>
      </c>
      <c r="AR11" s="91">
        <f>+'PI Synod'!AR15</f>
        <v>8</v>
      </c>
      <c r="AS11" s="91">
        <f>+'PI Synod'!AS15</f>
        <v>140</v>
      </c>
      <c r="AT11" s="91">
        <f>+'PI Synod'!AT15</f>
        <v>2</v>
      </c>
      <c r="AU11" s="91">
        <f>+'PI Synod'!AU15</f>
        <v>4</v>
      </c>
      <c r="AV11" s="91">
        <f>+'PI Synod'!AV15</f>
        <v>1</v>
      </c>
      <c r="AW11" s="91">
        <f>+'PI Synod'!AW15</f>
        <v>10</v>
      </c>
      <c r="AX11" s="91">
        <f>+'PI Synod'!AX15</f>
        <v>0</v>
      </c>
      <c r="AY11" s="91">
        <f>+'PI Synod'!AY15</f>
        <v>0</v>
      </c>
      <c r="AZ11" s="91">
        <f>+'PI Synod'!AZ15</f>
        <v>0</v>
      </c>
      <c r="BA11" s="91">
        <f>+'PI Synod'!BA15</f>
        <v>0</v>
      </c>
      <c r="BB11" s="91">
        <f>+'PI Synod'!BB15</f>
        <v>46</v>
      </c>
      <c r="BC11" s="91">
        <f>+'PI Synod'!BC15</f>
        <v>40</v>
      </c>
      <c r="BD11" s="91">
        <f>+'PI Synod'!BD15</f>
        <v>0</v>
      </c>
      <c r="BE11" s="91">
        <f>+'PI Synod'!BE15</f>
        <v>0</v>
      </c>
      <c r="BF11" s="91">
        <f>+'PI Synod'!BF15</f>
        <v>20</v>
      </c>
      <c r="BG11" s="91">
        <f>+'PI Synod'!BG15</f>
        <v>39</v>
      </c>
      <c r="BH11" s="91">
        <f>+'PI Synod'!BH15</f>
        <v>0</v>
      </c>
      <c r="BI11" s="91">
        <f>+'PI Synod'!BI15</f>
        <v>0</v>
      </c>
      <c r="BJ11" s="91">
        <f>+'PI Synod'!BJ15</f>
        <v>53</v>
      </c>
      <c r="BK11" s="91">
        <f>+'PI Synod'!BK15</f>
        <v>40</v>
      </c>
      <c r="BL11" s="91">
        <f>+'PI Synod'!BL15</f>
        <v>0</v>
      </c>
      <c r="BM11" s="91">
        <f>+'PI Synod'!BM15</f>
        <v>0</v>
      </c>
      <c r="BN11" s="91">
        <f>+'PI Synod'!BN15</f>
        <v>7</v>
      </c>
      <c r="BO11" s="91">
        <f>+'PI Synod'!BO15</f>
        <v>12</v>
      </c>
      <c r="BP11" s="91">
        <f>+'PI Synod'!BP15</f>
        <v>0</v>
      </c>
      <c r="BQ11" s="91">
        <f>+'PI Synod'!BQ15</f>
        <v>0</v>
      </c>
      <c r="BR11" s="91">
        <f>+'PI Synod'!BR15</f>
        <v>22</v>
      </c>
      <c r="BS11" s="91">
        <f>+'PI Synod'!BS15</f>
        <v>0</v>
      </c>
    </row>
    <row r="12" spans="1:71" s="93" customFormat="1" ht="22.5" customHeight="1">
      <c r="A12" s="160" t="s">
        <v>320</v>
      </c>
      <c r="B12" s="161"/>
      <c r="C12" s="116">
        <f>+'Te Aka Puaho'!A19</f>
        <v>15</v>
      </c>
      <c r="D12" s="116">
        <f>+'Te Aka Puaho'!F20</f>
        <v>0</v>
      </c>
      <c r="E12" s="137">
        <f t="shared" si="0"/>
        <v>0</v>
      </c>
      <c r="F12" s="125"/>
      <c r="G12" s="126">
        <f>+'Te Aka Puaho'!G20</f>
        <v>281</v>
      </c>
      <c r="H12" s="126">
        <f>+'Te Aka Puaho'!H20</f>
        <v>75</v>
      </c>
      <c r="I12" s="126">
        <f>+'Te Aka Puaho'!I20</f>
        <v>0</v>
      </c>
      <c r="J12" s="91">
        <f>+'Te Aka Puaho'!J20</f>
        <v>0</v>
      </c>
      <c r="K12" s="91">
        <f>+'Te Aka Puaho'!K20</f>
        <v>28</v>
      </c>
      <c r="L12" s="91">
        <f>+'Te Aka Puaho'!L20</f>
        <v>36</v>
      </c>
      <c r="M12" s="91">
        <f>+'Te Aka Puaho'!M20</f>
        <v>67</v>
      </c>
      <c r="N12" s="91">
        <f>+'Te Aka Puaho'!N20</f>
        <v>36</v>
      </c>
      <c r="O12" s="91">
        <f>+'Te Aka Puaho'!O20</f>
        <v>23</v>
      </c>
      <c r="P12" s="91">
        <f>+'Te Aka Puaho'!P20</f>
        <v>24</v>
      </c>
      <c r="Q12" s="91">
        <f>+'Te Aka Puaho'!Q20</f>
        <v>50</v>
      </c>
      <c r="R12" s="91">
        <f>+'Te Aka Puaho'!R20</f>
        <v>17</v>
      </c>
      <c r="S12" s="91">
        <f>+'Te Aka Puaho'!S20</f>
        <v>0</v>
      </c>
      <c r="T12" s="91">
        <f>+'Te Aka Puaho'!T20</f>
        <v>10</v>
      </c>
      <c r="U12" s="91">
        <f>+'Te Aka Puaho'!U20</f>
        <v>11</v>
      </c>
      <c r="V12" s="91">
        <f>+'Te Aka Puaho'!V20</f>
        <v>20</v>
      </c>
      <c r="W12" s="91">
        <f>+'Te Aka Puaho'!W20</f>
        <v>10</v>
      </c>
      <c r="X12" s="91">
        <f>+'Te Aka Puaho'!X20</f>
        <v>4</v>
      </c>
      <c r="Y12" s="91">
        <f>+'Te Aka Puaho'!Y20</f>
        <v>5</v>
      </c>
      <c r="Z12" s="91">
        <f>+'Te Aka Puaho'!Z20</f>
        <v>10</v>
      </c>
      <c r="AA12" s="91">
        <f>+'Te Aka Puaho'!AA20</f>
        <v>5</v>
      </c>
      <c r="AB12" s="91">
        <f>+'Te Aka Puaho'!AB20</f>
        <v>0</v>
      </c>
      <c r="AC12" s="91">
        <f>+'Te Aka Puaho'!AC20</f>
        <v>0</v>
      </c>
      <c r="AD12" s="91">
        <f>+'Te Aka Puaho'!AD20</f>
        <v>0</v>
      </c>
      <c r="AE12" s="91">
        <f>+'Te Aka Puaho'!AE20</f>
        <v>0</v>
      </c>
      <c r="AF12" s="91">
        <f>+'Te Aka Puaho'!AF20</f>
        <v>0</v>
      </c>
      <c r="AG12" s="91">
        <f>+'Te Aka Puaho'!AG20</f>
        <v>0</v>
      </c>
      <c r="AH12" s="91">
        <f>+'Te Aka Puaho'!AH20</f>
        <v>0</v>
      </c>
      <c r="AI12" s="91">
        <f>+'Te Aka Puaho'!AI20</f>
        <v>24</v>
      </c>
      <c r="AJ12" s="91">
        <f>+'Te Aka Puaho'!AJ20</f>
        <v>0</v>
      </c>
      <c r="AK12" s="91">
        <f>+'Te Aka Puaho'!AK20</f>
        <v>0</v>
      </c>
      <c r="AL12" s="91">
        <f>+'Te Aka Puaho'!AL20</f>
        <v>0</v>
      </c>
      <c r="AM12" s="91">
        <f>+'Te Aka Puaho'!AM20</f>
        <v>0</v>
      </c>
      <c r="AN12" s="91">
        <f>+'Te Aka Puaho'!AN20</f>
        <v>0</v>
      </c>
      <c r="AO12" s="91">
        <f>+'Te Aka Puaho'!AO20</f>
        <v>33</v>
      </c>
      <c r="AP12" s="91">
        <f>+'Te Aka Puaho'!AP20</f>
        <v>13</v>
      </c>
      <c r="AQ12" s="91">
        <f>+'Te Aka Puaho'!AQ20</f>
        <v>39</v>
      </c>
      <c r="AR12" s="91">
        <f>+'Te Aka Puaho'!AR20</f>
        <v>0</v>
      </c>
      <c r="AS12" s="91">
        <f>+'Te Aka Puaho'!AS20</f>
        <v>0</v>
      </c>
      <c r="AT12" s="91">
        <f>+'Te Aka Puaho'!AT20</f>
        <v>0</v>
      </c>
      <c r="AU12" s="91">
        <f>+'Te Aka Puaho'!AU20</f>
        <v>0</v>
      </c>
      <c r="AV12" s="91">
        <f>+'Te Aka Puaho'!AV20</f>
        <v>0</v>
      </c>
      <c r="AW12" s="91">
        <f>+'Te Aka Puaho'!AW20</f>
        <v>0</v>
      </c>
      <c r="AX12" s="91">
        <f>+'Te Aka Puaho'!AX20</f>
        <v>0</v>
      </c>
      <c r="AY12" s="91">
        <f>+'Te Aka Puaho'!AY20</f>
        <v>0</v>
      </c>
      <c r="AZ12" s="91">
        <f>+'Te Aka Puaho'!AZ20</f>
        <v>0</v>
      </c>
      <c r="BA12" s="91">
        <f>+'Te Aka Puaho'!BA20</f>
        <v>0</v>
      </c>
      <c r="BB12" s="91">
        <f>+'Te Aka Puaho'!BB20</f>
        <v>0</v>
      </c>
      <c r="BC12" s="91">
        <f>+'Te Aka Puaho'!BC20</f>
        <v>0</v>
      </c>
      <c r="BD12" s="91">
        <f>+'Te Aka Puaho'!BD20</f>
        <v>0</v>
      </c>
      <c r="BE12" s="91">
        <f>+'Te Aka Puaho'!BE20</f>
        <v>0</v>
      </c>
      <c r="BF12" s="91">
        <f>+'Te Aka Puaho'!BF20</f>
        <v>0</v>
      </c>
      <c r="BG12" s="91">
        <f>+'Te Aka Puaho'!BG20</f>
        <v>0</v>
      </c>
      <c r="BH12" s="91">
        <f>+'Te Aka Puaho'!BH20</f>
        <v>0</v>
      </c>
      <c r="BI12" s="91">
        <f>+'Te Aka Puaho'!BI20</f>
        <v>0</v>
      </c>
      <c r="BJ12" s="91">
        <f>+'Te Aka Puaho'!BJ20</f>
        <v>0</v>
      </c>
      <c r="BK12" s="91">
        <f>+'Te Aka Puaho'!BK20</f>
        <v>0</v>
      </c>
      <c r="BL12" s="91">
        <f>+'Te Aka Puaho'!BL20</f>
        <v>0</v>
      </c>
      <c r="BM12" s="91">
        <f>+'Te Aka Puaho'!BM20</f>
        <v>0</v>
      </c>
      <c r="BN12" s="91">
        <f>+'Te Aka Puaho'!BN20</f>
        <v>0</v>
      </c>
      <c r="BO12" s="91">
        <f>+'Te Aka Puaho'!BO20</f>
        <v>0</v>
      </c>
      <c r="BP12" s="91">
        <f>+'Te Aka Puaho'!BP20</f>
        <v>0</v>
      </c>
      <c r="BQ12" s="91">
        <f>+'Te Aka Puaho'!BQ20</f>
        <v>0</v>
      </c>
      <c r="BR12" s="91">
        <f>+'Te Aka Puaho'!BR20</f>
        <v>0</v>
      </c>
      <c r="BS12" s="91">
        <f>+'Te Aka Puaho'!BS20</f>
        <v>0</v>
      </c>
    </row>
    <row r="13" spans="1:71" s="72" customFormat="1" ht="22.5" customHeight="1">
      <c r="A13" s="157" t="s">
        <v>342</v>
      </c>
      <c r="B13" s="158"/>
      <c r="C13" s="110">
        <f>SUM(C6:C12)</f>
        <v>282</v>
      </c>
      <c r="D13" s="110">
        <f>SUM(D6:D12)</f>
        <v>215</v>
      </c>
      <c r="E13" s="137">
        <f t="shared" si="0"/>
        <v>0.7624113475177305</v>
      </c>
      <c r="F13" s="125"/>
      <c r="G13" s="127">
        <f>SUM(G6:G12)</f>
        <v>23409</v>
      </c>
      <c r="H13" s="127">
        <f aca="true" t="shared" si="1" ref="H13:AA13">SUM(H6:H12)</f>
        <v>10758</v>
      </c>
      <c r="I13" s="127">
        <f t="shared" si="1"/>
        <v>0</v>
      </c>
      <c r="J13" s="70">
        <f t="shared" si="1"/>
        <v>470</v>
      </c>
      <c r="K13" s="70">
        <f t="shared" si="1"/>
        <v>872</v>
      </c>
      <c r="L13" s="70">
        <f t="shared" si="1"/>
        <v>1885</v>
      </c>
      <c r="M13" s="70">
        <f t="shared" si="1"/>
        <v>4226</v>
      </c>
      <c r="N13" s="70">
        <f t="shared" si="1"/>
        <v>7440</v>
      </c>
      <c r="O13" s="70">
        <f t="shared" si="1"/>
        <v>775</v>
      </c>
      <c r="P13" s="70">
        <f t="shared" si="1"/>
        <v>1386</v>
      </c>
      <c r="Q13" s="70">
        <f t="shared" si="1"/>
        <v>2704</v>
      </c>
      <c r="R13" s="70">
        <f t="shared" si="1"/>
        <v>3651</v>
      </c>
      <c r="S13" s="70">
        <f t="shared" si="1"/>
        <v>627</v>
      </c>
      <c r="T13" s="70">
        <f t="shared" si="1"/>
        <v>1213</v>
      </c>
      <c r="U13" s="70">
        <f t="shared" si="1"/>
        <v>1172</v>
      </c>
      <c r="V13" s="70">
        <f t="shared" si="1"/>
        <v>1623</v>
      </c>
      <c r="W13" s="70">
        <f t="shared" si="1"/>
        <v>1735</v>
      </c>
      <c r="X13" s="70">
        <f t="shared" si="1"/>
        <v>1019</v>
      </c>
      <c r="Y13" s="70">
        <f t="shared" si="1"/>
        <v>914</v>
      </c>
      <c r="Z13" s="70">
        <f t="shared" si="1"/>
        <v>1241</v>
      </c>
      <c r="AA13" s="70">
        <f t="shared" si="1"/>
        <v>1214</v>
      </c>
      <c r="AB13" s="70">
        <f aca="true" t="shared" si="2" ref="AB13:BS13">SUM(AB6:AB12)</f>
        <v>1531</v>
      </c>
      <c r="AC13" s="70">
        <f t="shared" si="2"/>
        <v>774</v>
      </c>
      <c r="AD13" s="70">
        <f t="shared" si="2"/>
        <v>780</v>
      </c>
      <c r="AE13" s="70">
        <f t="shared" si="2"/>
        <v>824</v>
      </c>
      <c r="AF13" s="70">
        <f t="shared" si="2"/>
        <v>3131.5</v>
      </c>
      <c r="AG13" s="70">
        <f t="shared" si="2"/>
        <v>1772</v>
      </c>
      <c r="AH13" s="70">
        <f t="shared" si="2"/>
        <v>18815.5</v>
      </c>
      <c r="AI13" s="70">
        <f t="shared" si="2"/>
        <v>552</v>
      </c>
      <c r="AJ13" s="70">
        <f t="shared" si="2"/>
        <v>650</v>
      </c>
      <c r="AK13" s="70">
        <f t="shared" si="2"/>
        <v>114</v>
      </c>
      <c r="AL13" s="70">
        <f t="shared" si="2"/>
        <v>33</v>
      </c>
      <c r="AM13" s="70">
        <f t="shared" si="2"/>
        <v>14</v>
      </c>
      <c r="AN13" s="70">
        <f t="shared" si="2"/>
        <v>372</v>
      </c>
      <c r="AO13" s="70">
        <f t="shared" si="2"/>
        <v>4629.5</v>
      </c>
      <c r="AP13" s="70">
        <f t="shared" si="2"/>
        <v>2732</v>
      </c>
      <c r="AQ13" s="70">
        <f t="shared" si="2"/>
        <v>7753</v>
      </c>
      <c r="AR13" s="70">
        <f t="shared" si="2"/>
        <v>208</v>
      </c>
      <c r="AS13" s="70">
        <f t="shared" si="2"/>
        <v>6644</v>
      </c>
      <c r="AT13" s="70">
        <f t="shared" si="2"/>
        <v>25</v>
      </c>
      <c r="AU13" s="70">
        <f t="shared" si="2"/>
        <v>89.2</v>
      </c>
      <c r="AV13" s="70">
        <f t="shared" si="2"/>
        <v>28</v>
      </c>
      <c r="AW13" s="70">
        <f t="shared" si="2"/>
        <v>695.7</v>
      </c>
      <c r="AX13" s="70">
        <f t="shared" si="2"/>
        <v>16</v>
      </c>
      <c r="AY13" s="70">
        <f t="shared" si="2"/>
        <v>50</v>
      </c>
      <c r="AZ13" s="70">
        <f t="shared" si="2"/>
        <v>43</v>
      </c>
      <c r="BA13" s="70">
        <f t="shared" si="2"/>
        <v>516</v>
      </c>
      <c r="BB13" s="70">
        <f t="shared" si="2"/>
        <v>1769</v>
      </c>
      <c r="BC13" s="70">
        <f t="shared" si="2"/>
        <v>1811.95</v>
      </c>
      <c r="BD13" s="70">
        <f t="shared" si="2"/>
        <v>79</v>
      </c>
      <c r="BE13" s="70">
        <f t="shared" si="2"/>
        <v>1444.5</v>
      </c>
      <c r="BF13" s="70">
        <f t="shared" si="2"/>
        <v>572</v>
      </c>
      <c r="BG13" s="70">
        <f t="shared" si="2"/>
        <v>1238.2</v>
      </c>
      <c r="BH13" s="70">
        <f t="shared" si="2"/>
        <v>46.4</v>
      </c>
      <c r="BI13" s="70">
        <f t="shared" si="2"/>
        <v>624</v>
      </c>
      <c r="BJ13" s="70">
        <f t="shared" si="2"/>
        <v>904</v>
      </c>
      <c r="BK13" s="70">
        <f t="shared" si="2"/>
        <v>1218.1</v>
      </c>
      <c r="BL13" s="70">
        <f t="shared" si="2"/>
        <v>171</v>
      </c>
      <c r="BM13" s="70">
        <f t="shared" si="2"/>
        <v>2727.5</v>
      </c>
      <c r="BN13" s="70">
        <f t="shared" si="2"/>
        <v>363</v>
      </c>
      <c r="BO13" s="70">
        <f t="shared" si="2"/>
        <v>1059.8</v>
      </c>
      <c r="BP13" s="70">
        <f t="shared" si="2"/>
        <v>125</v>
      </c>
      <c r="BQ13" s="70">
        <f t="shared" si="2"/>
        <v>1105.7</v>
      </c>
      <c r="BR13" s="70">
        <f t="shared" si="2"/>
        <v>833</v>
      </c>
      <c r="BS13" s="70">
        <f t="shared" si="2"/>
        <v>1095.1</v>
      </c>
    </row>
    <row r="14" spans="1:71" s="72" customFormat="1" ht="22.5" customHeight="1">
      <c r="A14" s="155" t="s">
        <v>283</v>
      </c>
      <c r="B14" s="156"/>
      <c r="C14" s="110">
        <f>+'[2]All Parishes'!$A$290</f>
        <v>286</v>
      </c>
      <c r="D14" s="110">
        <f>-'[2]All Parishes'!$G$291+C14</f>
        <v>219</v>
      </c>
      <c r="E14" s="137">
        <f t="shared" si="0"/>
        <v>0.7657342657342657</v>
      </c>
      <c r="F14" s="125"/>
      <c r="G14" s="127">
        <f>+'All Parishes'!G288</f>
        <v>24072</v>
      </c>
      <c r="H14" s="127">
        <f>+'All Parishes'!H288</f>
        <v>10922</v>
      </c>
      <c r="I14" s="127">
        <f>+'All Parishes'!I288</f>
        <v>0</v>
      </c>
      <c r="J14" s="70">
        <f>+'All Parishes'!J288</f>
        <v>45</v>
      </c>
      <c r="K14" s="70">
        <f>+'All Parishes'!K288</f>
        <v>883</v>
      </c>
      <c r="L14" s="70">
        <f>+'All Parishes'!L288</f>
        <v>2040</v>
      </c>
      <c r="M14" s="70">
        <f>+'All Parishes'!M288</f>
        <v>4359</v>
      </c>
      <c r="N14" s="70">
        <f>+'All Parishes'!N288</f>
        <v>7904</v>
      </c>
      <c r="O14" s="70">
        <f>+'All Parishes'!O288</f>
        <v>745</v>
      </c>
      <c r="P14" s="70">
        <f>+'All Parishes'!P288</f>
        <v>1514</v>
      </c>
      <c r="Q14" s="70">
        <f>+'All Parishes'!Q288</f>
        <v>2807</v>
      </c>
      <c r="R14" s="70">
        <f>+'All Parishes'!R288</f>
        <v>3775</v>
      </c>
      <c r="S14" s="70">
        <f>+'All Parishes'!S288</f>
        <v>0</v>
      </c>
      <c r="T14" s="70">
        <f>+'All Parishes'!T288</f>
        <v>1334</v>
      </c>
      <c r="U14" s="70">
        <f>+'All Parishes'!U288</f>
        <v>1206</v>
      </c>
      <c r="V14" s="70">
        <f>+'All Parishes'!V288</f>
        <v>1665</v>
      </c>
      <c r="W14" s="70">
        <f>+'All Parishes'!W288</f>
        <v>2036</v>
      </c>
      <c r="X14" s="70">
        <f>+'All Parishes'!X288</f>
        <v>1134</v>
      </c>
      <c r="Y14" s="70">
        <f>+'All Parishes'!Y288</f>
        <v>990</v>
      </c>
      <c r="Z14" s="70">
        <f>+'All Parishes'!Z288</f>
        <v>1286</v>
      </c>
      <c r="AA14" s="70">
        <f>+'All Parishes'!AA288</f>
        <v>1271</v>
      </c>
      <c r="AB14" s="70" t="e">
        <f>+'All Parishes'!AB288</f>
        <v>#VALUE!</v>
      </c>
      <c r="AC14" s="70">
        <f>+'All Parishes'!AC288</f>
        <v>730</v>
      </c>
      <c r="AD14" s="70">
        <f>+'All Parishes'!AD288</f>
        <v>596</v>
      </c>
      <c r="AE14" s="70">
        <f>+'All Parishes'!AE288</f>
        <v>506</v>
      </c>
      <c r="AF14" s="70">
        <f>+'All Parishes'!AF288</f>
        <v>2899</v>
      </c>
      <c r="AG14" s="70">
        <f>+'All Parishes'!AG288</f>
        <v>1593</v>
      </c>
      <c r="AH14" s="70">
        <f>+'All Parishes'!AH288</f>
        <v>17396</v>
      </c>
      <c r="AI14" s="70">
        <f>+'All Parishes'!AI288</f>
        <v>566</v>
      </c>
      <c r="AJ14" s="70">
        <f>+'All Parishes'!AJ288</f>
        <v>684</v>
      </c>
      <c r="AK14" s="70">
        <f>+'All Parishes'!AK288</f>
        <v>98</v>
      </c>
      <c r="AL14" s="70">
        <f>+'All Parishes'!AL288</f>
        <v>18</v>
      </c>
      <c r="AM14" s="70">
        <f>+'All Parishes'!AM288</f>
        <v>15</v>
      </c>
      <c r="AN14" s="70">
        <f>+'All Parishes'!AN288</f>
        <v>383</v>
      </c>
      <c r="AO14" s="70">
        <f>+'All Parishes'!AO288</f>
        <v>5507</v>
      </c>
      <c r="AP14" s="70">
        <f>+'All Parishes'!AP288</f>
        <v>3164</v>
      </c>
      <c r="AQ14" s="70">
        <f>+'All Parishes'!AQ288</f>
        <v>8707</v>
      </c>
      <c r="AR14" s="70">
        <f>+'All Parishes'!AR288</f>
        <v>215.5</v>
      </c>
      <c r="AS14" s="70">
        <f>+'All Parishes'!AS288</f>
        <v>6299.5</v>
      </c>
      <c r="AT14" s="70">
        <f>+'All Parishes'!AT288</f>
        <v>18</v>
      </c>
      <c r="AU14" s="70">
        <f>+'All Parishes'!AU288</f>
        <v>181.5</v>
      </c>
      <c r="AV14" s="70">
        <f>+'All Parishes'!AV288</f>
        <v>24</v>
      </c>
      <c r="AW14" s="70">
        <f>+'All Parishes'!AW288</f>
        <v>642.5</v>
      </c>
      <c r="AX14" s="70">
        <f>+'All Parishes'!AX288</f>
        <v>16</v>
      </c>
      <c r="AY14" s="70">
        <f>+'All Parishes'!AY288</f>
        <v>91</v>
      </c>
      <c r="AZ14" s="70">
        <f>+'All Parishes'!AZ288</f>
        <v>29</v>
      </c>
      <c r="BA14" s="70">
        <f>+'All Parishes'!BA288</f>
        <v>442</v>
      </c>
      <c r="BB14" s="70">
        <f>+'All Parishes'!BB288</f>
        <v>1829</v>
      </c>
      <c r="BC14" s="70">
        <f>+'All Parishes'!BC288</f>
        <v>1931.5</v>
      </c>
      <c r="BD14" s="70">
        <f>+'All Parishes'!BD288</f>
        <v>65</v>
      </c>
      <c r="BE14" s="70">
        <f>+'All Parishes'!BE288</f>
        <v>1438</v>
      </c>
      <c r="BF14" s="70">
        <f>+'All Parishes'!BF288</f>
        <v>553</v>
      </c>
      <c r="BG14" s="70">
        <f>+'All Parishes'!BG288</f>
        <v>1233</v>
      </c>
      <c r="BH14" s="70">
        <f>+'All Parishes'!BH288</f>
        <v>55</v>
      </c>
      <c r="BI14" s="70">
        <f>+'All Parishes'!BI288</f>
        <v>645.5</v>
      </c>
      <c r="BJ14" s="70">
        <f>+'All Parishes'!BJ288</f>
        <v>820</v>
      </c>
      <c r="BK14" s="70">
        <f>+'All Parishes'!BK288</f>
        <v>1266.5</v>
      </c>
      <c r="BL14" s="70">
        <f>+'All Parishes'!BL288</f>
        <v>194.25</v>
      </c>
      <c r="BM14" s="70">
        <f>+'All Parishes'!BM288</f>
        <v>2330.1</v>
      </c>
      <c r="BN14" s="70">
        <f>+'All Parishes'!BN288</f>
        <v>431</v>
      </c>
      <c r="BO14" s="70">
        <f>+'All Parishes'!BO288</f>
        <v>948.75</v>
      </c>
      <c r="BP14" s="70">
        <f>+'All Parishes'!BP288</f>
        <v>128</v>
      </c>
      <c r="BQ14" s="70">
        <f>+'All Parishes'!BQ288</f>
        <v>1430.5</v>
      </c>
      <c r="BR14" s="70">
        <f>+'All Parishes'!BR288</f>
        <v>937</v>
      </c>
      <c r="BS14" s="70">
        <f>+'All Parishes'!BS288</f>
        <v>1237</v>
      </c>
    </row>
    <row r="15" spans="1:71" s="9" customFormat="1" ht="22.5" customHeight="1">
      <c r="A15" s="153" t="s">
        <v>343</v>
      </c>
      <c r="B15" s="154"/>
      <c r="C15" s="121"/>
      <c r="D15" s="121"/>
      <c r="E15" s="121"/>
      <c r="F15" s="119"/>
      <c r="G15" s="107">
        <f>+G13/G14</f>
        <v>0.972457627118644</v>
      </c>
      <c r="H15" s="107">
        <f aca="true" t="shared" si="3" ref="H15:AA15">+H13/H14</f>
        <v>0.9849844350851492</v>
      </c>
      <c r="I15" s="107"/>
      <c r="J15" s="12">
        <f t="shared" si="3"/>
        <v>10.444444444444445</v>
      </c>
      <c r="K15" s="12">
        <f t="shared" si="3"/>
        <v>0.9875424688561721</v>
      </c>
      <c r="L15" s="12">
        <f t="shared" si="3"/>
        <v>0.9240196078431373</v>
      </c>
      <c r="M15" s="12">
        <f t="shared" si="3"/>
        <v>0.9694884147740307</v>
      </c>
      <c r="N15" s="12">
        <f t="shared" si="3"/>
        <v>0.9412955465587044</v>
      </c>
      <c r="O15" s="12">
        <f t="shared" si="3"/>
        <v>1.0402684563758389</v>
      </c>
      <c r="P15" s="12">
        <f t="shared" si="3"/>
        <v>0.9154557463672391</v>
      </c>
      <c r="Q15" s="12">
        <f t="shared" si="3"/>
        <v>0.9633060206626292</v>
      </c>
      <c r="R15" s="12">
        <f t="shared" si="3"/>
        <v>0.9671523178807947</v>
      </c>
      <c r="S15" s="12"/>
      <c r="T15" s="12">
        <f t="shared" si="3"/>
        <v>0.9092953523238381</v>
      </c>
      <c r="U15" s="12">
        <f t="shared" si="3"/>
        <v>0.9718076285240465</v>
      </c>
      <c r="V15" s="12">
        <f t="shared" si="3"/>
        <v>0.9747747747747748</v>
      </c>
      <c r="W15" s="12">
        <f t="shared" si="3"/>
        <v>0.8521611001964636</v>
      </c>
      <c r="X15" s="12">
        <f t="shared" si="3"/>
        <v>0.8985890652557319</v>
      </c>
      <c r="Y15" s="12">
        <f t="shared" si="3"/>
        <v>0.9232323232323232</v>
      </c>
      <c r="Z15" s="12">
        <f t="shared" si="3"/>
        <v>0.9650077760497667</v>
      </c>
      <c r="AA15" s="12">
        <f t="shared" si="3"/>
        <v>0.955153422501967</v>
      </c>
      <c r="AB15" s="122"/>
      <c r="AC15" s="123"/>
      <c r="AD15" s="123"/>
      <c r="AE15" s="124"/>
      <c r="AF15" s="12">
        <f aca="true" t="shared" si="4" ref="AF15:AK15">+AF13/AF14</f>
        <v>1.0802000689893068</v>
      </c>
      <c r="AG15" s="12">
        <f t="shared" si="4"/>
        <v>1.1123666038920277</v>
      </c>
      <c r="AH15" s="12">
        <f t="shared" si="4"/>
        <v>1.081599218211083</v>
      </c>
      <c r="AI15" s="12">
        <f t="shared" si="4"/>
        <v>0.9752650176678446</v>
      </c>
      <c r="AJ15" s="12">
        <f t="shared" si="4"/>
        <v>0.9502923976608187</v>
      </c>
      <c r="AK15" s="12">
        <f t="shared" si="4"/>
        <v>1.163265306122449</v>
      </c>
      <c r="AL15" s="12"/>
      <c r="AM15" s="12">
        <f>+AM13/AM14</f>
        <v>0.9333333333333333</v>
      </c>
      <c r="AN15" s="12"/>
      <c r="AO15" s="12">
        <f>+AO13/AO14</f>
        <v>0.840657345197022</v>
      </c>
      <c r="AP15" s="12">
        <f>+AP13/AP14</f>
        <v>0.8634639696586599</v>
      </c>
      <c r="AQ15" s="12">
        <f>+AQ13/AQ14</f>
        <v>0.8904329849546342</v>
      </c>
      <c r="AR15" s="98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80"/>
    </row>
    <row r="16" spans="3:6" ht="12.75">
      <c r="C16" s="111"/>
      <c r="D16" s="111"/>
      <c r="E16" s="112"/>
      <c r="F16" s="112"/>
    </row>
    <row r="17" spans="2:7" ht="12.75">
      <c r="B17" s="67"/>
      <c r="G17" s="136">
        <f>+G13-'All Parishes'!G287</f>
        <v>0</v>
      </c>
    </row>
    <row r="19" spans="3:6" ht="12.75">
      <c r="C19" s="5"/>
      <c r="D19" s="5"/>
      <c r="E19" s="114"/>
      <c r="F19" s="114"/>
    </row>
    <row r="20" spans="5:9" ht="12.75">
      <c r="E20" s="115"/>
      <c r="F20" s="120"/>
      <c r="I20" s="50"/>
    </row>
    <row r="21" spans="5:9" ht="12.75">
      <c r="E21" s="115"/>
      <c r="F21" s="120"/>
      <c r="I21" s="50"/>
    </row>
    <row r="22" spans="5:9" ht="12.75">
      <c r="E22" s="115"/>
      <c r="F22" s="120"/>
      <c r="I22" s="50"/>
    </row>
    <row r="23" spans="5:9" ht="12.75">
      <c r="E23" s="115"/>
      <c r="F23" s="120"/>
      <c r="I23" s="50"/>
    </row>
    <row r="24" spans="5:9" ht="12.75">
      <c r="E24" s="115"/>
      <c r="F24" s="120"/>
      <c r="I24" s="50"/>
    </row>
    <row r="25" spans="5:9" ht="12.75">
      <c r="E25" s="115"/>
      <c r="F25" s="120"/>
      <c r="I25" s="50"/>
    </row>
    <row r="26" spans="5:9" ht="12.75">
      <c r="E26" s="115"/>
      <c r="F26" s="120"/>
      <c r="I26" s="50"/>
    </row>
  </sheetData>
  <sheetProtection/>
  <mergeCells count="47">
    <mergeCell ref="AV4:AW4"/>
    <mergeCell ref="AX4:AY4"/>
    <mergeCell ref="AB2:AE4"/>
    <mergeCell ref="AF2:AH4"/>
    <mergeCell ref="AI2:AJ4"/>
    <mergeCell ref="AK2:AL4"/>
    <mergeCell ref="AM2:AN4"/>
    <mergeCell ref="BL3:BO3"/>
    <mergeCell ref="A2:B5"/>
    <mergeCell ref="E2:E5"/>
    <mergeCell ref="G2:G5"/>
    <mergeCell ref="H2:H5"/>
    <mergeCell ref="J2:R4"/>
    <mergeCell ref="S2:AA4"/>
    <mergeCell ref="I2:I5"/>
    <mergeCell ref="D2:D5"/>
    <mergeCell ref="AT4:AU4"/>
    <mergeCell ref="BH4:BI4"/>
    <mergeCell ref="BD4:BE4"/>
    <mergeCell ref="BR4:BS4"/>
    <mergeCell ref="AO2:AQ4"/>
    <mergeCell ref="AR4:AS4"/>
    <mergeCell ref="AZ4:BA4"/>
    <mergeCell ref="BB4:BC4"/>
    <mergeCell ref="BJ4:BK4"/>
    <mergeCell ref="BL4:BM4"/>
    <mergeCell ref="BH3:BK3"/>
    <mergeCell ref="BP3:BS3"/>
    <mergeCell ref="A6:B6"/>
    <mergeCell ref="AR2:BS2"/>
    <mergeCell ref="BD3:BG3"/>
    <mergeCell ref="AZ3:BC3"/>
    <mergeCell ref="AV3:AY3"/>
    <mergeCell ref="AR3:AU3"/>
    <mergeCell ref="BN4:BO4"/>
    <mergeCell ref="BP4:BQ4"/>
    <mergeCell ref="BF4:BG4"/>
    <mergeCell ref="A15:B15"/>
    <mergeCell ref="A14:B14"/>
    <mergeCell ref="A13:B13"/>
    <mergeCell ref="C2:C5"/>
    <mergeCell ref="A12:B12"/>
    <mergeCell ref="A11:B11"/>
    <mergeCell ref="A10:B10"/>
    <mergeCell ref="A9:B9"/>
    <mergeCell ref="A8:B8"/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82"/>
  <sheetViews>
    <sheetView zoomScalePageLayoutView="0" workbookViewId="0" topLeftCell="A1">
      <pane ySplit="4755" topLeftCell="A58" activePane="topLeft" state="split"/>
      <selection pane="topLeft" activeCell="G5" sqref="G5:H77"/>
      <selection pane="bottomLeft" activeCell="D82" sqref="D82:F82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8.7109375" style="2" customWidth="1"/>
    <col min="9" max="9" width="8.7109375" style="2" hidden="1" customWidth="1"/>
    <col min="10" max="18" width="8.7109375" style="2" customWidth="1"/>
    <col min="19" max="62" width="11.421875" style="2" customWidth="1"/>
    <col min="63" max="63" width="11.421875" style="15" customWidth="1"/>
    <col min="64" max="71" width="11.421875" style="2" customWidth="1"/>
    <col min="72" max="16384" width="9.28125" style="10" customWidth="1"/>
  </cols>
  <sheetData>
    <row r="1" spans="1:71" ht="33" customHeight="1">
      <c r="A1" s="148" t="s">
        <v>350</v>
      </c>
      <c r="B1" s="148"/>
      <c r="C1" s="148"/>
      <c r="D1" s="148"/>
      <c r="E1" s="145"/>
      <c r="F1" s="143" t="s">
        <v>374</v>
      </c>
      <c r="G1" s="173" t="s">
        <v>266</v>
      </c>
      <c r="H1" s="173" t="s">
        <v>267</v>
      </c>
      <c r="I1" s="173" t="s">
        <v>2</v>
      </c>
      <c r="J1" s="149" t="s">
        <v>261</v>
      </c>
      <c r="K1" s="149"/>
      <c r="L1" s="149"/>
      <c r="M1" s="149"/>
      <c r="N1" s="149"/>
      <c r="O1" s="149"/>
      <c r="P1" s="149"/>
      <c r="Q1" s="149"/>
      <c r="R1" s="149"/>
      <c r="S1" s="149" t="s">
        <v>260</v>
      </c>
      <c r="T1" s="149"/>
      <c r="U1" s="149"/>
      <c r="V1" s="149"/>
      <c r="W1" s="149"/>
      <c r="X1" s="149"/>
      <c r="Y1" s="149"/>
      <c r="Z1" s="149"/>
      <c r="AA1" s="149"/>
      <c r="AB1" s="140" t="s">
        <v>311</v>
      </c>
      <c r="AC1" s="140"/>
      <c r="AD1" s="140"/>
      <c r="AE1" s="140"/>
      <c r="AF1" s="150" t="s">
        <v>313</v>
      </c>
      <c r="AG1" s="150"/>
      <c r="AH1" s="150"/>
      <c r="AI1" s="140" t="s">
        <v>0</v>
      </c>
      <c r="AJ1" s="140"/>
      <c r="AK1" s="140" t="s">
        <v>287</v>
      </c>
      <c r="AL1" s="140"/>
      <c r="AM1" s="150" t="s">
        <v>262</v>
      </c>
      <c r="AN1" s="150"/>
      <c r="AO1" s="149" t="s">
        <v>263</v>
      </c>
      <c r="AP1" s="149"/>
      <c r="AQ1" s="149"/>
      <c r="AR1" s="140" t="s">
        <v>265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27.75" customHeight="1">
      <c r="A2" s="148"/>
      <c r="B2" s="148"/>
      <c r="C2" s="148"/>
      <c r="D2" s="148"/>
      <c r="E2" s="146"/>
      <c r="F2" s="144"/>
      <c r="G2" s="173"/>
      <c r="H2" s="173"/>
      <c r="I2" s="173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0"/>
      <c r="AC2" s="140"/>
      <c r="AD2" s="140"/>
      <c r="AE2" s="140"/>
      <c r="AF2" s="150"/>
      <c r="AG2" s="150"/>
      <c r="AH2" s="150"/>
      <c r="AI2" s="140"/>
      <c r="AJ2" s="140"/>
      <c r="AK2" s="140"/>
      <c r="AL2" s="140"/>
      <c r="AM2" s="150"/>
      <c r="AN2" s="150"/>
      <c r="AO2" s="149"/>
      <c r="AP2" s="149"/>
      <c r="AQ2" s="149"/>
      <c r="AR2" s="140" t="s">
        <v>340</v>
      </c>
      <c r="AS2" s="140"/>
      <c r="AT2" s="140"/>
      <c r="AU2" s="140"/>
      <c r="AV2" s="140" t="s">
        <v>312</v>
      </c>
      <c r="AW2" s="140"/>
      <c r="AX2" s="140"/>
      <c r="AY2" s="140"/>
      <c r="AZ2" s="140" t="s">
        <v>294</v>
      </c>
      <c r="BA2" s="140"/>
      <c r="BB2" s="140"/>
      <c r="BC2" s="140"/>
      <c r="BD2" s="140" t="s">
        <v>295</v>
      </c>
      <c r="BE2" s="140"/>
      <c r="BF2" s="140"/>
      <c r="BG2" s="140"/>
      <c r="BH2" s="140" t="s">
        <v>296</v>
      </c>
      <c r="BI2" s="140"/>
      <c r="BJ2" s="140"/>
      <c r="BK2" s="140"/>
      <c r="BL2" s="140" t="s">
        <v>297</v>
      </c>
      <c r="BM2" s="140"/>
      <c r="BN2" s="140"/>
      <c r="BO2" s="140"/>
      <c r="BP2" s="140" t="s">
        <v>1</v>
      </c>
      <c r="BQ2" s="140"/>
      <c r="BR2" s="140"/>
      <c r="BS2" s="140"/>
    </row>
    <row r="3" spans="1:71" ht="27.75" customHeight="1">
      <c r="A3" s="148"/>
      <c r="B3" s="148"/>
      <c r="C3" s="148"/>
      <c r="D3" s="148"/>
      <c r="E3" s="146"/>
      <c r="F3" s="144"/>
      <c r="G3" s="173"/>
      <c r="H3" s="173"/>
      <c r="I3" s="173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0"/>
      <c r="AC3" s="140"/>
      <c r="AD3" s="140"/>
      <c r="AE3" s="140"/>
      <c r="AF3" s="150"/>
      <c r="AG3" s="150"/>
      <c r="AH3" s="150"/>
      <c r="AI3" s="140"/>
      <c r="AJ3" s="140"/>
      <c r="AK3" s="140"/>
      <c r="AL3" s="140"/>
      <c r="AM3" s="150"/>
      <c r="AN3" s="150"/>
      <c r="AO3" s="149"/>
      <c r="AP3" s="149"/>
      <c r="AQ3" s="149"/>
      <c r="AR3" s="140" t="s">
        <v>290</v>
      </c>
      <c r="AS3" s="140"/>
      <c r="AT3" s="140" t="s">
        <v>291</v>
      </c>
      <c r="AU3" s="140"/>
      <c r="AV3" s="140" t="s">
        <v>290</v>
      </c>
      <c r="AW3" s="140"/>
      <c r="AX3" s="140" t="s">
        <v>291</v>
      </c>
      <c r="AY3" s="140"/>
      <c r="AZ3" s="140" t="s">
        <v>290</v>
      </c>
      <c r="BA3" s="140"/>
      <c r="BB3" s="140" t="s">
        <v>291</v>
      </c>
      <c r="BC3" s="140"/>
      <c r="BD3" s="140" t="s">
        <v>290</v>
      </c>
      <c r="BE3" s="140"/>
      <c r="BF3" s="140" t="s">
        <v>291</v>
      </c>
      <c r="BG3" s="140"/>
      <c r="BH3" s="140" t="s">
        <v>290</v>
      </c>
      <c r="BI3" s="140"/>
      <c r="BJ3" s="140" t="s">
        <v>291</v>
      </c>
      <c r="BK3" s="140"/>
      <c r="BL3" s="140" t="s">
        <v>290</v>
      </c>
      <c r="BM3" s="140"/>
      <c r="BN3" s="140" t="s">
        <v>291</v>
      </c>
      <c r="BO3" s="140"/>
      <c r="BP3" s="140" t="s">
        <v>290</v>
      </c>
      <c r="BQ3" s="140"/>
      <c r="BR3" s="140" t="s">
        <v>291</v>
      </c>
      <c r="BS3" s="140"/>
    </row>
    <row r="4" spans="1:122" ht="108.75" customHeight="1">
      <c r="A4" s="148"/>
      <c r="B4" s="148"/>
      <c r="C4" s="148"/>
      <c r="D4" s="148"/>
      <c r="E4" s="147"/>
      <c r="F4" s="144"/>
      <c r="G4" s="173"/>
      <c r="H4" s="173"/>
      <c r="I4" s="173"/>
      <c r="J4" s="7" t="s">
        <v>272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272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284</v>
      </c>
      <c r="AC4" s="7" t="s">
        <v>298</v>
      </c>
      <c r="AD4" s="7" t="s">
        <v>299</v>
      </c>
      <c r="AE4" s="7" t="s">
        <v>300</v>
      </c>
      <c r="AF4" s="7" t="s">
        <v>11</v>
      </c>
      <c r="AG4" s="7" t="s">
        <v>285</v>
      </c>
      <c r="AH4" s="7" t="s">
        <v>286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288</v>
      </c>
      <c r="AP4" s="7" t="s">
        <v>289</v>
      </c>
      <c r="AQ4" s="7" t="s">
        <v>264</v>
      </c>
      <c r="AR4" s="7" t="s">
        <v>292</v>
      </c>
      <c r="AS4" s="7" t="s">
        <v>293</v>
      </c>
      <c r="AT4" s="7" t="s">
        <v>292</v>
      </c>
      <c r="AU4" s="7" t="s">
        <v>293</v>
      </c>
      <c r="AV4" s="7" t="s">
        <v>292</v>
      </c>
      <c r="AW4" s="7" t="s">
        <v>293</v>
      </c>
      <c r="AX4" s="7" t="s">
        <v>292</v>
      </c>
      <c r="AY4" s="7" t="s">
        <v>293</v>
      </c>
      <c r="AZ4" s="7" t="s">
        <v>292</v>
      </c>
      <c r="BA4" s="7" t="s">
        <v>293</v>
      </c>
      <c r="BB4" s="7" t="s">
        <v>292</v>
      </c>
      <c r="BC4" s="7" t="s">
        <v>293</v>
      </c>
      <c r="BD4" s="7" t="s">
        <v>292</v>
      </c>
      <c r="BE4" s="7" t="s">
        <v>293</v>
      </c>
      <c r="BF4" s="7" t="s">
        <v>292</v>
      </c>
      <c r="BG4" s="7" t="s">
        <v>293</v>
      </c>
      <c r="BH4" s="7" t="s">
        <v>292</v>
      </c>
      <c r="BI4" s="7" t="s">
        <v>293</v>
      </c>
      <c r="BJ4" s="7" t="s">
        <v>292</v>
      </c>
      <c r="BK4" s="57" t="s">
        <v>293</v>
      </c>
      <c r="BL4" s="7" t="s">
        <v>292</v>
      </c>
      <c r="BM4" s="7" t="s">
        <v>293</v>
      </c>
      <c r="BN4" s="7" t="s">
        <v>292</v>
      </c>
      <c r="BO4" s="7" t="s">
        <v>293</v>
      </c>
      <c r="BP4" s="7" t="s">
        <v>292</v>
      </c>
      <c r="BQ4" s="7" t="s">
        <v>293</v>
      </c>
      <c r="BR4" s="7" t="s">
        <v>292</v>
      </c>
      <c r="BS4" s="7" t="s">
        <v>293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87" ht="12.75">
      <c r="A5" s="13">
        <v>1</v>
      </c>
      <c r="B5" s="13" t="s">
        <v>307</v>
      </c>
      <c r="C5" s="13">
        <v>9971</v>
      </c>
      <c r="D5" s="20" t="s">
        <v>17</v>
      </c>
      <c r="E5" s="20">
        <f>IF(F5="Y",1,"")</f>
        <v>1</v>
      </c>
      <c r="F5" s="21" t="s">
        <v>357</v>
      </c>
      <c r="G5" s="89">
        <f>SUM(J5:R5)</f>
        <v>68</v>
      </c>
      <c r="H5" s="89">
        <f>SUM(S5:AA5)</f>
        <v>81</v>
      </c>
      <c r="I5" s="89"/>
      <c r="J5" s="71"/>
      <c r="K5" s="90">
        <v>1</v>
      </c>
      <c r="L5" s="90">
        <v>10</v>
      </c>
      <c r="M5" s="90">
        <v>14</v>
      </c>
      <c r="N5" s="90">
        <v>15</v>
      </c>
      <c r="O5" s="90">
        <v>1</v>
      </c>
      <c r="P5" s="90">
        <v>5</v>
      </c>
      <c r="Q5" s="90">
        <v>11</v>
      </c>
      <c r="R5" s="90">
        <v>11</v>
      </c>
      <c r="S5" s="91"/>
      <c r="T5" s="92">
        <v>4</v>
      </c>
      <c r="U5" s="92">
        <v>15</v>
      </c>
      <c r="V5" s="92">
        <v>15</v>
      </c>
      <c r="W5" s="92">
        <v>10</v>
      </c>
      <c r="X5" s="92">
        <v>3</v>
      </c>
      <c r="Y5" s="92">
        <v>12</v>
      </c>
      <c r="Z5" s="92">
        <v>15</v>
      </c>
      <c r="AA5" s="92">
        <v>7</v>
      </c>
      <c r="AB5" s="71">
        <v>5</v>
      </c>
      <c r="AC5" s="71">
        <v>1</v>
      </c>
      <c r="AD5" s="71">
        <v>5</v>
      </c>
      <c r="AE5" s="71">
        <v>2</v>
      </c>
      <c r="AF5" s="71">
        <v>11</v>
      </c>
      <c r="AG5" s="71">
        <v>8</v>
      </c>
      <c r="AH5" s="71">
        <v>71</v>
      </c>
      <c r="AI5" s="91"/>
      <c r="AJ5" s="91">
        <v>1</v>
      </c>
      <c r="AK5" s="91"/>
      <c r="AL5" s="91"/>
      <c r="AM5" s="91"/>
      <c r="AN5" s="91"/>
      <c r="AO5" s="90">
        <v>11</v>
      </c>
      <c r="AP5" s="90">
        <v>6</v>
      </c>
      <c r="AQ5" s="90">
        <v>13</v>
      </c>
      <c r="AR5" s="91">
        <v>1</v>
      </c>
      <c r="AS5" s="91">
        <v>40</v>
      </c>
      <c r="AT5" s="91"/>
      <c r="AU5" s="91"/>
      <c r="AV5" s="91"/>
      <c r="AW5" s="91"/>
      <c r="AX5" s="91"/>
      <c r="AY5" s="91"/>
      <c r="AZ5" s="91"/>
      <c r="BA5" s="91"/>
      <c r="BB5" s="91">
        <v>1</v>
      </c>
      <c r="BC5" s="91">
        <v>10</v>
      </c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</row>
    <row r="6" spans="1:87" ht="12.75">
      <c r="A6" s="13">
        <f aca="true" t="shared" si="0" ref="A6:A69">+A5+1</f>
        <v>2</v>
      </c>
      <c r="B6" s="13" t="s">
        <v>307</v>
      </c>
      <c r="C6" s="13">
        <v>9289</v>
      </c>
      <c r="D6" s="20" t="s">
        <v>258</v>
      </c>
      <c r="E6" s="20">
        <f aca="true" t="shared" si="1" ref="E6:E68">IF(F6="Y",1,"")</f>
        <v>1</v>
      </c>
      <c r="F6" s="21" t="s">
        <v>357</v>
      </c>
      <c r="G6" s="89">
        <f aca="true" t="shared" si="2" ref="G6:G69">SUM(J6:R6)</f>
        <v>104</v>
      </c>
      <c r="H6" s="89">
        <f aca="true" t="shared" si="3" ref="H6:H69">SUM(S6:AA6)</f>
        <v>30</v>
      </c>
      <c r="I6" s="89"/>
      <c r="J6" s="91"/>
      <c r="K6" s="90"/>
      <c r="L6" s="90">
        <v>1</v>
      </c>
      <c r="M6" s="90">
        <v>12</v>
      </c>
      <c r="N6" s="90">
        <v>49</v>
      </c>
      <c r="O6" s="90">
        <v>2</v>
      </c>
      <c r="P6" s="90">
        <v>2</v>
      </c>
      <c r="Q6" s="90">
        <v>10</v>
      </c>
      <c r="R6" s="90">
        <v>28</v>
      </c>
      <c r="S6" s="91"/>
      <c r="T6" s="90"/>
      <c r="U6" s="90">
        <v>4</v>
      </c>
      <c r="V6" s="90">
        <v>2</v>
      </c>
      <c r="W6" s="90">
        <v>4</v>
      </c>
      <c r="X6" s="90">
        <v>1</v>
      </c>
      <c r="Y6" s="90">
        <v>7</v>
      </c>
      <c r="Z6" s="90">
        <v>4</v>
      </c>
      <c r="AA6" s="90">
        <v>8</v>
      </c>
      <c r="AB6" s="91"/>
      <c r="AC6" s="91">
        <v>3</v>
      </c>
      <c r="AD6" s="91"/>
      <c r="AE6" s="91">
        <v>38</v>
      </c>
      <c r="AF6" s="91"/>
      <c r="AG6" s="91"/>
      <c r="AH6" s="91">
        <v>47</v>
      </c>
      <c r="AI6" s="91">
        <v>1</v>
      </c>
      <c r="AJ6" s="91" t="s">
        <v>14</v>
      </c>
      <c r="AK6" s="91"/>
      <c r="AL6" s="91"/>
      <c r="AM6" s="91"/>
      <c r="AN6" s="91"/>
      <c r="AO6" s="90"/>
      <c r="AP6" s="90"/>
      <c r="AQ6" s="92"/>
      <c r="AR6" s="71">
        <v>1</v>
      </c>
      <c r="AS6" s="71">
        <v>40</v>
      </c>
      <c r="AT6" s="71">
        <v>2</v>
      </c>
      <c r="AU6" s="71">
        <v>4</v>
      </c>
      <c r="AV6" s="71"/>
      <c r="AW6" s="71"/>
      <c r="AX6" s="71"/>
      <c r="AY6" s="71"/>
      <c r="AZ6" s="71"/>
      <c r="BA6" s="71"/>
      <c r="BB6" s="71">
        <v>16</v>
      </c>
      <c r="BC6" s="71">
        <v>1</v>
      </c>
      <c r="BD6" s="71"/>
      <c r="BE6" s="71"/>
      <c r="BF6" s="71"/>
      <c r="BG6" s="71"/>
      <c r="BH6" s="71"/>
      <c r="BI6" s="71"/>
      <c r="BJ6" s="71"/>
      <c r="BK6" s="71"/>
      <c r="BL6" s="71">
        <v>1</v>
      </c>
      <c r="BM6" s="71">
        <v>25</v>
      </c>
      <c r="BN6" s="71"/>
      <c r="BO6" s="71"/>
      <c r="BP6" s="71"/>
      <c r="BQ6" s="71"/>
      <c r="BR6" s="71"/>
      <c r="BS6" s="71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</row>
    <row r="7" spans="1:87" ht="12.75">
      <c r="A7" s="13">
        <f t="shared" si="0"/>
        <v>3</v>
      </c>
      <c r="B7" s="13" t="s">
        <v>307</v>
      </c>
      <c r="C7" s="13">
        <v>9319</v>
      </c>
      <c r="D7" s="20" t="s">
        <v>256</v>
      </c>
      <c r="E7" s="20">
        <f t="shared" si="1"/>
      </c>
      <c r="F7" s="21" t="s">
        <v>346</v>
      </c>
      <c r="G7" s="89">
        <f t="shared" si="2"/>
        <v>290</v>
      </c>
      <c r="H7" s="89">
        <f t="shared" si="3"/>
        <v>120</v>
      </c>
      <c r="I7" s="89"/>
      <c r="J7" s="91"/>
      <c r="K7" s="90">
        <v>22</v>
      </c>
      <c r="L7" s="90">
        <v>37</v>
      </c>
      <c r="M7" s="90">
        <v>48</v>
      </c>
      <c r="N7" s="90">
        <v>60</v>
      </c>
      <c r="O7" s="90">
        <v>16</v>
      </c>
      <c r="P7" s="90">
        <v>25</v>
      </c>
      <c r="Q7" s="90">
        <v>36</v>
      </c>
      <c r="R7" s="90">
        <v>46</v>
      </c>
      <c r="S7" s="91"/>
      <c r="T7" s="90">
        <v>20</v>
      </c>
      <c r="U7" s="90">
        <v>14</v>
      </c>
      <c r="V7" s="90">
        <v>20</v>
      </c>
      <c r="W7" s="90">
        <v>15</v>
      </c>
      <c r="X7" s="90">
        <v>15</v>
      </c>
      <c r="Y7" s="90">
        <v>10</v>
      </c>
      <c r="Z7" s="90">
        <v>14</v>
      </c>
      <c r="AA7" s="90">
        <v>12</v>
      </c>
      <c r="AB7" s="91"/>
      <c r="AC7" s="91"/>
      <c r="AD7" s="91"/>
      <c r="AE7" s="91"/>
      <c r="AF7" s="91"/>
      <c r="AG7" s="91"/>
      <c r="AH7" s="91"/>
      <c r="AI7" s="91">
        <v>53</v>
      </c>
      <c r="AJ7" s="91" t="s">
        <v>14</v>
      </c>
      <c r="AK7" s="91"/>
      <c r="AL7" s="91"/>
      <c r="AM7" s="91"/>
      <c r="AN7" s="91"/>
      <c r="AO7" s="90">
        <v>71</v>
      </c>
      <c r="AP7" s="90">
        <v>44</v>
      </c>
      <c r="AQ7" s="92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</row>
    <row r="8" spans="1:87" ht="12.75">
      <c r="A8" s="13">
        <f t="shared" si="0"/>
        <v>4</v>
      </c>
      <c r="B8" s="13" t="s">
        <v>307</v>
      </c>
      <c r="C8" s="13">
        <v>9288</v>
      </c>
      <c r="D8" s="20" t="s">
        <v>257</v>
      </c>
      <c r="E8" s="20">
        <f t="shared" si="1"/>
      </c>
      <c r="F8" s="21" t="s">
        <v>346</v>
      </c>
      <c r="G8" s="89">
        <f t="shared" si="2"/>
        <v>90</v>
      </c>
      <c r="H8" s="89">
        <f t="shared" si="3"/>
        <v>96</v>
      </c>
      <c r="I8" s="89"/>
      <c r="J8" s="91"/>
      <c r="K8" s="90">
        <v>13</v>
      </c>
      <c r="L8" s="90">
        <v>22</v>
      </c>
      <c r="M8" s="90">
        <v>10</v>
      </c>
      <c r="N8" s="90">
        <v>2</v>
      </c>
      <c r="O8" s="90">
        <v>11</v>
      </c>
      <c r="P8" s="90">
        <v>17</v>
      </c>
      <c r="Q8" s="90">
        <v>10</v>
      </c>
      <c r="R8" s="90">
        <v>5</v>
      </c>
      <c r="S8" s="91"/>
      <c r="T8" s="90">
        <v>20</v>
      </c>
      <c r="U8" s="90">
        <v>16</v>
      </c>
      <c r="V8" s="90">
        <v>5</v>
      </c>
      <c r="W8" s="90">
        <v>2</v>
      </c>
      <c r="X8" s="90">
        <v>25</v>
      </c>
      <c r="Y8" s="90">
        <v>10</v>
      </c>
      <c r="Z8" s="90">
        <v>14</v>
      </c>
      <c r="AA8" s="90">
        <v>4</v>
      </c>
      <c r="AB8" s="91">
        <v>9</v>
      </c>
      <c r="AC8" s="91">
        <v>2</v>
      </c>
      <c r="AD8" s="91"/>
      <c r="AE8" s="91">
        <v>4</v>
      </c>
      <c r="AF8" s="91">
        <v>44</v>
      </c>
      <c r="AG8" s="91">
        <v>20</v>
      </c>
      <c r="AH8" s="91">
        <v>230</v>
      </c>
      <c r="AI8" s="91">
        <v>6</v>
      </c>
      <c r="AJ8" s="91">
        <v>3</v>
      </c>
      <c r="AK8" s="91"/>
      <c r="AL8" s="91"/>
      <c r="AM8" s="91"/>
      <c r="AN8" s="91">
        <v>6</v>
      </c>
      <c r="AO8" s="90">
        <v>41</v>
      </c>
      <c r="AP8" s="90">
        <v>38</v>
      </c>
      <c r="AQ8" s="92">
        <v>139</v>
      </c>
      <c r="AR8" s="71">
        <v>2</v>
      </c>
      <c r="AS8" s="71" t="s">
        <v>301</v>
      </c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>
        <v>4</v>
      </c>
      <c r="BG8" s="71">
        <v>64</v>
      </c>
      <c r="BH8" s="71"/>
      <c r="BI8" s="71"/>
      <c r="BJ8" s="71">
        <v>8</v>
      </c>
      <c r="BK8" s="71">
        <v>2</v>
      </c>
      <c r="BL8" s="71">
        <v>1</v>
      </c>
      <c r="BM8" s="71">
        <v>15</v>
      </c>
      <c r="BN8" s="71">
        <v>1</v>
      </c>
      <c r="BO8" s="71">
        <v>20</v>
      </c>
      <c r="BP8" s="71">
        <v>1</v>
      </c>
      <c r="BQ8" s="71" t="s">
        <v>302</v>
      </c>
      <c r="BR8" s="71"/>
      <c r="BS8" s="71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</row>
    <row r="9" spans="1:87" ht="12.75">
      <c r="A9" s="13">
        <f t="shared" si="0"/>
        <v>5</v>
      </c>
      <c r="B9" s="13" t="s">
        <v>307</v>
      </c>
      <c r="C9" s="13">
        <v>9295</v>
      </c>
      <c r="D9" s="20" t="s">
        <v>28</v>
      </c>
      <c r="E9" s="20">
        <f t="shared" si="1"/>
        <v>1</v>
      </c>
      <c r="F9" s="21" t="s">
        <v>357</v>
      </c>
      <c r="G9" s="89">
        <f t="shared" si="2"/>
        <v>97</v>
      </c>
      <c r="H9" s="89">
        <f t="shared" si="3"/>
        <v>17</v>
      </c>
      <c r="I9" s="89"/>
      <c r="J9" s="71"/>
      <c r="K9" s="92">
        <v>6</v>
      </c>
      <c r="L9" s="92">
        <v>19</v>
      </c>
      <c r="M9" s="92">
        <v>11</v>
      </c>
      <c r="N9" s="92">
        <v>17</v>
      </c>
      <c r="O9" s="92">
        <v>6</v>
      </c>
      <c r="P9" s="92">
        <v>15</v>
      </c>
      <c r="Q9" s="92">
        <v>11</v>
      </c>
      <c r="R9" s="92">
        <v>12</v>
      </c>
      <c r="S9" s="71"/>
      <c r="T9" s="92"/>
      <c r="U9" s="92">
        <v>2</v>
      </c>
      <c r="V9" s="92">
        <v>7</v>
      </c>
      <c r="W9" s="92"/>
      <c r="X9" s="92"/>
      <c r="Y9" s="92">
        <v>2</v>
      </c>
      <c r="Z9" s="92">
        <v>5</v>
      </c>
      <c r="AA9" s="92">
        <v>1</v>
      </c>
      <c r="AB9" s="71"/>
      <c r="AC9" s="71">
        <v>1</v>
      </c>
      <c r="AD9" s="71">
        <v>1</v>
      </c>
      <c r="AE9" s="71"/>
      <c r="AF9" s="71">
        <v>14</v>
      </c>
      <c r="AG9" s="71">
        <v>2</v>
      </c>
      <c r="AH9" s="71">
        <v>139</v>
      </c>
      <c r="AI9" s="71"/>
      <c r="AJ9" s="71">
        <v>4</v>
      </c>
      <c r="AK9" s="71"/>
      <c r="AL9" s="71"/>
      <c r="AM9" s="71"/>
      <c r="AN9" s="71"/>
      <c r="AO9" s="92">
        <v>14</v>
      </c>
      <c r="AP9" s="92">
        <v>2</v>
      </c>
      <c r="AQ9" s="92">
        <v>93</v>
      </c>
      <c r="AR9" s="71">
        <v>1</v>
      </c>
      <c r="AS9" s="71">
        <v>48</v>
      </c>
      <c r="AT9" s="71"/>
      <c r="AU9" s="71"/>
      <c r="AV9" s="71">
        <v>1</v>
      </c>
      <c r="AW9" s="71">
        <v>48</v>
      </c>
      <c r="AX9" s="71"/>
      <c r="AY9" s="71"/>
      <c r="AZ9" s="71"/>
      <c r="BA9" s="71"/>
      <c r="BB9" s="71">
        <v>6</v>
      </c>
      <c r="BC9" s="71">
        <v>10</v>
      </c>
      <c r="BD9" s="71"/>
      <c r="BE9" s="71"/>
      <c r="BF9" s="71">
        <v>2</v>
      </c>
      <c r="BG9" s="71">
        <v>2</v>
      </c>
      <c r="BH9" s="71"/>
      <c r="BI9" s="71"/>
      <c r="BJ9" s="71">
        <v>9</v>
      </c>
      <c r="BK9" s="71">
        <v>2</v>
      </c>
      <c r="BL9" s="71"/>
      <c r="BM9" s="71"/>
      <c r="BN9" s="71">
        <v>1</v>
      </c>
      <c r="BO9" s="71">
        <v>2</v>
      </c>
      <c r="BP9" s="71"/>
      <c r="BQ9" s="71"/>
      <c r="BR9" s="71">
        <v>6</v>
      </c>
      <c r="BS9" s="71">
        <v>12</v>
      </c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</row>
    <row r="10" spans="1:87" ht="12.75">
      <c r="A10" s="13">
        <f t="shared" si="0"/>
        <v>6</v>
      </c>
      <c r="B10" s="13" t="s">
        <v>307</v>
      </c>
      <c r="C10" s="18">
        <v>9290</v>
      </c>
      <c r="D10" s="20" t="s">
        <v>46</v>
      </c>
      <c r="E10" s="20">
        <f t="shared" si="1"/>
        <v>1</v>
      </c>
      <c r="F10" s="21" t="s">
        <v>357</v>
      </c>
      <c r="G10" s="89">
        <f t="shared" si="2"/>
        <v>28</v>
      </c>
      <c r="H10" s="89">
        <f t="shared" si="3"/>
        <v>10</v>
      </c>
      <c r="I10" s="89"/>
      <c r="J10" s="91"/>
      <c r="K10" s="91">
        <v>4</v>
      </c>
      <c r="L10" s="91">
        <v>2</v>
      </c>
      <c r="M10" s="91">
        <v>6</v>
      </c>
      <c r="N10" s="91">
        <v>4</v>
      </c>
      <c r="O10" s="91">
        <v>2</v>
      </c>
      <c r="P10" s="91">
        <v>1</v>
      </c>
      <c r="Q10" s="91">
        <v>4</v>
      </c>
      <c r="R10" s="91">
        <v>5</v>
      </c>
      <c r="S10" s="91"/>
      <c r="T10" s="91"/>
      <c r="U10" s="91"/>
      <c r="V10" s="91">
        <v>2</v>
      </c>
      <c r="W10" s="91">
        <v>3</v>
      </c>
      <c r="X10" s="91"/>
      <c r="Y10" s="91"/>
      <c r="Z10" s="91">
        <v>2</v>
      </c>
      <c r="AA10" s="91">
        <v>3</v>
      </c>
      <c r="AB10" s="91"/>
      <c r="AC10" s="91"/>
      <c r="AD10" s="91">
        <v>1</v>
      </c>
      <c r="AE10" s="91"/>
      <c r="AF10" s="91">
        <v>5</v>
      </c>
      <c r="AG10" s="91"/>
      <c r="AH10" s="91">
        <v>18</v>
      </c>
      <c r="AI10" s="91"/>
      <c r="AJ10" s="91"/>
      <c r="AK10" s="91"/>
      <c r="AL10" s="91"/>
      <c r="AM10" s="91"/>
      <c r="AN10" s="91"/>
      <c r="AO10" s="91"/>
      <c r="AP10" s="91">
        <v>1</v>
      </c>
      <c r="AQ10" s="91"/>
      <c r="AR10" s="91">
        <v>2</v>
      </c>
      <c r="AS10" s="91" t="s">
        <v>303</v>
      </c>
      <c r="AT10" s="91"/>
      <c r="AU10" s="91"/>
      <c r="AV10" s="91"/>
      <c r="AW10" s="91"/>
      <c r="AX10" s="91"/>
      <c r="AY10" s="91"/>
      <c r="AZ10" s="91">
        <v>1</v>
      </c>
      <c r="BA10" s="91"/>
      <c r="BB10" s="91"/>
      <c r="BC10" s="91"/>
      <c r="BD10" s="91"/>
      <c r="BE10" s="91"/>
      <c r="BF10" s="91"/>
      <c r="BG10" s="91"/>
      <c r="BH10" s="91">
        <v>1</v>
      </c>
      <c r="BI10" s="91">
        <v>3</v>
      </c>
      <c r="BJ10" s="91"/>
      <c r="BK10" s="91"/>
      <c r="BL10" s="91">
        <v>1</v>
      </c>
      <c r="BM10" s="91">
        <v>20</v>
      </c>
      <c r="BN10" s="91"/>
      <c r="BO10" s="91"/>
      <c r="BP10" s="91">
        <v>1</v>
      </c>
      <c r="BQ10" s="91">
        <v>12</v>
      </c>
      <c r="BR10" s="91"/>
      <c r="BS10" s="91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</row>
    <row r="11" spans="1:87" ht="12.75">
      <c r="A11" s="13">
        <f t="shared" si="0"/>
        <v>7</v>
      </c>
      <c r="B11" s="13" t="s">
        <v>307</v>
      </c>
      <c r="C11" s="13">
        <v>12722</v>
      </c>
      <c r="D11" s="20" t="s">
        <v>29</v>
      </c>
      <c r="E11" s="20">
        <f t="shared" si="1"/>
        <v>1</v>
      </c>
      <c r="F11" s="21" t="s">
        <v>357</v>
      </c>
      <c r="G11" s="89">
        <f t="shared" si="2"/>
        <v>54</v>
      </c>
      <c r="H11" s="89">
        <f t="shared" si="3"/>
        <v>13</v>
      </c>
      <c r="I11" s="89"/>
      <c r="J11" s="91"/>
      <c r="K11" s="90">
        <v>2</v>
      </c>
      <c r="L11" s="90">
        <v>14</v>
      </c>
      <c r="M11" s="90">
        <v>5</v>
      </c>
      <c r="N11" s="90">
        <v>9</v>
      </c>
      <c r="O11" s="90">
        <v>3</v>
      </c>
      <c r="P11" s="90">
        <v>13</v>
      </c>
      <c r="Q11" s="90"/>
      <c r="R11" s="90">
        <v>8</v>
      </c>
      <c r="S11" s="91"/>
      <c r="T11" s="90">
        <v>2</v>
      </c>
      <c r="U11" s="90">
        <v>3</v>
      </c>
      <c r="V11" s="90">
        <v>1</v>
      </c>
      <c r="W11" s="90">
        <v>1</v>
      </c>
      <c r="X11" s="90"/>
      <c r="Y11" s="90">
        <v>6</v>
      </c>
      <c r="Z11" s="90"/>
      <c r="AA11" s="90"/>
      <c r="AB11" s="91">
        <v>4</v>
      </c>
      <c r="AC11" s="91"/>
      <c r="AD11" s="91"/>
      <c r="AE11" s="91">
        <v>17</v>
      </c>
      <c r="AF11" s="91">
        <v>7</v>
      </c>
      <c r="AG11" s="91">
        <v>8</v>
      </c>
      <c r="AH11" s="91">
        <v>35</v>
      </c>
      <c r="AI11" s="91">
        <v>1</v>
      </c>
      <c r="AJ11" s="91"/>
      <c r="AK11" s="91"/>
      <c r="AL11" s="91"/>
      <c r="AM11" s="91"/>
      <c r="AN11" s="91"/>
      <c r="AO11" s="90">
        <v>7</v>
      </c>
      <c r="AP11" s="90">
        <v>8</v>
      </c>
      <c r="AQ11" s="90">
        <v>47</v>
      </c>
      <c r="AR11" s="91">
        <v>1</v>
      </c>
      <c r="AS11" s="91">
        <v>44</v>
      </c>
      <c r="AT11" s="91"/>
      <c r="AU11" s="91"/>
      <c r="AV11" s="91"/>
      <c r="AW11" s="91"/>
      <c r="AX11" s="91"/>
      <c r="AY11" s="91"/>
      <c r="AZ11" s="91"/>
      <c r="BA11" s="91"/>
      <c r="BB11" s="91">
        <v>8</v>
      </c>
      <c r="BC11" s="91">
        <v>40</v>
      </c>
      <c r="BD11" s="91"/>
      <c r="BE11" s="91"/>
      <c r="BF11" s="91">
        <v>1</v>
      </c>
      <c r="BG11" s="91">
        <v>5</v>
      </c>
      <c r="BH11" s="91"/>
      <c r="BI11" s="91"/>
      <c r="BJ11" s="91">
        <v>2</v>
      </c>
      <c r="BK11" s="91">
        <v>10</v>
      </c>
      <c r="BL11" s="91"/>
      <c r="BM11" s="91"/>
      <c r="BN11" s="91">
        <v>1</v>
      </c>
      <c r="BO11" s="91">
        <v>30</v>
      </c>
      <c r="BP11" s="91"/>
      <c r="BQ11" s="91"/>
      <c r="BR11" s="91"/>
      <c r="BS11" s="91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</row>
    <row r="12" spans="1:87" ht="12.75">
      <c r="A12" s="13">
        <f t="shared" si="0"/>
        <v>8</v>
      </c>
      <c r="B12" s="13" t="s">
        <v>307</v>
      </c>
      <c r="C12" s="13">
        <v>9275</v>
      </c>
      <c r="D12" s="20" t="s">
        <v>21</v>
      </c>
      <c r="E12" s="20">
        <f t="shared" si="1"/>
        <v>1</v>
      </c>
      <c r="F12" s="21" t="s">
        <v>357</v>
      </c>
      <c r="G12" s="89">
        <f t="shared" si="2"/>
        <v>36</v>
      </c>
      <c r="H12" s="89">
        <f t="shared" si="3"/>
        <v>0</v>
      </c>
      <c r="I12" s="89"/>
      <c r="J12" s="91"/>
      <c r="K12" s="90"/>
      <c r="L12" s="90"/>
      <c r="M12" s="90">
        <v>8</v>
      </c>
      <c r="N12" s="90">
        <v>12</v>
      </c>
      <c r="O12" s="90">
        <v>1</v>
      </c>
      <c r="P12" s="90"/>
      <c r="Q12" s="90">
        <v>7</v>
      </c>
      <c r="R12" s="90">
        <v>8</v>
      </c>
      <c r="S12" s="91"/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>
        <v>27</v>
      </c>
      <c r="AI12" s="91"/>
      <c r="AJ12" s="91"/>
      <c r="AK12" s="91"/>
      <c r="AL12" s="91"/>
      <c r="AM12" s="91"/>
      <c r="AN12" s="91"/>
      <c r="AO12" s="90"/>
      <c r="AP12" s="90"/>
      <c r="AQ12" s="90"/>
      <c r="AR12" s="91">
        <v>1</v>
      </c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</row>
    <row r="13" spans="1:87" ht="12.75">
      <c r="A13" s="13">
        <f t="shared" si="0"/>
        <v>9</v>
      </c>
      <c r="B13" s="13" t="s">
        <v>307</v>
      </c>
      <c r="C13" s="13">
        <v>9277</v>
      </c>
      <c r="D13" s="20" t="s">
        <v>330</v>
      </c>
      <c r="E13" s="20">
        <f t="shared" si="1"/>
        <v>1</v>
      </c>
      <c r="F13" s="21" t="s">
        <v>357</v>
      </c>
      <c r="G13" s="89">
        <f t="shared" si="2"/>
        <v>69</v>
      </c>
      <c r="H13" s="89">
        <f t="shared" si="3"/>
        <v>23</v>
      </c>
      <c r="I13" s="89"/>
      <c r="J13" s="91"/>
      <c r="K13" s="90"/>
      <c r="L13" s="90">
        <v>4</v>
      </c>
      <c r="M13" s="90">
        <v>10</v>
      </c>
      <c r="N13" s="90">
        <v>34</v>
      </c>
      <c r="O13" s="90"/>
      <c r="P13" s="90"/>
      <c r="Q13" s="90">
        <v>3</v>
      </c>
      <c r="R13" s="90">
        <v>18</v>
      </c>
      <c r="S13" s="91"/>
      <c r="T13" s="90">
        <v>1</v>
      </c>
      <c r="U13" s="90">
        <v>5</v>
      </c>
      <c r="V13" s="90">
        <v>1</v>
      </c>
      <c r="W13" s="90">
        <v>5</v>
      </c>
      <c r="X13" s="90">
        <v>6</v>
      </c>
      <c r="Y13" s="90">
        <v>4</v>
      </c>
      <c r="Z13" s="90">
        <v>1</v>
      </c>
      <c r="AA13" s="90"/>
      <c r="AB13" s="91">
        <v>6</v>
      </c>
      <c r="AC13" s="91">
        <v>1</v>
      </c>
      <c r="AD13" s="91">
        <v>1</v>
      </c>
      <c r="AE13" s="91"/>
      <c r="AF13" s="91">
        <v>3</v>
      </c>
      <c r="AG13" s="91"/>
      <c r="AH13" s="91">
        <v>41</v>
      </c>
      <c r="AI13" s="91">
        <v>1</v>
      </c>
      <c r="AJ13" s="91"/>
      <c r="AK13" s="91"/>
      <c r="AL13" s="91"/>
      <c r="AM13" s="91"/>
      <c r="AN13" s="91"/>
      <c r="AO13" s="90"/>
      <c r="AP13" s="90"/>
      <c r="AQ13" s="90">
        <v>8</v>
      </c>
      <c r="AR13" s="91">
        <v>1</v>
      </c>
      <c r="AS13" s="91">
        <v>40</v>
      </c>
      <c r="AT13" s="91"/>
      <c r="AU13" s="91"/>
      <c r="AV13" s="91"/>
      <c r="AW13" s="91"/>
      <c r="AX13" s="91"/>
      <c r="AY13" s="91"/>
      <c r="AZ13" s="91"/>
      <c r="BA13" s="91"/>
      <c r="BB13" s="91">
        <v>3</v>
      </c>
      <c r="BC13" s="91">
        <v>3</v>
      </c>
      <c r="BD13" s="91"/>
      <c r="BE13" s="91"/>
      <c r="BF13" s="91"/>
      <c r="BG13" s="91"/>
      <c r="BH13" s="91"/>
      <c r="BI13" s="91"/>
      <c r="BJ13" s="91">
        <v>4</v>
      </c>
      <c r="BK13" s="91">
        <v>6</v>
      </c>
      <c r="BL13" s="91"/>
      <c r="BM13" s="91"/>
      <c r="BN13" s="91">
        <v>1</v>
      </c>
      <c r="BO13" s="91">
        <v>10</v>
      </c>
      <c r="BP13" s="91"/>
      <c r="BQ13" s="91"/>
      <c r="BR13" s="91">
        <v>10</v>
      </c>
      <c r="BS13" s="91">
        <v>30</v>
      </c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</row>
    <row r="14" spans="1:87" ht="12.75">
      <c r="A14" s="13">
        <f t="shared" si="0"/>
        <v>10</v>
      </c>
      <c r="B14" s="13" t="s">
        <v>307</v>
      </c>
      <c r="C14" s="13">
        <v>9293</v>
      </c>
      <c r="D14" s="20" t="s">
        <v>47</v>
      </c>
      <c r="E14" s="20">
        <f t="shared" si="1"/>
        <v>1</v>
      </c>
      <c r="F14" s="21" t="s">
        <v>357</v>
      </c>
      <c r="G14" s="89">
        <f t="shared" si="2"/>
        <v>85</v>
      </c>
      <c r="H14" s="89">
        <f t="shared" si="3"/>
        <v>54</v>
      </c>
      <c r="I14" s="89"/>
      <c r="J14" s="91"/>
      <c r="K14" s="90">
        <v>1</v>
      </c>
      <c r="L14" s="90">
        <v>1</v>
      </c>
      <c r="M14" s="90">
        <v>16</v>
      </c>
      <c r="N14" s="90">
        <v>40</v>
      </c>
      <c r="O14" s="90"/>
      <c r="P14" s="90">
        <v>2</v>
      </c>
      <c r="Q14" s="90">
        <v>7</v>
      </c>
      <c r="R14" s="90">
        <v>18</v>
      </c>
      <c r="S14" s="91"/>
      <c r="T14" s="90">
        <v>2</v>
      </c>
      <c r="U14" s="90">
        <v>11</v>
      </c>
      <c r="V14" s="90">
        <v>5</v>
      </c>
      <c r="W14" s="90">
        <v>15</v>
      </c>
      <c r="X14" s="90"/>
      <c r="Y14" s="90">
        <v>8</v>
      </c>
      <c r="Z14" s="90">
        <v>6</v>
      </c>
      <c r="AA14" s="90">
        <v>7</v>
      </c>
      <c r="AB14" s="91">
        <v>14</v>
      </c>
      <c r="AC14" s="91">
        <v>7</v>
      </c>
      <c r="AD14" s="91">
        <v>2</v>
      </c>
      <c r="AE14" s="91">
        <v>4</v>
      </c>
      <c r="AF14" s="91">
        <v>4.5</v>
      </c>
      <c r="AG14" s="91">
        <v>2</v>
      </c>
      <c r="AH14" s="91">
        <v>75</v>
      </c>
      <c r="AI14" s="91">
        <v>3</v>
      </c>
      <c r="AJ14" s="91"/>
      <c r="AK14" s="91"/>
      <c r="AL14" s="91"/>
      <c r="AM14" s="91"/>
      <c r="AN14" s="91"/>
      <c r="AO14" s="90">
        <v>4.5</v>
      </c>
      <c r="AP14" s="90"/>
      <c r="AQ14" s="90">
        <v>11</v>
      </c>
      <c r="AR14" s="91">
        <v>1</v>
      </c>
      <c r="AS14" s="91">
        <v>40</v>
      </c>
      <c r="AT14" s="91"/>
      <c r="AU14" s="91"/>
      <c r="AV14" s="91"/>
      <c r="AW14" s="91"/>
      <c r="AX14" s="91"/>
      <c r="AY14" s="91"/>
      <c r="AZ14" s="91"/>
      <c r="BA14" s="91"/>
      <c r="BB14" s="91">
        <v>5</v>
      </c>
      <c r="BC14" s="91">
        <v>2</v>
      </c>
      <c r="BD14" s="91"/>
      <c r="BE14" s="91"/>
      <c r="BF14" s="91"/>
      <c r="BG14" s="91"/>
      <c r="BH14" s="91"/>
      <c r="BI14" s="91"/>
      <c r="BJ14" s="91"/>
      <c r="BK14" s="91"/>
      <c r="BL14" s="91">
        <v>1</v>
      </c>
      <c r="BM14" s="91">
        <v>2.5</v>
      </c>
      <c r="BN14" s="91"/>
      <c r="BO14" s="91"/>
      <c r="BP14" s="91"/>
      <c r="BQ14" s="91"/>
      <c r="BR14" s="91"/>
      <c r="BS14" s="91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</row>
    <row r="15" spans="1:87" ht="12.75">
      <c r="A15" s="13">
        <f t="shared" si="0"/>
        <v>11</v>
      </c>
      <c r="B15" s="13" t="s">
        <v>307</v>
      </c>
      <c r="C15" s="13">
        <v>9279</v>
      </c>
      <c r="D15" s="20" t="s">
        <v>25</v>
      </c>
      <c r="E15" s="20">
        <f t="shared" si="1"/>
        <v>1</v>
      </c>
      <c r="F15" s="21" t="s">
        <v>357</v>
      </c>
      <c r="G15" s="89">
        <f t="shared" si="2"/>
        <v>68</v>
      </c>
      <c r="H15" s="89">
        <f t="shared" si="3"/>
        <v>65</v>
      </c>
      <c r="I15" s="89"/>
      <c r="J15" s="91"/>
      <c r="K15" s="90"/>
      <c r="L15" s="90">
        <v>4</v>
      </c>
      <c r="M15" s="90">
        <v>15</v>
      </c>
      <c r="N15" s="90">
        <v>23</v>
      </c>
      <c r="O15" s="90">
        <v>2</v>
      </c>
      <c r="P15" s="90">
        <v>2</v>
      </c>
      <c r="Q15" s="90">
        <v>10</v>
      </c>
      <c r="R15" s="90">
        <v>12</v>
      </c>
      <c r="S15" s="91"/>
      <c r="T15" s="90">
        <v>8</v>
      </c>
      <c r="U15" s="90">
        <v>6</v>
      </c>
      <c r="V15" s="90">
        <v>13</v>
      </c>
      <c r="W15" s="90">
        <v>15</v>
      </c>
      <c r="X15" s="90">
        <v>2</v>
      </c>
      <c r="Y15" s="90">
        <v>2</v>
      </c>
      <c r="Z15" s="90">
        <v>13</v>
      </c>
      <c r="AA15" s="90">
        <v>6</v>
      </c>
      <c r="AB15" s="91">
        <v>11</v>
      </c>
      <c r="AC15" s="91">
        <v>2</v>
      </c>
      <c r="AD15" s="91">
        <v>13</v>
      </c>
      <c r="AE15" s="91">
        <v>13</v>
      </c>
      <c r="AF15" s="91">
        <v>7</v>
      </c>
      <c r="AG15" s="91">
        <v>2</v>
      </c>
      <c r="AH15" s="91">
        <v>86</v>
      </c>
      <c r="AI15" s="91">
        <v>1</v>
      </c>
      <c r="AJ15" s="91">
        <v>2</v>
      </c>
      <c r="AK15" s="91"/>
      <c r="AL15" s="91"/>
      <c r="AM15" s="91"/>
      <c r="AN15" s="91"/>
      <c r="AO15" s="90">
        <v>6</v>
      </c>
      <c r="AP15" s="90"/>
      <c r="AQ15" s="90"/>
      <c r="AR15" s="91">
        <v>1</v>
      </c>
      <c r="AS15" s="91">
        <v>40</v>
      </c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>
        <v>1</v>
      </c>
      <c r="BE15" s="91">
        <v>30</v>
      </c>
      <c r="BF15" s="91"/>
      <c r="BG15" s="91"/>
      <c r="BH15" s="91"/>
      <c r="BI15" s="91"/>
      <c r="BJ15" s="91"/>
      <c r="BK15" s="91"/>
      <c r="BL15" s="91">
        <v>3</v>
      </c>
      <c r="BM15" s="91">
        <v>16.5</v>
      </c>
      <c r="BN15" s="91"/>
      <c r="BO15" s="91"/>
      <c r="BP15" s="91">
        <v>2</v>
      </c>
      <c r="BQ15" s="91" t="s">
        <v>358</v>
      </c>
      <c r="BR15" s="91"/>
      <c r="BS15" s="91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</row>
    <row r="16" spans="1:87" ht="12.75">
      <c r="A16" s="13">
        <f t="shared" si="0"/>
        <v>12</v>
      </c>
      <c r="B16" s="13" t="s">
        <v>307</v>
      </c>
      <c r="C16" s="13">
        <v>9340</v>
      </c>
      <c r="D16" s="20" t="s">
        <v>70</v>
      </c>
      <c r="E16" s="20">
        <f t="shared" si="1"/>
        <v>1</v>
      </c>
      <c r="F16" s="21" t="s">
        <v>357</v>
      </c>
      <c r="G16" s="89">
        <f t="shared" si="2"/>
        <v>151</v>
      </c>
      <c r="H16" s="89">
        <f t="shared" si="3"/>
        <v>177</v>
      </c>
      <c r="I16" s="89"/>
      <c r="J16" s="91"/>
      <c r="K16" s="90">
        <v>13</v>
      </c>
      <c r="L16" s="90">
        <v>4</v>
      </c>
      <c r="M16" s="90">
        <v>42</v>
      </c>
      <c r="N16" s="90">
        <v>29</v>
      </c>
      <c r="O16" s="90">
        <v>13</v>
      </c>
      <c r="P16" s="90">
        <v>5</v>
      </c>
      <c r="Q16" s="90">
        <v>24</v>
      </c>
      <c r="R16" s="90">
        <v>21</v>
      </c>
      <c r="S16" s="91"/>
      <c r="T16" s="90">
        <v>13</v>
      </c>
      <c r="U16" s="90">
        <v>9</v>
      </c>
      <c r="V16" s="90">
        <v>59</v>
      </c>
      <c r="W16" s="90">
        <v>22</v>
      </c>
      <c r="X16" s="90">
        <v>6</v>
      </c>
      <c r="Y16" s="90">
        <v>17</v>
      </c>
      <c r="Z16" s="90">
        <v>36</v>
      </c>
      <c r="AA16" s="90">
        <v>15</v>
      </c>
      <c r="AB16" s="91"/>
      <c r="AC16" s="91">
        <v>2</v>
      </c>
      <c r="AD16" s="91"/>
      <c r="AE16" s="91"/>
      <c r="AF16" s="91">
        <v>30</v>
      </c>
      <c r="AG16" s="91">
        <v>12</v>
      </c>
      <c r="AH16" s="91">
        <v>156</v>
      </c>
      <c r="AI16" s="91">
        <v>3</v>
      </c>
      <c r="AJ16" s="91"/>
      <c r="AK16" s="91">
        <v>5</v>
      </c>
      <c r="AL16" s="91"/>
      <c r="AM16" s="91"/>
      <c r="AN16" s="91"/>
      <c r="AO16" s="90">
        <v>23</v>
      </c>
      <c r="AP16" s="90">
        <v>32</v>
      </c>
      <c r="AQ16" s="90">
        <v>129</v>
      </c>
      <c r="AR16" s="91">
        <v>1</v>
      </c>
      <c r="AS16" s="91">
        <v>40</v>
      </c>
      <c r="AT16" s="91"/>
      <c r="AU16" s="91"/>
      <c r="AV16" s="91"/>
      <c r="AW16" s="91"/>
      <c r="AX16" s="91"/>
      <c r="AY16" s="91"/>
      <c r="AZ16" s="91">
        <v>2</v>
      </c>
      <c r="BA16" s="91">
        <v>70</v>
      </c>
      <c r="BB16" s="91">
        <v>3</v>
      </c>
      <c r="BC16" s="91">
        <v>40</v>
      </c>
      <c r="BD16" s="91">
        <v>3</v>
      </c>
      <c r="BE16" s="91">
        <v>60</v>
      </c>
      <c r="BF16" s="91">
        <v>8</v>
      </c>
      <c r="BG16" s="91">
        <v>30</v>
      </c>
      <c r="BH16" s="91"/>
      <c r="BI16" s="91"/>
      <c r="BJ16" s="91">
        <v>6</v>
      </c>
      <c r="BK16" s="91">
        <v>18</v>
      </c>
      <c r="BL16" s="91">
        <v>3</v>
      </c>
      <c r="BM16" s="91">
        <v>70</v>
      </c>
      <c r="BN16" s="91">
        <v>6</v>
      </c>
      <c r="BO16" s="91">
        <v>18</v>
      </c>
      <c r="BP16" s="91"/>
      <c r="BQ16" s="91"/>
      <c r="BR16" s="91"/>
      <c r="BS16" s="91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</row>
    <row r="17" spans="1:87" ht="12.75">
      <c r="A17" s="13">
        <f t="shared" si="0"/>
        <v>13</v>
      </c>
      <c r="B17" s="13" t="s">
        <v>307</v>
      </c>
      <c r="C17" s="13">
        <v>9343</v>
      </c>
      <c r="D17" s="20" t="s">
        <v>71</v>
      </c>
      <c r="E17" s="20">
        <f t="shared" si="1"/>
        <v>1</v>
      </c>
      <c r="F17" s="21" t="s">
        <v>357</v>
      </c>
      <c r="G17" s="89">
        <f t="shared" si="2"/>
        <v>26</v>
      </c>
      <c r="H17" s="89">
        <f t="shared" si="3"/>
        <v>28</v>
      </c>
      <c r="I17" s="89"/>
      <c r="J17" s="91"/>
      <c r="K17" s="90"/>
      <c r="L17" s="90"/>
      <c r="M17" s="90">
        <v>4</v>
      </c>
      <c r="N17" s="90">
        <v>10</v>
      </c>
      <c r="O17" s="90"/>
      <c r="P17" s="90">
        <v>7</v>
      </c>
      <c r="Q17" s="90">
        <v>3</v>
      </c>
      <c r="R17" s="90">
        <v>2</v>
      </c>
      <c r="S17" s="91"/>
      <c r="T17" s="90"/>
      <c r="U17" s="90">
        <v>2</v>
      </c>
      <c r="V17" s="90">
        <v>3</v>
      </c>
      <c r="W17" s="90">
        <v>13</v>
      </c>
      <c r="X17" s="90"/>
      <c r="Y17" s="90"/>
      <c r="Z17" s="90">
        <v>2</v>
      </c>
      <c r="AA17" s="90">
        <v>8</v>
      </c>
      <c r="AB17" s="91">
        <v>2</v>
      </c>
      <c r="AC17" s="91">
        <v>4</v>
      </c>
      <c r="AD17" s="91">
        <v>6</v>
      </c>
      <c r="AE17" s="91"/>
      <c r="AF17" s="91"/>
      <c r="AG17" s="91">
        <v>2</v>
      </c>
      <c r="AH17" s="91">
        <v>35</v>
      </c>
      <c r="AI17" s="91"/>
      <c r="AJ17" s="91"/>
      <c r="AK17" s="91"/>
      <c r="AL17" s="91"/>
      <c r="AM17" s="91"/>
      <c r="AN17" s="91">
        <v>1</v>
      </c>
      <c r="AO17" s="90"/>
      <c r="AP17" s="90"/>
      <c r="AQ17" s="90">
        <v>16</v>
      </c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</row>
    <row r="18" spans="1:87" ht="12.75">
      <c r="A18" s="13">
        <f t="shared" si="0"/>
        <v>14</v>
      </c>
      <c r="B18" s="13" t="s">
        <v>307</v>
      </c>
      <c r="C18" s="13">
        <v>9350</v>
      </c>
      <c r="D18" s="20" t="s">
        <v>269</v>
      </c>
      <c r="E18" s="20">
        <f t="shared" si="1"/>
        <v>1</v>
      </c>
      <c r="F18" s="21" t="s">
        <v>357</v>
      </c>
      <c r="G18" s="89">
        <f t="shared" si="2"/>
        <v>28</v>
      </c>
      <c r="H18" s="89">
        <f t="shared" si="3"/>
        <v>54</v>
      </c>
      <c r="I18" s="89"/>
      <c r="J18" s="91"/>
      <c r="K18" s="90">
        <v>1</v>
      </c>
      <c r="L18" s="90">
        <v>2</v>
      </c>
      <c r="M18" s="90">
        <v>7</v>
      </c>
      <c r="N18" s="90">
        <v>3</v>
      </c>
      <c r="O18" s="90">
        <v>1</v>
      </c>
      <c r="P18" s="90">
        <v>2</v>
      </c>
      <c r="Q18" s="90">
        <v>9</v>
      </c>
      <c r="R18" s="90">
        <v>3</v>
      </c>
      <c r="S18" s="71"/>
      <c r="T18" s="90">
        <v>6</v>
      </c>
      <c r="U18" s="90">
        <v>11</v>
      </c>
      <c r="V18" s="90">
        <v>7</v>
      </c>
      <c r="W18" s="90">
        <v>4</v>
      </c>
      <c r="X18" s="90">
        <v>7</v>
      </c>
      <c r="Y18" s="90">
        <v>8</v>
      </c>
      <c r="Z18" s="90">
        <v>10</v>
      </c>
      <c r="AA18" s="90">
        <v>1</v>
      </c>
      <c r="AB18" s="91"/>
      <c r="AC18" s="91"/>
      <c r="AD18" s="91">
        <v>12</v>
      </c>
      <c r="AE18" s="91"/>
      <c r="AF18" s="91">
        <v>18</v>
      </c>
      <c r="AG18" s="91">
        <v>10</v>
      </c>
      <c r="AH18" s="91">
        <v>62</v>
      </c>
      <c r="AI18" s="91"/>
      <c r="AJ18" s="91"/>
      <c r="AK18" s="91"/>
      <c r="AL18" s="91"/>
      <c r="AM18" s="91"/>
      <c r="AN18" s="91"/>
      <c r="AO18" s="90">
        <v>18</v>
      </c>
      <c r="AP18" s="90">
        <v>18</v>
      </c>
      <c r="AQ18" s="90">
        <v>10</v>
      </c>
      <c r="AR18" s="91">
        <v>1</v>
      </c>
      <c r="AS18" s="91">
        <v>50</v>
      </c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>
        <v>10</v>
      </c>
      <c r="BF18" s="91">
        <v>2</v>
      </c>
      <c r="BG18" s="91">
        <v>10</v>
      </c>
      <c r="BH18" s="91"/>
      <c r="BI18" s="91">
        <v>3</v>
      </c>
      <c r="BJ18" s="91">
        <v>4</v>
      </c>
      <c r="BK18" s="91">
        <v>2</v>
      </c>
      <c r="BL18" s="91"/>
      <c r="BM18" s="91"/>
      <c r="BN18" s="91">
        <v>8</v>
      </c>
      <c r="BO18" s="91">
        <v>2</v>
      </c>
      <c r="BP18" s="91"/>
      <c r="BQ18" s="91">
        <v>3</v>
      </c>
      <c r="BR18" s="91">
        <v>1</v>
      </c>
      <c r="BS18" s="91">
        <v>2</v>
      </c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</row>
    <row r="19" spans="1:87" ht="12.75">
      <c r="A19" s="13">
        <f t="shared" si="0"/>
        <v>15</v>
      </c>
      <c r="B19" s="13" t="s">
        <v>307</v>
      </c>
      <c r="C19" s="13">
        <v>9261</v>
      </c>
      <c r="D19" s="20" t="s">
        <v>16</v>
      </c>
      <c r="E19" s="20">
        <f t="shared" si="1"/>
      </c>
      <c r="F19" s="21" t="s">
        <v>346</v>
      </c>
      <c r="G19" s="89">
        <f t="shared" si="2"/>
        <v>15</v>
      </c>
      <c r="H19" s="89">
        <f t="shared" si="3"/>
        <v>40</v>
      </c>
      <c r="I19" s="89"/>
      <c r="J19" s="71"/>
      <c r="K19" s="90"/>
      <c r="L19" s="90">
        <v>2</v>
      </c>
      <c r="M19" s="90">
        <v>4</v>
      </c>
      <c r="N19" s="90">
        <v>4</v>
      </c>
      <c r="O19" s="90" t="s">
        <v>14</v>
      </c>
      <c r="P19" s="90"/>
      <c r="Q19" s="90">
        <v>2</v>
      </c>
      <c r="R19" s="90">
        <v>3</v>
      </c>
      <c r="S19" s="91"/>
      <c r="T19" s="90">
        <v>10</v>
      </c>
      <c r="U19" s="90">
        <v>5</v>
      </c>
      <c r="V19" s="90">
        <v>7</v>
      </c>
      <c r="W19" s="90">
        <v>5</v>
      </c>
      <c r="X19" s="90">
        <v>1</v>
      </c>
      <c r="Y19" s="90">
        <v>3</v>
      </c>
      <c r="Z19" s="90">
        <v>7</v>
      </c>
      <c r="AA19" s="90">
        <v>2</v>
      </c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0"/>
      <c r="AP19" s="92"/>
      <c r="AQ19" s="92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</row>
    <row r="20" spans="1:87" ht="12.75">
      <c r="A20" s="13">
        <f t="shared" si="0"/>
        <v>16</v>
      </c>
      <c r="B20" s="13" t="s">
        <v>307</v>
      </c>
      <c r="C20" s="13">
        <v>15266</v>
      </c>
      <c r="D20" s="20" t="s">
        <v>254</v>
      </c>
      <c r="E20" s="20">
        <f t="shared" si="1"/>
        <v>1</v>
      </c>
      <c r="F20" s="21" t="s">
        <v>357</v>
      </c>
      <c r="G20" s="89">
        <f t="shared" si="2"/>
        <v>27</v>
      </c>
      <c r="H20" s="89">
        <f t="shared" si="3"/>
        <v>20</v>
      </c>
      <c r="I20" s="89"/>
      <c r="J20" s="91"/>
      <c r="K20" s="90"/>
      <c r="L20" s="90"/>
      <c r="M20" s="90">
        <v>6</v>
      </c>
      <c r="N20" s="90">
        <v>13</v>
      </c>
      <c r="O20" s="90"/>
      <c r="P20" s="90">
        <v>1</v>
      </c>
      <c r="Q20" s="90">
        <v>3</v>
      </c>
      <c r="R20" s="90">
        <v>4</v>
      </c>
      <c r="S20" s="91"/>
      <c r="T20" s="90">
        <v>1</v>
      </c>
      <c r="U20" s="90">
        <v>7</v>
      </c>
      <c r="V20" s="90">
        <v>5</v>
      </c>
      <c r="W20" s="90"/>
      <c r="X20" s="90">
        <v>1</v>
      </c>
      <c r="Y20" s="90">
        <v>3</v>
      </c>
      <c r="Z20" s="90">
        <v>3</v>
      </c>
      <c r="AA20" s="90"/>
      <c r="AB20" s="91"/>
      <c r="AC20" s="91"/>
      <c r="AD20" s="91"/>
      <c r="AE20" s="91"/>
      <c r="AF20" s="91">
        <v>20</v>
      </c>
      <c r="AG20" s="91">
        <v>2</v>
      </c>
      <c r="AH20" s="91">
        <v>37</v>
      </c>
      <c r="AI20" s="91">
        <v>1</v>
      </c>
      <c r="AJ20" s="91"/>
      <c r="AK20" s="91">
        <v>3</v>
      </c>
      <c r="AL20" s="91"/>
      <c r="AM20" s="91"/>
      <c r="AN20" s="91"/>
      <c r="AO20" s="90">
        <v>20</v>
      </c>
      <c r="AP20" s="90">
        <v>4</v>
      </c>
      <c r="AQ20" s="90">
        <v>6</v>
      </c>
      <c r="AR20" s="91">
        <v>1</v>
      </c>
      <c r="AS20" s="91">
        <v>53</v>
      </c>
      <c r="AT20" s="91"/>
      <c r="AU20" s="91"/>
      <c r="AV20" s="91"/>
      <c r="AW20" s="91"/>
      <c r="AX20" s="91"/>
      <c r="AY20" s="91"/>
      <c r="AZ20" s="91"/>
      <c r="BA20" s="91"/>
      <c r="BB20" s="91">
        <v>3</v>
      </c>
      <c r="BC20" s="91">
        <v>6</v>
      </c>
      <c r="BD20" s="91"/>
      <c r="BE20" s="91"/>
      <c r="BF20" s="91">
        <v>1</v>
      </c>
      <c r="BG20" s="91">
        <v>6</v>
      </c>
      <c r="BH20" s="91"/>
      <c r="BI20" s="91"/>
      <c r="BJ20" s="91">
        <v>4</v>
      </c>
      <c r="BK20" s="91">
        <v>14</v>
      </c>
      <c r="BL20" s="91"/>
      <c r="BM20" s="91"/>
      <c r="BN20" s="91">
        <v>1</v>
      </c>
      <c r="BO20" s="91">
        <v>2</v>
      </c>
      <c r="BP20" s="91"/>
      <c r="BQ20" s="91"/>
      <c r="BR20" s="91"/>
      <c r="BS20" s="91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</row>
    <row r="21" spans="1:87" ht="12.75">
      <c r="A21" s="13">
        <f t="shared" si="0"/>
        <v>17</v>
      </c>
      <c r="B21" s="13" t="s">
        <v>307</v>
      </c>
      <c r="C21" s="13">
        <v>9296</v>
      </c>
      <c r="D21" s="20" t="s">
        <v>48</v>
      </c>
      <c r="E21" s="20">
        <f t="shared" si="1"/>
        <v>1</v>
      </c>
      <c r="F21" s="21" t="s">
        <v>357</v>
      </c>
      <c r="G21" s="89">
        <f t="shared" si="2"/>
        <v>31</v>
      </c>
      <c r="H21" s="89">
        <f t="shared" si="3"/>
        <v>24</v>
      </c>
      <c r="I21" s="89"/>
      <c r="J21" s="91"/>
      <c r="K21" s="90">
        <v>2</v>
      </c>
      <c r="L21" s="90">
        <v>3</v>
      </c>
      <c r="M21" s="90">
        <v>6</v>
      </c>
      <c r="N21" s="90">
        <v>12</v>
      </c>
      <c r="O21" s="90">
        <v>1</v>
      </c>
      <c r="P21" s="90">
        <v>1</v>
      </c>
      <c r="Q21" s="90">
        <v>3</v>
      </c>
      <c r="R21" s="90">
        <v>3</v>
      </c>
      <c r="S21" s="91"/>
      <c r="T21" s="90"/>
      <c r="U21" s="90">
        <v>6</v>
      </c>
      <c r="V21" s="90">
        <v>4</v>
      </c>
      <c r="W21" s="90">
        <v>6</v>
      </c>
      <c r="X21" s="90"/>
      <c r="Y21" s="90">
        <v>6</v>
      </c>
      <c r="Z21" s="90">
        <v>2</v>
      </c>
      <c r="AA21" s="90"/>
      <c r="AB21" s="91"/>
      <c r="AC21" s="91"/>
      <c r="AD21" s="91">
        <v>3</v>
      </c>
      <c r="AE21" s="91"/>
      <c r="AF21" s="91">
        <v>13</v>
      </c>
      <c r="AG21" s="91">
        <v>6</v>
      </c>
      <c r="AH21" s="91">
        <v>30</v>
      </c>
      <c r="AI21" s="91"/>
      <c r="AJ21" s="91"/>
      <c r="AK21" s="91"/>
      <c r="AL21" s="91"/>
      <c r="AM21" s="91"/>
      <c r="AN21" s="91"/>
      <c r="AO21" s="90">
        <v>8</v>
      </c>
      <c r="AP21" s="90">
        <v>10</v>
      </c>
      <c r="AQ21" s="90">
        <v>3</v>
      </c>
      <c r="AR21" s="91">
        <v>1</v>
      </c>
      <c r="AS21" s="91">
        <v>40</v>
      </c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>
        <v>4</v>
      </c>
      <c r="BK21" s="91">
        <v>6</v>
      </c>
      <c r="BL21" s="91"/>
      <c r="BM21" s="91"/>
      <c r="BN21" s="91"/>
      <c r="BO21" s="91"/>
      <c r="BP21" s="91"/>
      <c r="BQ21" s="91"/>
      <c r="BR21" s="91"/>
      <c r="BS21" s="91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</row>
    <row r="22" spans="1:87" ht="12.75">
      <c r="A22" s="13">
        <f t="shared" si="0"/>
        <v>18</v>
      </c>
      <c r="B22" s="13" t="s">
        <v>307</v>
      </c>
      <c r="C22" s="13">
        <v>9280</v>
      </c>
      <c r="D22" s="20" t="s">
        <v>18</v>
      </c>
      <c r="E22" s="20">
        <f t="shared" si="1"/>
        <v>1</v>
      </c>
      <c r="F22" s="21" t="s">
        <v>357</v>
      </c>
      <c r="G22" s="89">
        <f t="shared" si="2"/>
        <v>90</v>
      </c>
      <c r="H22" s="89">
        <f t="shared" si="3"/>
        <v>0</v>
      </c>
      <c r="I22" s="89"/>
      <c r="J22" s="91">
        <v>90</v>
      </c>
      <c r="K22" s="90"/>
      <c r="L22" s="90"/>
      <c r="M22" s="90"/>
      <c r="N22" s="90"/>
      <c r="O22" s="90"/>
      <c r="P22" s="90"/>
      <c r="Q22" s="90"/>
      <c r="R22" s="90"/>
      <c r="S22" s="91"/>
      <c r="T22" s="90"/>
      <c r="U22" s="90"/>
      <c r="V22" s="90"/>
      <c r="W22" s="90"/>
      <c r="X22" s="90"/>
      <c r="Y22" s="90"/>
      <c r="Z22" s="90"/>
      <c r="AA22" s="90"/>
      <c r="AB22" s="91">
        <v>12</v>
      </c>
      <c r="AC22" s="91">
        <v>4</v>
      </c>
      <c r="AD22" s="91">
        <v>5</v>
      </c>
      <c r="AE22" s="91"/>
      <c r="AF22" s="91">
        <v>10</v>
      </c>
      <c r="AG22" s="91">
        <v>9</v>
      </c>
      <c r="AH22" s="91">
        <v>110</v>
      </c>
      <c r="AI22" s="91">
        <v>3</v>
      </c>
      <c r="AJ22" s="91"/>
      <c r="AK22" s="91">
        <v>1</v>
      </c>
      <c r="AL22" s="91"/>
      <c r="AM22" s="91"/>
      <c r="AN22" s="91"/>
      <c r="AO22" s="90">
        <v>12</v>
      </c>
      <c r="AP22" s="90">
        <v>22</v>
      </c>
      <c r="AQ22" s="90">
        <v>55</v>
      </c>
      <c r="AR22" s="91">
        <v>1</v>
      </c>
      <c r="AS22" s="91" t="s">
        <v>301</v>
      </c>
      <c r="AT22" s="91"/>
      <c r="AU22" s="91"/>
      <c r="AV22" s="91"/>
      <c r="AW22" s="91"/>
      <c r="AX22" s="91"/>
      <c r="AY22" s="91"/>
      <c r="AZ22" s="91"/>
      <c r="BA22" s="91"/>
      <c r="BB22" s="91">
        <v>17</v>
      </c>
      <c r="BC22" s="91"/>
      <c r="BD22" s="91"/>
      <c r="BE22" s="91"/>
      <c r="BF22" s="91">
        <v>4</v>
      </c>
      <c r="BG22" s="91">
        <v>9</v>
      </c>
      <c r="BH22" s="91"/>
      <c r="BI22" s="91"/>
      <c r="BJ22" s="91">
        <v>4</v>
      </c>
      <c r="BK22" s="91">
        <v>3</v>
      </c>
      <c r="BL22" s="91">
        <v>2</v>
      </c>
      <c r="BM22" s="91">
        <v>15</v>
      </c>
      <c r="BN22" s="91"/>
      <c r="BO22" s="91"/>
      <c r="BP22" s="91"/>
      <c r="BQ22" s="91"/>
      <c r="BR22" s="91">
        <v>13</v>
      </c>
      <c r="BS22" s="91">
        <v>9</v>
      </c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</row>
    <row r="23" spans="1:87" ht="12.75">
      <c r="A23" s="13">
        <f t="shared" si="0"/>
        <v>19</v>
      </c>
      <c r="B23" s="13" t="s">
        <v>307</v>
      </c>
      <c r="C23" s="13">
        <v>9299</v>
      </c>
      <c r="D23" s="20" t="s">
        <v>30</v>
      </c>
      <c r="E23" s="20">
        <f t="shared" si="1"/>
        <v>1</v>
      </c>
      <c r="F23" s="21" t="s">
        <v>357</v>
      </c>
      <c r="G23" s="89">
        <f t="shared" si="2"/>
        <v>66</v>
      </c>
      <c r="H23" s="89">
        <f t="shared" si="3"/>
        <v>64</v>
      </c>
      <c r="I23" s="89"/>
      <c r="J23" s="91"/>
      <c r="K23" s="91">
        <v>4</v>
      </c>
      <c r="L23" s="92">
        <v>9</v>
      </c>
      <c r="M23" s="92">
        <v>10</v>
      </c>
      <c r="N23" s="92">
        <v>17</v>
      </c>
      <c r="O23" s="92">
        <v>4</v>
      </c>
      <c r="P23" s="92">
        <v>5</v>
      </c>
      <c r="Q23" s="92">
        <v>9</v>
      </c>
      <c r="R23" s="92">
        <v>8</v>
      </c>
      <c r="S23" s="71"/>
      <c r="T23" s="92">
        <v>2</v>
      </c>
      <c r="U23" s="92">
        <v>18</v>
      </c>
      <c r="V23" s="92">
        <v>14</v>
      </c>
      <c r="W23" s="92">
        <v>6</v>
      </c>
      <c r="X23" s="92">
        <v>1</v>
      </c>
      <c r="Y23" s="92">
        <v>11</v>
      </c>
      <c r="Z23" s="92">
        <v>6</v>
      </c>
      <c r="AA23" s="92">
        <v>6</v>
      </c>
      <c r="AB23" s="71"/>
      <c r="AC23" s="71"/>
      <c r="AD23" s="71"/>
      <c r="AE23" s="71"/>
      <c r="AF23" s="71">
        <v>36</v>
      </c>
      <c r="AG23" s="71">
        <v>10</v>
      </c>
      <c r="AH23" s="71">
        <v>92</v>
      </c>
      <c r="AI23" s="71"/>
      <c r="AJ23" s="71">
        <v>6</v>
      </c>
      <c r="AK23" s="71">
        <v>2</v>
      </c>
      <c r="AL23" s="71"/>
      <c r="AM23" s="71"/>
      <c r="AN23" s="71"/>
      <c r="AO23" s="92">
        <v>65</v>
      </c>
      <c r="AP23" s="92">
        <v>10</v>
      </c>
      <c r="AQ23" s="92">
        <v>109</v>
      </c>
      <c r="AR23" s="71">
        <v>1</v>
      </c>
      <c r="AS23" s="71">
        <v>50</v>
      </c>
      <c r="AT23" s="71"/>
      <c r="AU23" s="71"/>
      <c r="AV23" s="71"/>
      <c r="AW23" s="71"/>
      <c r="AX23" s="71"/>
      <c r="AY23" s="71"/>
      <c r="AZ23" s="71"/>
      <c r="BA23" s="71"/>
      <c r="BB23" s="71">
        <v>1</v>
      </c>
      <c r="BC23" s="71">
        <v>3</v>
      </c>
      <c r="BD23" s="71"/>
      <c r="BE23" s="71"/>
      <c r="BF23" s="71">
        <v>1</v>
      </c>
      <c r="BG23" s="71">
        <v>10</v>
      </c>
      <c r="BH23" s="71"/>
      <c r="BI23" s="71"/>
      <c r="BJ23" s="71">
        <v>10</v>
      </c>
      <c r="BK23" s="71">
        <v>22</v>
      </c>
      <c r="BL23" s="71">
        <v>1</v>
      </c>
      <c r="BM23" s="71">
        <v>9</v>
      </c>
      <c r="BN23" s="71"/>
      <c r="BO23" s="71"/>
      <c r="BP23" s="71">
        <v>1</v>
      </c>
      <c r="BQ23" s="71">
        <v>32</v>
      </c>
      <c r="BR23" s="71"/>
      <c r="BS23" s="71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</row>
    <row r="24" spans="1:87" ht="12.75">
      <c r="A24" s="13">
        <f t="shared" si="0"/>
        <v>20</v>
      </c>
      <c r="B24" s="13" t="s">
        <v>307</v>
      </c>
      <c r="C24" s="13">
        <v>9281</v>
      </c>
      <c r="D24" s="20" t="s">
        <v>19</v>
      </c>
      <c r="E24" s="20">
        <f t="shared" si="1"/>
      </c>
      <c r="F24" s="21" t="s">
        <v>346</v>
      </c>
      <c r="G24" s="89">
        <f t="shared" si="2"/>
        <v>93</v>
      </c>
      <c r="H24" s="89">
        <f t="shared" si="3"/>
        <v>26</v>
      </c>
      <c r="I24" s="89"/>
      <c r="J24" s="91"/>
      <c r="K24" s="90">
        <v>12</v>
      </c>
      <c r="L24" s="90">
        <v>10</v>
      </c>
      <c r="M24" s="90">
        <v>13</v>
      </c>
      <c r="N24" s="90">
        <v>12</v>
      </c>
      <c r="O24" s="90">
        <v>19</v>
      </c>
      <c r="P24" s="90">
        <v>12</v>
      </c>
      <c r="Q24" s="90">
        <v>10</v>
      </c>
      <c r="R24" s="90">
        <v>5</v>
      </c>
      <c r="S24" s="91"/>
      <c r="T24" s="90">
        <v>4</v>
      </c>
      <c r="U24" s="90">
        <v>6</v>
      </c>
      <c r="V24" s="90">
        <v>8</v>
      </c>
      <c r="W24" s="90"/>
      <c r="X24" s="90">
        <v>2</v>
      </c>
      <c r="Y24" s="90">
        <v>4</v>
      </c>
      <c r="Z24" s="90">
        <v>2</v>
      </c>
      <c r="AA24" s="90"/>
      <c r="AB24" s="91"/>
      <c r="AC24" s="91">
        <v>2</v>
      </c>
      <c r="AD24" s="91">
        <v>5</v>
      </c>
      <c r="AE24" s="91"/>
      <c r="AF24" s="91">
        <v>11</v>
      </c>
      <c r="AG24" s="91">
        <v>8</v>
      </c>
      <c r="AH24" s="91">
        <v>93</v>
      </c>
      <c r="AI24" s="91">
        <v>3</v>
      </c>
      <c r="AJ24" s="91">
        <v>19</v>
      </c>
      <c r="AK24" s="91"/>
      <c r="AL24" s="91"/>
      <c r="AM24" s="91"/>
      <c r="AN24" s="91"/>
      <c r="AO24" s="90">
        <v>13</v>
      </c>
      <c r="AP24" s="90">
        <v>15</v>
      </c>
      <c r="AQ24" s="90">
        <v>80</v>
      </c>
      <c r="AR24" s="91">
        <v>1</v>
      </c>
      <c r="AS24" s="91">
        <v>50</v>
      </c>
      <c r="AT24" s="91"/>
      <c r="AU24" s="91"/>
      <c r="AV24" s="91"/>
      <c r="AW24" s="91"/>
      <c r="AX24" s="91"/>
      <c r="AY24" s="91"/>
      <c r="AZ24" s="91"/>
      <c r="BA24" s="91"/>
      <c r="BB24" s="91">
        <v>17</v>
      </c>
      <c r="BC24" s="91">
        <v>1</v>
      </c>
      <c r="BD24" s="91"/>
      <c r="BE24" s="91"/>
      <c r="BF24" s="91">
        <v>6</v>
      </c>
      <c r="BG24" s="91">
        <v>5</v>
      </c>
      <c r="BH24" s="91"/>
      <c r="BI24" s="91"/>
      <c r="BJ24" s="91">
        <v>2</v>
      </c>
      <c r="BK24" s="91">
        <v>5</v>
      </c>
      <c r="BL24" s="91">
        <v>1</v>
      </c>
      <c r="BM24" s="91">
        <v>6</v>
      </c>
      <c r="BN24" s="91"/>
      <c r="BO24" s="91"/>
      <c r="BP24" s="91"/>
      <c r="BQ24" s="91"/>
      <c r="BR24" s="91"/>
      <c r="BS24" s="91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</row>
    <row r="25" spans="1:87" ht="12.75">
      <c r="A25" s="13">
        <f t="shared" si="0"/>
        <v>21</v>
      </c>
      <c r="B25" s="13" t="s">
        <v>307</v>
      </c>
      <c r="C25" s="13">
        <v>18299</v>
      </c>
      <c r="D25" s="20" t="s">
        <v>281</v>
      </c>
      <c r="E25" s="20">
        <f t="shared" si="1"/>
        <v>1</v>
      </c>
      <c r="F25" s="21" t="s">
        <v>357</v>
      </c>
      <c r="G25" s="89">
        <f t="shared" si="2"/>
        <v>11</v>
      </c>
      <c r="H25" s="89">
        <f t="shared" si="3"/>
        <v>71</v>
      </c>
      <c r="I25" s="89"/>
      <c r="J25" s="91"/>
      <c r="K25" s="91"/>
      <c r="L25" s="92"/>
      <c r="M25" s="92">
        <v>5</v>
      </c>
      <c r="N25" s="92"/>
      <c r="O25" s="92"/>
      <c r="P25" s="92">
        <v>1</v>
      </c>
      <c r="Q25" s="92">
        <v>4</v>
      </c>
      <c r="R25" s="91">
        <v>1</v>
      </c>
      <c r="S25" s="71"/>
      <c r="T25" s="92">
        <v>14</v>
      </c>
      <c r="U25" s="92">
        <v>5</v>
      </c>
      <c r="V25" s="92">
        <v>14</v>
      </c>
      <c r="W25" s="92">
        <v>5</v>
      </c>
      <c r="X25" s="92">
        <v>13</v>
      </c>
      <c r="Y25" s="92">
        <v>3</v>
      </c>
      <c r="Z25" s="92">
        <v>15</v>
      </c>
      <c r="AA25" s="92">
        <v>2</v>
      </c>
      <c r="AB25" s="71">
        <v>8</v>
      </c>
      <c r="AC25" s="71"/>
      <c r="AD25" s="71">
        <v>8</v>
      </c>
      <c r="AE25" s="71">
        <v>17</v>
      </c>
      <c r="AF25" s="71">
        <v>4</v>
      </c>
      <c r="AG25" s="71">
        <v>10</v>
      </c>
      <c r="AH25" s="71">
        <v>49</v>
      </c>
      <c r="AI25" s="71">
        <v>1</v>
      </c>
      <c r="AJ25" s="71">
        <v>59</v>
      </c>
      <c r="AK25" s="71">
        <v>4</v>
      </c>
      <c r="AL25" s="71"/>
      <c r="AM25" s="71">
        <v>1</v>
      </c>
      <c r="AN25" s="71">
        <v>4</v>
      </c>
      <c r="AO25" s="92">
        <v>4</v>
      </c>
      <c r="AP25" s="92">
        <v>10</v>
      </c>
      <c r="AQ25" s="92">
        <v>12</v>
      </c>
      <c r="AR25" s="71"/>
      <c r="AS25" s="71"/>
      <c r="AT25" s="71"/>
      <c r="AU25" s="71"/>
      <c r="AV25" s="71"/>
      <c r="AW25" s="71"/>
      <c r="AX25" s="71"/>
      <c r="AY25" s="71"/>
      <c r="AZ25" s="71">
        <v>2</v>
      </c>
      <c r="BA25" s="71">
        <v>30</v>
      </c>
      <c r="BB25" s="71"/>
      <c r="BC25" s="71"/>
      <c r="BD25" s="71"/>
      <c r="BE25" s="71"/>
      <c r="BF25" s="71">
        <v>1</v>
      </c>
      <c r="BG25" s="71">
        <v>3</v>
      </c>
      <c r="BH25" s="71"/>
      <c r="BI25" s="71"/>
      <c r="BJ25" s="71">
        <v>1</v>
      </c>
      <c r="BK25" s="71">
        <v>3</v>
      </c>
      <c r="BL25" s="71"/>
      <c r="BM25" s="71"/>
      <c r="BN25" s="71"/>
      <c r="BO25" s="71"/>
      <c r="BP25" s="71"/>
      <c r="BQ25" s="71"/>
      <c r="BR25" s="71"/>
      <c r="BS25" s="71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</row>
    <row r="26" spans="1:87" ht="12.75">
      <c r="A26" s="13">
        <f t="shared" si="0"/>
        <v>22</v>
      </c>
      <c r="B26" s="13" t="s">
        <v>307</v>
      </c>
      <c r="C26" s="13">
        <v>18304</v>
      </c>
      <c r="D26" s="20" t="s">
        <v>280</v>
      </c>
      <c r="E26" s="20">
        <f t="shared" si="1"/>
        <v>1</v>
      </c>
      <c r="F26" s="21" t="s">
        <v>357</v>
      </c>
      <c r="G26" s="89">
        <f t="shared" si="2"/>
        <v>22</v>
      </c>
      <c r="H26" s="89">
        <f t="shared" si="3"/>
        <v>1</v>
      </c>
      <c r="I26" s="89"/>
      <c r="J26" s="91"/>
      <c r="K26" s="91">
        <v>2</v>
      </c>
      <c r="L26" s="92">
        <v>4</v>
      </c>
      <c r="M26" s="92">
        <v>2</v>
      </c>
      <c r="N26" s="92"/>
      <c r="O26" s="92">
        <v>6</v>
      </c>
      <c r="P26" s="92">
        <v>6</v>
      </c>
      <c r="Q26" s="92">
        <v>2</v>
      </c>
      <c r="R26" s="92"/>
      <c r="S26" s="71"/>
      <c r="T26" s="92">
        <v>1</v>
      </c>
      <c r="U26" s="92"/>
      <c r="V26" s="92"/>
      <c r="W26" s="92"/>
      <c r="X26" s="92"/>
      <c r="Y26" s="92"/>
      <c r="Z26" s="92"/>
      <c r="AA26" s="92"/>
      <c r="AB26" s="71"/>
      <c r="AC26" s="71"/>
      <c r="AD26" s="71"/>
      <c r="AE26" s="71"/>
      <c r="AF26" s="71">
        <v>3</v>
      </c>
      <c r="AG26" s="71">
        <v>2</v>
      </c>
      <c r="AH26" s="71">
        <v>18</v>
      </c>
      <c r="AI26" s="71">
        <v>2</v>
      </c>
      <c r="AJ26" s="71">
        <v>17</v>
      </c>
      <c r="AK26" s="71"/>
      <c r="AL26" s="71">
        <v>13</v>
      </c>
      <c r="AM26" s="71"/>
      <c r="AN26" s="71">
        <v>9</v>
      </c>
      <c r="AO26" s="92">
        <v>1</v>
      </c>
      <c r="AP26" s="92">
        <v>2</v>
      </c>
      <c r="AQ26" s="92">
        <v>2</v>
      </c>
      <c r="AR26" s="71"/>
      <c r="AS26" s="71"/>
      <c r="AT26" s="71"/>
      <c r="AU26" s="71"/>
      <c r="AV26" s="71">
        <v>1</v>
      </c>
      <c r="AW26" s="71">
        <v>20</v>
      </c>
      <c r="AX26" s="71"/>
      <c r="AY26" s="71"/>
      <c r="AZ26" s="71"/>
      <c r="BA26" s="71"/>
      <c r="BB26" s="71"/>
      <c r="BC26" s="71"/>
      <c r="BD26" s="71"/>
      <c r="BE26" s="71"/>
      <c r="BF26" s="71">
        <v>1</v>
      </c>
      <c r="BG26" s="71">
        <v>10</v>
      </c>
      <c r="BH26" s="71"/>
      <c r="BI26" s="71"/>
      <c r="BJ26" s="71">
        <v>1</v>
      </c>
      <c r="BK26" s="71">
        <v>5</v>
      </c>
      <c r="BL26" s="71"/>
      <c r="BM26" s="71"/>
      <c r="BN26" s="71"/>
      <c r="BO26" s="71"/>
      <c r="BP26" s="71"/>
      <c r="BQ26" s="71"/>
      <c r="BR26" s="71"/>
      <c r="BS26" s="71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</row>
    <row r="27" spans="1:87" ht="12.75">
      <c r="A27" s="13">
        <f t="shared" si="0"/>
        <v>23</v>
      </c>
      <c r="B27" s="13" t="s">
        <v>307</v>
      </c>
      <c r="C27" s="13">
        <v>9300</v>
      </c>
      <c r="D27" s="20" t="s">
        <v>31</v>
      </c>
      <c r="E27" s="20">
        <f t="shared" si="1"/>
        <v>1</v>
      </c>
      <c r="F27" s="21" t="s">
        <v>357</v>
      </c>
      <c r="G27" s="89">
        <f t="shared" si="2"/>
        <v>106</v>
      </c>
      <c r="H27" s="89">
        <f t="shared" si="3"/>
        <v>76</v>
      </c>
      <c r="I27" s="89"/>
      <c r="J27" s="91"/>
      <c r="K27" s="92">
        <v>2</v>
      </c>
      <c r="L27" s="92">
        <v>26</v>
      </c>
      <c r="M27" s="92">
        <v>17</v>
      </c>
      <c r="N27" s="92">
        <v>16</v>
      </c>
      <c r="O27" s="92"/>
      <c r="P27" s="92">
        <v>20</v>
      </c>
      <c r="Q27" s="92">
        <v>15</v>
      </c>
      <c r="R27" s="92">
        <v>10</v>
      </c>
      <c r="S27" s="71"/>
      <c r="T27" s="92">
        <v>6</v>
      </c>
      <c r="U27" s="92">
        <v>24</v>
      </c>
      <c r="V27" s="92">
        <v>9</v>
      </c>
      <c r="W27" s="92">
        <v>3</v>
      </c>
      <c r="X27" s="92">
        <v>6</v>
      </c>
      <c r="Y27" s="92">
        <v>19</v>
      </c>
      <c r="Z27" s="92">
        <v>8</v>
      </c>
      <c r="AA27" s="92">
        <v>1</v>
      </c>
      <c r="AB27" s="71">
        <v>30</v>
      </c>
      <c r="AC27" s="71"/>
      <c r="AD27" s="71"/>
      <c r="AE27" s="71">
        <v>9</v>
      </c>
      <c r="AF27" s="71">
        <v>56</v>
      </c>
      <c r="AG27" s="71">
        <v>28</v>
      </c>
      <c r="AH27" s="71">
        <v>135</v>
      </c>
      <c r="AI27" s="71">
        <v>4</v>
      </c>
      <c r="AJ27" s="71">
        <v>3</v>
      </c>
      <c r="AK27" s="71">
        <v>4</v>
      </c>
      <c r="AL27" s="71"/>
      <c r="AM27" s="71"/>
      <c r="AN27" s="71"/>
      <c r="AO27" s="92">
        <v>60</v>
      </c>
      <c r="AP27" s="92">
        <v>41</v>
      </c>
      <c r="AQ27" s="92">
        <v>51</v>
      </c>
      <c r="AR27" s="71">
        <v>1</v>
      </c>
      <c r="AS27" s="71">
        <v>40</v>
      </c>
      <c r="AT27" s="71"/>
      <c r="AU27" s="71"/>
      <c r="AV27" s="71"/>
      <c r="AW27" s="71"/>
      <c r="AX27" s="71"/>
      <c r="AY27" s="71"/>
      <c r="AZ27" s="71"/>
      <c r="BA27" s="71"/>
      <c r="BB27" s="71">
        <v>12</v>
      </c>
      <c r="BC27" s="71">
        <v>12</v>
      </c>
      <c r="BD27" s="71">
        <v>1</v>
      </c>
      <c r="BE27" s="71">
        <v>36</v>
      </c>
      <c r="BF27" s="71">
        <v>5</v>
      </c>
      <c r="BG27" s="71">
        <v>5</v>
      </c>
      <c r="BH27" s="71"/>
      <c r="BI27" s="71"/>
      <c r="BJ27" s="71">
        <v>20</v>
      </c>
      <c r="BK27" s="71"/>
      <c r="BL27" s="71">
        <v>1</v>
      </c>
      <c r="BM27" s="71">
        <v>12</v>
      </c>
      <c r="BN27" s="71"/>
      <c r="BO27" s="71"/>
      <c r="BP27" s="71">
        <v>1</v>
      </c>
      <c r="BQ27" s="71">
        <v>10</v>
      </c>
      <c r="BR27" s="71"/>
      <c r="BS27" s="71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</row>
    <row r="28" spans="1:87" ht="12.75">
      <c r="A28" s="13">
        <f t="shared" si="0"/>
        <v>24</v>
      </c>
      <c r="B28" s="13" t="s">
        <v>307</v>
      </c>
      <c r="C28" s="13">
        <v>9303</v>
      </c>
      <c r="D28" s="20" t="s">
        <v>259</v>
      </c>
      <c r="E28" s="20">
        <f t="shared" si="1"/>
        <v>1</v>
      </c>
      <c r="F28" s="21" t="s">
        <v>357</v>
      </c>
      <c r="G28" s="89">
        <f t="shared" si="2"/>
        <v>81</v>
      </c>
      <c r="H28" s="89">
        <f t="shared" si="3"/>
        <v>41</v>
      </c>
      <c r="I28" s="89"/>
      <c r="J28" s="91"/>
      <c r="K28" s="92"/>
      <c r="L28" s="92">
        <v>13</v>
      </c>
      <c r="M28" s="92">
        <v>19</v>
      </c>
      <c r="N28" s="92">
        <v>13</v>
      </c>
      <c r="O28" s="92"/>
      <c r="P28" s="92">
        <v>15</v>
      </c>
      <c r="Q28" s="92">
        <v>14</v>
      </c>
      <c r="R28" s="92">
        <v>7</v>
      </c>
      <c r="S28" s="71"/>
      <c r="T28" s="92">
        <v>18</v>
      </c>
      <c r="U28" s="92"/>
      <c r="V28" s="92"/>
      <c r="W28" s="92"/>
      <c r="X28" s="92">
        <v>23</v>
      </c>
      <c r="Y28" s="92"/>
      <c r="Z28" s="92"/>
      <c r="AA28" s="92"/>
      <c r="AB28" s="71">
        <v>16</v>
      </c>
      <c r="AC28" s="71">
        <v>1</v>
      </c>
      <c r="AD28" s="71">
        <v>5</v>
      </c>
      <c r="AE28" s="71">
        <v>2</v>
      </c>
      <c r="AF28" s="71">
        <v>13</v>
      </c>
      <c r="AG28" s="71">
        <v>20</v>
      </c>
      <c r="AH28" s="71">
        <v>40</v>
      </c>
      <c r="AI28" s="71">
        <v>4</v>
      </c>
      <c r="AJ28" s="71">
        <v>2</v>
      </c>
      <c r="AK28" s="71"/>
      <c r="AL28" s="71"/>
      <c r="AM28" s="71"/>
      <c r="AN28" s="71"/>
      <c r="AO28" s="92">
        <v>23</v>
      </c>
      <c r="AP28" s="92">
        <v>20</v>
      </c>
      <c r="AQ28" s="92">
        <v>5</v>
      </c>
      <c r="AR28" s="71">
        <v>1</v>
      </c>
      <c r="AS28" s="71">
        <v>40</v>
      </c>
      <c r="AT28" s="71">
        <v>1</v>
      </c>
      <c r="AU28" s="71"/>
      <c r="AV28" s="71"/>
      <c r="AW28" s="71"/>
      <c r="AX28" s="71"/>
      <c r="AY28" s="71"/>
      <c r="AZ28" s="71"/>
      <c r="BA28" s="71"/>
      <c r="BB28" s="71">
        <v>10</v>
      </c>
      <c r="BC28" s="71"/>
      <c r="BD28" s="71"/>
      <c r="BE28" s="71"/>
      <c r="BF28" s="71">
        <v>6</v>
      </c>
      <c r="BG28" s="71"/>
      <c r="BH28" s="71"/>
      <c r="BI28" s="71"/>
      <c r="BJ28" s="71">
        <v>4</v>
      </c>
      <c r="BK28" s="71"/>
      <c r="BL28" s="71">
        <v>1</v>
      </c>
      <c r="BM28" s="71">
        <v>15</v>
      </c>
      <c r="BN28" s="71"/>
      <c r="BO28" s="71"/>
      <c r="BP28" s="71"/>
      <c r="BQ28" s="71"/>
      <c r="BR28" s="71"/>
      <c r="BS28" s="71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</row>
    <row r="29" spans="1:87" ht="12.75">
      <c r="A29" s="13">
        <f t="shared" si="0"/>
        <v>25</v>
      </c>
      <c r="B29" s="13" t="s">
        <v>307</v>
      </c>
      <c r="C29" s="13">
        <v>9285</v>
      </c>
      <c r="D29" s="20" t="s">
        <v>27</v>
      </c>
      <c r="E29" s="20">
        <f t="shared" si="1"/>
        <v>1</v>
      </c>
      <c r="F29" s="21" t="s">
        <v>357</v>
      </c>
      <c r="G29" s="89">
        <f t="shared" si="2"/>
        <v>107</v>
      </c>
      <c r="H29" s="89">
        <f t="shared" si="3"/>
        <v>9</v>
      </c>
      <c r="I29" s="89"/>
      <c r="J29" s="91"/>
      <c r="K29" s="90">
        <v>1</v>
      </c>
      <c r="L29" s="90">
        <v>3</v>
      </c>
      <c r="M29" s="90">
        <v>7</v>
      </c>
      <c r="N29" s="90">
        <v>60</v>
      </c>
      <c r="O29" s="90"/>
      <c r="P29" s="90">
        <v>2</v>
      </c>
      <c r="Q29" s="90">
        <v>5</v>
      </c>
      <c r="R29" s="90">
        <v>29</v>
      </c>
      <c r="S29" s="91"/>
      <c r="T29" s="90"/>
      <c r="U29" s="90"/>
      <c r="V29" s="90">
        <v>1</v>
      </c>
      <c r="W29" s="90">
        <v>5</v>
      </c>
      <c r="X29" s="90"/>
      <c r="Y29" s="90"/>
      <c r="Z29" s="90"/>
      <c r="AA29" s="90">
        <v>3</v>
      </c>
      <c r="AB29" s="91">
        <v>3</v>
      </c>
      <c r="AC29" s="91">
        <v>11</v>
      </c>
      <c r="AD29" s="91"/>
      <c r="AE29" s="91">
        <v>8</v>
      </c>
      <c r="AF29" s="91">
        <v>8</v>
      </c>
      <c r="AG29" s="91">
        <v>1</v>
      </c>
      <c r="AH29" s="91">
        <v>118</v>
      </c>
      <c r="AI29" s="91">
        <v>1</v>
      </c>
      <c r="AJ29" s="91">
        <v>1</v>
      </c>
      <c r="AK29" s="91"/>
      <c r="AL29" s="91"/>
      <c r="AM29" s="91"/>
      <c r="AN29" s="91"/>
      <c r="AO29" s="90">
        <v>8</v>
      </c>
      <c r="AP29" s="90">
        <v>1</v>
      </c>
      <c r="AQ29" s="90">
        <v>5</v>
      </c>
      <c r="AR29" s="91">
        <v>1</v>
      </c>
      <c r="AS29" s="91">
        <v>55</v>
      </c>
      <c r="AT29" s="91"/>
      <c r="AU29" s="91"/>
      <c r="AV29" s="91"/>
      <c r="AW29" s="91"/>
      <c r="AX29" s="91"/>
      <c r="AY29" s="91"/>
      <c r="AZ29" s="91"/>
      <c r="BA29" s="91"/>
      <c r="BB29" s="91">
        <v>15</v>
      </c>
      <c r="BC29" s="91">
        <v>2</v>
      </c>
      <c r="BD29" s="91"/>
      <c r="BE29" s="91"/>
      <c r="BF29" s="91"/>
      <c r="BG29" s="91"/>
      <c r="BH29" s="91"/>
      <c r="BI29" s="91"/>
      <c r="BJ29" s="91">
        <v>3</v>
      </c>
      <c r="BK29" s="91">
        <v>2</v>
      </c>
      <c r="BL29" s="91"/>
      <c r="BM29" s="91"/>
      <c r="BN29" s="91">
        <v>4</v>
      </c>
      <c r="BO29" s="91">
        <v>5</v>
      </c>
      <c r="BP29" s="91"/>
      <c r="BQ29" s="91"/>
      <c r="BR29" s="91"/>
      <c r="BS29" s="91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</row>
    <row r="30" spans="1:87" ht="12.75">
      <c r="A30" s="13">
        <f t="shared" si="0"/>
        <v>26</v>
      </c>
      <c r="B30" s="13" t="s">
        <v>307</v>
      </c>
      <c r="C30" s="13">
        <v>9304</v>
      </c>
      <c r="D30" s="20" t="s">
        <v>51</v>
      </c>
      <c r="E30" s="20">
        <f t="shared" si="1"/>
        <v>1</v>
      </c>
      <c r="F30" s="21" t="s">
        <v>357</v>
      </c>
      <c r="G30" s="89">
        <f t="shared" si="2"/>
        <v>72</v>
      </c>
      <c r="H30" s="89">
        <f t="shared" si="3"/>
        <v>14</v>
      </c>
      <c r="I30" s="89"/>
      <c r="J30" s="91"/>
      <c r="K30" s="92">
        <v>2</v>
      </c>
      <c r="L30" s="92">
        <v>5</v>
      </c>
      <c r="M30" s="92">
        <v>9</v>
      </c>
      <c r="N30" s="92">
        <v>33</v>
      </c>
      <c r="O30" s="92">
        <v>1</v>
      </c>
      <c r="P30" s="92">
        <v>2</v>
      </c>
      <c r="Q30" s="92">
        <v>9</v>
      </c>
      <c r="R30" s="92">
        <v>11</v>
      </c>
      <c r="S30" s="71"/>
      <c r="T30" s="92"/>
      <c r="U30" s="92">
        <v>2</v>
      </c>
      <c r="V30" s="92">
        <v>4</v>
      </c>
      <c r="W30" s="92">
        <v>4</v>
      </c>
      <c r="X30" s="92"/>
      <c r="Y30" s="92">
        <v>1</v>
      </c>
      <c r="Z30" s="92">
        <v>1</v>
      </c>
      <c r="AA30" s="92">
        <v>2</v>
      </c>
      <c r="AB30" s="71"/>
      <c r="AC30" s="71">
        <v>7</v>
      </c>
      <c r="AD30" s="71">
        <v>8</v>
      </c>
      <c r="AE30" s="71">
        <v>3</v>
      </c>
      <c r="AF30" s="71">
        <v>10</v>
      </c>
      <c r="AG30" s="71">
        <v>3</v>
      </c>
      <c r="AH30" s="71">
        <v>50</v>
      </c>
      <c r="AI30" s="71">
        <v>1</v>
      </c>
      <c r="AJ30" s="71">
        <v>2</v>
      </c>
      <c r="AK30" s="71">
        <v>11</v>
      </c>
      <c r="AL30" s="71"/>
      <c r="AM30" s="71"/>
      <c r="AN30" s="71">
        <v>3</v>
      </c>
      <c r="AO30" s="92">
        <v>21</v>
      </c>
      <c r="AP30" s="92">
        <v>7</v>
      </c>
      <c r="AQ30" s="92">
        <v>34</v>
      </c>
      <c r="AR30" s="71">
        <v>1</v>
      </c>
      <c r="AS30" s="71">
        <v>50</v>
      </c>
      <c r="AT30" s="71"/>
      <c r="AU30" s="71"/>
      <c r="AV30" s="71"/>
      <c r="AW30" s="71"/>
      <c r="AX30" s="71"/>
      <c r="AY30" s="71"/>
      <c r="AZ30" s="71"/>
      <c r="BA30" s="71"/>
      <c r="BB30" s="71">
        <v>7</v>
      </c>
      <c r="BC30" s="71"/>
      <c r="BD30" s="71"/>
      <c r="BE30" s="71"/>
      <c r="BF30" s="71">
        <v>2</v>
      </c>
      <c r="BG30" s="71"/>
      <c r="BH30" s="71"/>
      <c r="BI30" s="71"/>
      <c r="BJ30" s="71">
        <v>10</v>
      </c>
      <c r="BK30" s="71"/>
      <c r="BL30" s="71">
        <v>1</v>
      </c>
      <c r="BM30" s="71">
        <v>12</v>
      </c>
      <c r="BN30" s="71"/>
      <c r="BO30" s="71"/>
      <c r="BP30" s="71"/>
      <c r="BQ30" s="71"/>
      <c r="BR30" s="71"/>
      <c r="BS30" s="71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</row>
    <row r="31" spans="1:87" ht="12.75">
      <c r="A31" s="13">
        <f t="shared" si="0"/>
        <v>27</v>
      </c>
      <c r="B31" s="13" t="s">
        <v>307</v>
      </c>
      <c r="C31" s="13">
        <v>9305</v>
      </c>
      <c r="D31" s="20" t="s">
        <v>52</v>
      </c>
      <c r="E31" s="20">
        <f t="shared" si="1"/>
        <v>1</v>
      </c>
      <c r="F31" s="21" t="s">
        <v>357</v>
      </c>
      <c r="G31" s="89">
        <f t="shared" si="2"/>
        <v>196</v>
      </c>
      <c r="H31" s="89">
        <f t="shared" si="3"/>
        <v>9</v>
      </c>
      <c r="I31" s="89"/>
      <c r="J31" s="91"/>
      <c r="K31" s="90">
        <v>2</v>
      </c>
      <c r="L31" s="90">
        <v>16</v>
      </c>
      <c r="M31" s="90">
        <v>31</v>
      </c>
      <c r="N31" s="90">
        <v>75</v>
      </c>
      <c r="O31" s="90"/>
      <c r="P31" s="90">
        <v>11</v>
      </c>
      <c r="Q31" s="90">
        <v>28</v>
      </c>
      <c r="R31" s="90">
        <v>33</v>
      </c>
      <c r="S31" s="91"/>
      <c r="T31" s="90"/>
      <c r="U31" s="90"/>
      <c r="V31" s="90">
        <v>2</v>
      </c>
      <c r="W31" s="90">
        <v>4</v>
      </c>
      <c r="X31" s="90"/>
      <c r="Y31" s="90"/>
      <c r="Z31" s="90"/>
      <c r="AA31" s="90">
        <v>3</v>
      </c>
      <c r="AB31" s="91"/>
      <c r="AC31" s="91">
        <v>7</v>
      </c>
      <c r="AD31" s="91">
        <v>2</v>
      </c>
      <c r="AE31" s="91">
        <v>5</v>
      </c>
      <c r="AF31" s="91">
        <v>19</v>
      </c>
      <c r="AG31" s="91">
        <v>14</v>
      </c>
      <c r="AH31" s="91">
        <v>167</v>
      </c>
      <c r="AI31" s="91">
        <v>2</v>
      </c>
      <c r="AJ31" s="91">
        <v>2</v>
      </c>
      <c r="AK31" s="91">
        <v>1</v>
      </c>
      <c r="AL31" s="91"/>
      <c r="AM31" s="91"/>
      <c r="AN31" s="91"/>
      <c r="AO31" s="90">
        <v>130</v>
      </c>
      <c r="AP31" s="90">
        <v>15</v>
      </c>
      <c r="AQ31" s="92">
        <v>84</v>
      </c>
      <c r="AR31" s="71">
        <v>1</v>
      </c>
      <c r="AS31" s="71">
        <v>40</v>
      </c>
      <c r="AT31" s="71"/>
      <c r="AU31" s="71"/>
      <c r="AV31" s="71"/>
      <c r="AW31" s="71"/>
      <c r="AX31" s="71"/>
      <c r="AY31" s="71"/>
      <c r="AZ31" s="71"/>
      <c r="BA31" s="71"/>
      <c r="BB31" s="71">
        <v>10</v>
      </c>
      <c r="BC31" s="71">
        <v>15</v>
      </c>
      <c r="BD31" s="71">
        <v>1</v>
      </c>
      <c r="BE31" s="71">
        <v>5</v>
      </c>
      <c r="BF31" s="71">
        <v>4</v>
      </c>
      <c r="BG31" s="71">
        <v>8</v>
      </c>
      <c r="BH31" s="71"/>
      <c r="BI31" s="71"/>
      <c r="BJ31" s="71">
        <v>8</v>
      </c>
      <c r="BK31" s="71">
        <v>16</v>
      </c>
      <c r="BL31" s="71">
        <v>1</v>
      </c>
      <c r="BM31" s="71">
        <v>20</v>
      </c>
      <c r="BN31" s="71">
        <v>7</v>
      </c>
      <c r="BO31" s="71">
        <v>10</v>
      </c>
      <c r="BP31" s="71">
        <v>1</v>
      </c>
      <c r="BQ31" s="71">
        <v>16</v>
      </c>
      <c r="BR31" s="71"/>
      <c r="BS31" s="71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</row>
    <row r="32" spans="1:87" ht="12.75">
      <c r="A32" s="13">
        <f t="shared" si="0"/>
        <v>28</v>
      </c>
      <c r="B32" s="13" t="s">
        <v>307</v>
      </c>
      <c r="C32" s="13">
        <v>9306</v>
      </c>
      <c r="D32" s="20" t="s">
        <v>33</v>
      </c>
      <c r="E32" s="20">
        <f t="shared" si="1"/>
        <v>1</v>
      </c>
      <c r="F32" s="21" t="s">
        <v>357</v>
      </c>
      <c r="G32" s="89">
        <f t="shared" si="2"/>
        <v>85</v>
      </c>
      <c r="H32" s="89">
        <f t="shared" si="3"/>
        <v>64</v>
      </c>
      <c r="I32" s="89"/>
      <c r="J32" s="91"/>
      <c r="K32" s="90"/>
      <c r="L32" s="90">
        <v>2</v>
      </c>
      <c r="M32" s="90">
        <v>23</v>
      </c>
      <c r="N32" s="90">
        <v>30</v>
      </c>
      <c r="O32" s="90"/>
      <c r="P32" s="90">
        <v>4</v>
      </c>
      <c r="Q32" s="90">
        <v>13</v>
      </c>
      <c r="R32" s="90">
        <v>13</v>
      </c>
      <c r="S32" s="91"/>
      <c r="T32" s="90">
        <v>12</v>
      </c>
      <c r="U32" s="90">
        <v>6</v>
      </c>
      <c r="V32" s="90">
        <v>13</v>
      </c>
      <c r="W32" s="90">
        <v>11</v>
      </c>
      <c r="X32" s="90">
        <v>5</v>
      </c>
      <c r="Y32" s="90">
        <v>6</v>
      </c>
      <c r="Z32" s="90">
        <v>8</v>
      </c>
      <c r="AA32" s="90">
        <v>3</v>
      </c>
      <c r="AB32" s="91"/>
      <c r="AC32" s="91">
        <v>3</v>
      </c>
      <c r="AD32" s="91">
        <v>1</v>
      </c>
      <c r="AE32" s="91">
        <v>3</v>
      </c>
      <c r="AF32" s="91">
        <v>13</v>
      </c>
      <c r="AG32" s="91">
        <v>2</v>
      </c>
      <c r="AH32" s="91">
        <v>58</v>
      </c>
      <c r="AI32" s="91">
        <v>1</v>
      </c>
      <c r="AJ32" s="91"/>
      <c r="AK32" s="91"/>
      <c r="AL32" s="91"/>
      <c r="AM32" s="91"/>
      <c r="AN32" s="91"/>
      <c r="AO32" s="90">
        <v>11</v>
      </c>
      <c r="AP32" s="90">
        <v>5</v>
      </c>
      <c r="AQ32" s="92">
        <v>24</v>
      </c>
      <c r="AR32" s="71">
        <v>2</v>
      </c>
      <c r="AS32" s="71">
        <v>37</v>
      </c>
      <c r="AT32" s="71"/>
      <c r="AU32" s="71"/>
      <c r="AV32" s="71"/>
      <c r="AW32" s="71"/>
      <c r="AX32" s="71"/>
      <c r="AY32" s="71"/>
      <c r="AZ32" s="71"/>
      <c r="BA32" s="71"/>
      <c r="BB32" s="71">
        <v>6</v>
      </c>
      <c r="BC32" s="71">
        <v>3</v>
      </c>
      <c r="BD32" s="71">
        <v>2</v>
      </c>
      <c r="BE32" s="71">
        <v>3</v>
      </c>
      <c r="BF32" s="71"/>
      <c r="BG32" s="71"/>
      <c r="BH32" s="71"/>
      <c r="BI32" s="71"/>
      <c r="BJ32" s="71">
        <v>10</v>
      </c>
      <c r="BK32" s="71">
        <v>3</v>
      </c>
      <c r="BL32" s="71">
        <v>1</v>
      </c>
      <c r="BM32" s="71">
        <v>10</v>
      </c>
      <c r="BN32" s="71"/>
      <c r="BO32" s="71"/>
      <c r="BP32" s="71"/>
      <c r="BQ32" s="71"/>
      <c r="BR32" s="71"/>
      <c r="BS32" s="71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</row>
    <row r="33" spans="1:87" ht="12.75">
      <c r="A33" s="13">
        <f t="shared" si="0"/>
        <v>29</v>
      </c>
      <c r="B33" s="13" t="s">
        <v>307</v>
      </c>
      <c r="C33" s="18">
        <v>9733</v>
      </c>
      <c r="D33" s="20" t="s">
        <v>44</v>
      </c>
      <c r="E33" s="20">
        <f t="shared" si="1"/>
      </c>
      <c r="F33" s="21" t="s">
        <v>346</v>
      </c>
      <c r="G33" s="89">
        <f t="shared" si="2"/>
        <v>91</v>
      </c>
      <c r="H33" s="89">
        <f t="shared" si="3"/>
        <v>89</v>
      </c>
      <c r="I33" s="89"/>
      <c r="J33" s="91"/>
      <c r="K33" s="91">
        <v>12</v>
      </c>
      <c r="L33" s="91">
        <v>16</v>
      </c>
      <c r="M33" s="91">
        <v>16</v>
      </c>
      <c r="N33" s="91">
        <v>8</v>
      </c>
      <c r="O33" s="91">
        <v>20</v>
      </c>
      <c r="P33" s="91">
        <v>8</v>
      </c>
      <c r="Q33" s="91">
        <v>7</v>
      </c>
      <c r="R33" s="91">
        <v>4</v>
      </c>
      <c r="S33" s="91"/>
      <c r="T33" s="91">
        <v>18</v>
      </c>
      <c r="U33" s="91">
        <v>17</v>
      </c>
      <c r="V33" s="91">
        <v>17</v>
      </c>
      <c r="W33" s="91"/>
      <c r="X33" s="91">
        <v>25</v>
      </c>
      <c r="Y33" s="91">
        <v>4</v>
      </c>
      <c r="Z33" s="91">
        <v>8</v>
      </c>
      <c r="AA33" s="91"/>
      <c r="AB33" s="91"/>
      <c r="AC33" s="91"/>
      <c r="AD33" s="91"/>
      <c r="AE33" s="91"/>
      <c r="AF33" s="91"/>
      <c r="AG33" s="91"/>
      <c r="AH33" s="91"/>
      <c r="AI33" s="91">
        <v>6</v>
      </c>
      <c r="AJ33" s="91">
        <v>110</v>
      </c>
      <c r="AK33" s="91"/>
      <c r="AL33" s="91"/>
      <c r="AM33" s="91"/>
      <c r="AN33" s="91"/>
      <c r="AO33" s="91">
        <v>70</v>
      </c>
      <c r="AP33" s="91">
        <v>60</v>
      </c>
      <c r="AQ33" s="92">
        <v>100</v>
      </c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</row>
    <row r="34" spans="1:87" ht="12.75">
      <c r="A34" s="13">
        <f t="shared" si="0"/>
        <v>30</v>
      </c>
      <c r="B34" s="13" t="s">
        <v>307</v>
      </c>
      <c r="C34" s="18">
        <v>4995</v>
      </c>
      <c r="D34" s="20" t="s">
        <v>45</v>
      </c>
      <c r="E34" s="20">
        <f t="shared" si="1"/>
      </c>
      <c r="F34" s="21" t="s">
        <v>346</v>
      </c>
      <c r="G34" s="89">
        <f t="shared" si="2"/>
        <v>273</v>
      </c>
      <c r="H34" s="89">
        <f t="shared" si="3"/>
        <v>223</v>
      </c>
      <c r="I34" s="89"/>
      <c r="J34" s="91"/>
      <c r="K34" s="91">
        <v>14</v>
      </c>
      <c r="L34" s="91">
        <v>24</v>
      </c>
      <c r="M34" s="91">
        <v>54</v>
      </c>
      <c r="N34" s="91">
        <v>33</v>
      </c>
      <c r="O34" s="91">
        <v>14</v>
      </c>
      <c r="P34" s="91">
        <v>50</v>
      </c>
      <c r="Q34" s="91">
        <v>61</v>
      </c>
      <c r="R34" s="91">
        <v>23</v>
      </c>
      <c r="S34" s="91"/>
      <c r="T34" s="91">
        <v>62</v>
      </c>
      <c r="U34" s="91">
        <v>15</v>
      </c>
      <c r="V34" s="91">
        <v>23</v>
      </c>
      <c r="W34" s="91">
        <v>7</v>
      </c>
      <c r="X34" s="91">
        <v>75</v>
      </c>
      <c r="Y34" s="91">
        <v>15</v>
      </c>
      <c r="Z34" s="91">
        <v>18</v>
      </c>
      <c r="AA34" s="91">
        <v>8</v>
      </c>
      <c r="AB34" s="91"/>
      <c r="AC34" s="91"/>
      <c r="AD34" s="91"/>
      <c r="AE34" s="91"/>
      <c r="AF34" s="91">
        <v>70</v>
      </c>
      <c r="AG34" s="91">
        <v>80</v>
      </c>
      <c r="AH34" s="91">
        <v>380</v>
      </c>
      <c r="AI34" s="91">
        <v>28</v>
      </c>
      <c r="AJ34" s="91">
        <v>260</v>
      </c>
      <c r="AK34" s="91"/>
      <c r="AL34" s="91"/>
      <c r="AM34" s="91"/>
      <c r="AN34" s="91"/>
      <c r="AO34" s="91"/>
      <c r="AP34" s="91"/>
      <c r="AQ34" s="92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</row>
    <row r="35" spans="1:87" ht="12.75">
      <c r="A35" s="13">
        <f t="shared" si="0"/>
        <v>31</v>
      </c>
      <c r="B35" s="13" t="s">
        <v>307</v>
      </c>
      <c r="C35" s="13">
        <v>9282</v>
      </c>
      <c r="D35" s="20" t="s">
        <v>22</v>
      </c>
      <c r="E35" s="20">
        <f t="shared" si="1"/>
        <v>1</v>
      </c>
      <c r="F35" s="21" t="s">
        <v>357</v>
      </c>
      <c r="G35" s="89">
        <f t="shared" si="2"/>
        <v>150</v>
      </c>
      <c r="H35" s="89">
        <f t="shared" si="3"/>
        <v>31</v>
      </c>
      <c r="I35" s="89"/>
      <c r="J35" s="91"/>
      <c r="K35" s="90"/>
      <c r="L35" s="90">
        <v>6</v>
      </c>
      <c r="M35" s="90">
        <v>20</v>
      </c>
      <c r="N35" s="90">
        <v>61</v>
      </c>
      <c r="O35" s="90"/>
      <c r="P35" s="90">
        <v>5</v>
      </c>
      <c r="Q35" s="90">
        <v>11</v>
      </c>
      <c r="R35" s="90">
        <v>47</v>
      </c>
      <c r="S35" s="91"/>
      <c r="T35" s="90">
        <v>2</v>
      </c>
      <c r="U35" s="90">
        <v>4</v>
      </c>
      <c r="V35" s="90">
        <v>2</v>
      </c>
      <c r="W35" s="90">
        <v>7</v>
      </c>
      <c r="X35" s="90">
        <v>2</v>
      </c>
      <c r="Y35" s="90">
        <v>4</v>
      </c>
      <c r="Z35" s="90">
        <v>2</v>
      </c>
      <c r="AA35" s="90">
        <v>8</v>
      </c>
      <c r="AB35" s="91">
        <v>18</v>
      </c>
      <c r="AC35" s="91">
        <v>1</v>
      </c>
      <c r="AD35" s="91">
        <v>5</v>
      </c>
      <c r="AE35" s="91">
        <v>2</v>
      </c>
      <c r="AF35" s="91">
        <v>26</v>
      </c>
      <c r="AG35" s="91">
        <v>11</v>
      </c>
      <c r="AH35" s="91">
        <v>217</v>
      </c>
      <c r="AI35" s="91">
        <v>1</v>
      </c>
      <c r="AJ35" s="91">
        <v>8</v>
      </c>
      <c r="AK35" s="91">
        <v>3</v>
      </c>
      <c r="AL35" s="91"/>
      <c r="AM35" s="91"/>
      <c r="AN35" s="91">
        <v>10</v>
      </c>
      <c r="AO35" s="90">
        <v>63</v>
      </c>
      <c r="AP35" s="90">
        <v>20</v>
      </c>
      <c r="AQ35" s="90">
        <v>170</v>
      </c>
      <c r="AR35" s="91">
        <v>1</v>
      </c>
      <c r="AS35" s="91">
        <v>50</v>
      </c>
      <c r="AT35" s="91"/>
      <c r="AU35" s="91"/>
      <c r="AV35" s="91"/>
      <c r="AW35" s="91"/>
      <c r="AX35" s="91"/>
      <c r="AY35" s="91"/>
      <c r="AZ35" s="91">
        <v>1</v>
      </c>
      <c r="BA35" s="91">
        <v>20</v>
      </c>
      <c r="BB35" s="91">
        <v>6</v>
      </c>
      <c r="BC35" s="91">
        <v>10</v>
      </c>
      <c r="BD35" s="91">
        <v>2</v>
      </c>
      <c r="BE35" s="91">
        <v>50</v>
      </c>
      <c r="BF35" s="91">
        <v>4</v>
      </c>
      <c r="BG35" s="91">
        <v>24</v>
      </c>
      <c r="BH35" s="91">
        <v>1</v>
      </c>
      <c r="BI35" s="91">
        <v>10</v>
      </c>
      <c r="BJ35" s="91">
        <v>20</v>
      </c>
      <c r="BK35" s="91">
        <v>40</v>
      </c>
      <c r="BL35" s="91">
        <v>2</v>
      </c>
      <c r="BM35" s="91">
        <v>40</v>
      </c>
      <c r="BN35" s="91">
        <v>2</v>
      </c>
      <c r="BO35" s="91">
        <v>20</v>
      </c>
      <c r="BP35" s="91">
        <v>3</v>
      </c>
      <c r="BQ35" s="91">
        <v>28</v>
      </c>
      <c r="BR35" s="91">
        <v>12</v>
      </c>
      <c r="BS35" s="91">
        <v>66</v>
      </c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</row>
    <row r="36" spans="1:87" ht="12.75">
      <c r="A36" s="13">
        <f t="shared" si="0"/>
        <v>32</v>
      </c>
      <c r="B36" s="13" t="s">
        <v>307</v>
      </c>
      <c r="C36" s="13">
        <v>9283</v>
      </c>
      <c r="D36" s="20" t="s">
        <v>20</v>
      </c>
      <c r="E36" s="20">
        <f t="shared" si="1"/>
        <v>1</v>
      </c>
      <c r="F36" s="21" t="s">
        <v>357</v>
      </c>
      <c r="G36" s="89">
        <f t="shared" si="2"/>
        <v>118</v>
      </c>
      <c r="H36" s="89">
        <f t="shared" si="3"/>
        <v>30</v>
      </c>
      <c r="I36" s="89"/>
      <c r="J36" s="91"/>
      <c r="K36" s="90"/>
      <c r="L36" s="90">
        <v>6</v>
      </c>
      <c r="M36" s="90">
        <v>17</v>
      </c>
      <c r="N36" s="90">
        <v>55</v>
      </c>
      <c r="O36" s="90"/>
      <c r="P36" s="90">
        <v>4</v>
      </c>
      <c r="Q36" s="90">
        <v>11</v>
      </c>
      <c r="R36" s="90">
        <v>25</v>
      </c>
      <c r="S36" s="91"/>
      <c r="T36" s="90">
        <v>1</v>
      </c>
      <c r="U36" s="90">
        <v>3</v>
      </c>
      <c r="V36" s="90">
        <v>3</v>
      </c>
      <c r="W36" s="90">
        <v>12</v>
      </c>
      <c r="X36" s="90">
        <v>1</v>
      </c>
      <c r="Y36" s="90"/>
      <c r="Z36" s="90">
        <v>1</v>
      </c>
      <c r="AA36" s="90">
        <v>9</v>
      </c>
      <c r="AB36" s="91">
        <v>5</v>
      </c>
      <c r="AC36" s="91">
        <v>2</v>
      </c>
      <c r="AD36" s="91">
        <v>2</v>
      </c>
      <c r="AE36" s="91"/>
      <c r="AF36" s="91">
        <v>15</v>
      </c>
      <c r="AG36" s="91"/>
      <c r="AH36" s="91">
        <v>65</v>
      </c>
      <c r="AI36" s="91"/>
      <c r="AJ36" s="91"/>
      <c r="AK36" s="91"/>
      <c r="AL36" s="91"/>
      <c r="AM36" s="91"/>
      <c r="AN36" s="91"/>
      <c r="AO36" s="90">
        <v>42</v>
      </c>
      <c r="AP36" s="90">
        <v>18</v>
      </c>
      <c r="AQ36" s="90">
        <v>50</v>
      </c>
      <c r="AR36" s="91">
        <v>1</v>
      </c>
      <c r="AS36" s="91">
        <v>40</v>
      </c>
      <c r="AT36" s="91">
        <v>2</v>
      </c>
      <c r="AU36" s="91">
        <v>4</v>
      </c>
      <c r="AV36" s="91"/>
      <c r="AW36" s="91"/>
      <c r="AX36" s="91"/>
      <c r="AY36" s="91"/>
      <c r="AZ36" s="91"/>
      <c r="BA36" s="91"/>
      <c r="BB36" s="91">
        <v>18</v>
      </c>
      <c r="BC36" s="91">
        <v>2</v>
      </c>
      <c r="BD36" s="91">
        <v>1</v>
      </c>
      <c r="BE36" s="91">
        <v>12</v>
      </c>
      <c r="BF36" s="91">
        <v>5</v>
      </c>
      <c r="BG36" s="91">
        <v>2</v>
      </c>
      <c r="BH36" s="91"/>
      <c r="BI36" s="91"/>
      <c r="BJ36" s="91"/>
      <c r="BK36" s="91"/>
      <c r="BL36" s="91">
        <v>1</v>
      </c>
      <c r="BM36" s="91">
        <v>12</v>
      </c>
      <c r="BN36" s="91">
        <v>2</v>
      </c>
      <c r="BO36" s="91">
        <v>10</v>
      </c>
      <c r="BP36" s="91"/>
      <c r="BQ36" s="91"/>
      <c r="BR36" s="91">
        <v>18</v>
      </c>
      <c r="BS36" s="91">
        <v>6</v>
      </c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</row>
    <row r="37" spans="1:87" s="48" customFormat="1" ht="12.75">
      <c r="A37" s="13">
        <f t="shared" si="0"/>
        <v>33</v>
      </c>
      <c r="B37" s="13" t="s">
        <v>307</v>
      </c>
      <c r="C37" s="13">
        <v>9308</v>
      </c>
      <c r="D37" s="20" t="s">
        <v>54</v>
      </c>
      <c r="E37" s="20">
        <f t="shared" si="1"/>
      </c>
      <c r="F37" s="21" t="s">
        <v>346</v>
      </c>
      <c r="G37" s="89">
        <f t="shared" si="2"/>
        <v>44</v>
      </c>
      <c r="H37" s="89">
        <f t="shared" si="3"/>
        <v>49</v>
      </c>
      <c r="I37" s="89"/>
      <c r="J37" s="91"/>
      <c r="K37" s="92">
        <v>2</v>
      </c>
      <c r="L37" s="92">
        <v>4</v>
      </c>
      <c r="M37" s="92">
        <v>10</v>
      </c>
      <c r="N37" s="92">
        <v>11</v>
      </c>
      <c r="O37" s="92">
        <v>4</v>
      </c>
      <c r="P37" s="92">
        <v>2</v>
      </c>
      <c r="Q37" s="92">
        <v>6</v>
      </c>
      <c r="R37" s="92">
        <v>5</v>
      </c>
      <c r="S37" s="71"/>
      <c r="T37" s="92">
        <v>12</v>
      </c>
      <c r="U37" s="92">
        <v>7</v>
      </c>
      <c r="V37" s="92">
        <v>7</v>
      </c>
      <c r="W37" s="92">
        <v>3</v>
      </c>
      <c r="X37" s="92">
        <v>10</v>
      </c>
      <c r="Y37" s="92">
        <v>3</v>
      </c>
      <c r="Z37" s="92">
        <v>3</v>
      </c>
      <c r="AA37" s="92">
        <v>4</v>
      </c>
      <c r="AB37" s="71">
        <v>6</v>
      </c>
      <c r="AC37" s="71"/>
      <c r="AD37" s="71">
        <v>4</v>
      </c>
      <c r="AE37" s="71">
        <v>4</v>
      </c>
      <c r="AF37" s="71">
        <v>10</v>
      </c>
      <c r="AG37" s="71">
        <v>7</v>
      </c>
      <c r="AH37" s="71">
        <v>44</v>
      </c>
      <c r="AI37" s="71"/>
      <c r="AJ37" s="71"/>
      <c r="AK37" s="71"/>
      <c r="AL37" s="71"/>
      <c r="AM37" s="71"/>
      <c r="AN37" s="71">
        <v>6</v>
      </c>
      <c r="AO37" s="92">
        <v>10</v>
      </c>
      <c r="AP37" s="92">
        <v>15</v>
      </c>
      <c r="AQ37" s="92">
        <v>6</v>
      </c>
      <c r="AR37" s="71"/>
      <c r="AS37" s="71"/>
      <c r="AT37" s="71"/>
      <c r="AU37" s="71"/>
      <c r="AV37" s="71">
        <v>1</v>
      </c>
      <c r="AW37" s="71">
        <v>40</v>
      </c>
      <c r="AX37" s="71"/>
      <c r="AY37" s="71"/>
      <c r="AZ37" s="71"/>
      <c r="BA37" s="71"/>
      <c r="BB37" s="71"/>
      <c r="BC37" s="71"/>
      <c r="BD37" s="71"/>
      <c r="BE37" s="71"/>
      <c r="BF37" s="71">
        <v>2</v>
      </c>
      <c r="BG37" s="71"/>
      <c r="BH37" s="71"/>
      <c r="BI37" s="71"/>
      <c r="BJ37" s="71">
        <v>3</v>
      </c>
      <c r="BK37" s="71"/>
      <c r="BL37" s="71"/>
      <c r="BM37" s="71"/>
      <c r="BN37" s="71"/>
      <c r="BO37" s="71"/>
      <c r="BP37" s="71"/>
      <c r="BQ37" s="71"/>
      <c r="BR37" s="71"/>
      <c r="BS37" s="71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</row>
    <row r="38" spans="1:87" ht="12.75">
      <c r="A38" s="13">
        <f t="shared" si="0"/>
        <v>34</v>
      </c>
      <c r="B38" s="13" t="s">
        <v>307</v>
      </c>
      <c r="C38" s="13">
        <v>9320</v>
      </c>
      <c r="D38" s="20" t="s">
        <v>53</v>
      </c>
      <c r="E38" s="20">
        <f t="shared" si="1"/>
      </c>
      <c r="F38" s="21" t="s">
        <v>346</v>
      </c>
      <c r="G38" s="89">
        <f t="shared" si="2"/>
        <v>310</v>
      </c>
      <c r="H38" s="89">
        <f t="shared" si="3"/>
        <v>0</v>
      </c>
      <c r="I38" s="89"/>
      <c r="J38" s="91"/>
      <c r="K38" s="90">
        <v>32</v>
      </c>
      <c r="L38" s="90">
        <v>25</v>
      </c>
      <c r="M38" s="90">
        <v>85</v>
      </c>
      <c r="N38" s="90">
        <v>35</v>
      </c>
      <c r="O38" s="90">
        <v>17</v>
      </c>
      <c r="P38" s="90">
        <v>26</v>
      </c>
      <c r="Q38" s="90">
        <v>65</v>
      </c>
      <c r="R38" s="90">
        <v>25</v>
      </c>
      <c r="S38" s="91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>
        <v>32</v>
      </c>
      <c r="AJ38" s="91"/>
      <c r="AK38" s="91"/>
      <c r="AL38" s="91"/>
      <c r="AM38" s="91"/>
      <c r="AN38" s="91"/>
      <c r="AO38" s="90"/>
      <c r="AP38" s="90">
        <v>120</v>
      </c>
      <c r="AQ38" s="92">
        <v>100</v>
      </c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</row>
    <row r="39" spans="1:87" ht="12.75">
      <c r="A39" s="13">
        <f t="shared" si="0"/>
        <v>35</v>
      </c>
      <c r="B39" s="13" t="s">
        <v>307</v>
      </c>
      <c r="C39" s="13">
        <v>9307</v>
      </c>
      <c r="D39" s="20" t="s">
        <v>34</v>
      </c>
      <c r="E39" s="20">
        <f t="shared" si="1"/>
        <v>1</v>
      </c>
      <c r="F39" s="21" t="s">
        <v>357</v>
      </c>
      <c r="G39" s="89">
        <f t="shared" si="2"/>
        <v>60</v>
      </c>
      <c r="H39" s="89">
        <f t="shared" si="3"/>
        <v>68</v>
      </c>
      <c r="I39" s="89"/>
      <c r="J39" s="91"/>
      <c r="K39" s="92">
        <v>1</v>
      </c>
      <c r="L39" s="92">
        <v>6</v>
      </c>
      <c r="M39" s="92">
        <v>14</v>
      </c>
      <c r="N39" s="92">
        <v>15</v>
      </c>
      <c r="O39" s="92">
        <v>3</v>
      </c>
      <c r="P39" s="92">
        <v>3</v>
      </c>
      <c r="Q39" s="92">
        <v>9</v>
      </c>
      <c r="R39" s="92">
        <v>9</v>
      </c>
      <c r="S39" s="71"/>
      <c r="T39" s="92">
        <v>3</v>
      </c>
      <c r="U39" s="92">
        <v>11</v>
      </c>
      <c r="V39" s="92">
        <v>18</v>
      </c>
      <c r="W39" s="92">
        <v>4</v>
      </c>
      <c r="X39" s="92">
        <v>5</v>
      </c>
      <c r="Y39" s="92">
        <v>11</v>
      </c>
      <c r="Z39" s="92">
        <v>11</v>
      </c>
      <c r="AA39" s="92">
        <v>5</v>
      </c>
      <c r="AB39" s="71">
        <v>11</v>
      </c>
      <c r="AC39" s="71">
        <v>1</v>
      </c>
      <c r="AD39" s="71">
        <v>4</v>
      </c>
      <c r="AE39" s="71"/>
      <c r="AF39" s="71">
        <v>31</v>
      </c>
      <c r="AG39" s="71">
        <v>10</v>
      </c>
      <c r="AH39" s="71">
        <v>85</v>
      </c>
      <c r="AI39" s="71">
        <v>8</v>
      </c>
      <c r="AJ39" s="71">
        <v>2</v>
      </c>
      <c r="AK39" s="71"/>
      <c r="AL39" s="71"/>
      <c r="AM39" s="71"/>
      <c r="AN39" s="71"/>
      <c r="AO39" s="92">
        <v>26</v>
      </c>
      <c r="AP39" s="92">
        <v>6</v>
      </c>
      <c r="AQ39" s="92">
        <v>20</v>
      </c>
      <c r="AR39" s="71">
        <v>1</v>
      </c>
      <c r="AS39" s="71">
        <v>70</v>
      </c>
      <c r="AT39" s="71"/>
      <c r="AU39" s="71"/>
      <c r="AV39" s="71"/>
      <c r="AW39" s="71"/>
      <c r="AX39" s="71"/>
      <c r="AY39" s="71"/>
      <c r="AZ39" s="71"/>
      <c r="BA39" s="71"/>
      <c r="BB39" s="71">
        <v>5</v>
      </c>
      <c r="BC39" s="71">
        <v>30</v>
      </c>
      <c r="BD39" s="71"/>
      <c r="BE39" s="71"/>
      <c r="BF39" s="71">
        <v>2</v>
      </c>
      <c r="BG39" s="71">
        <v>10</v>
      </c>
      <c r="BH39" s="71"/>
      <c r="BI39" s="71"/>
      <c r="BJ39" s="71">
        <v>4</v>
      </c>
      <c r="BK39" s="71">
        <v>30</v>
      </c>
      <c r="BL39" s="71"/>
      <c r="BM39" s="71"/>
      <c r="BN39" s="71"/>
      <c r="BO39" s="71"/>
      <c r="BP39" s="71"/>
      <c r="BQ39" s="71"/>
      <c r="BR39" s="71"/>
      <c r="BS39" s="71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</row>
    <row r="40" spans="1:87" ht="12.75">
      <c r="A40" s="13">
        <f t="shared" si="0"/>
        <v>36</v>
      </c>
      <c r="B40" s="13" t="s">
        <v>307</v>
      </c>
      <c r="C40" s="13">
        <v>9341</v>
      </c>
      <c r="D40" s="20" t="s">
        <v>73</v>
      </c>
      <c r="E40" s="20">
        <f t="shared" si="1"/>
        <v>1</v>
      </c>
      <c r="F40" s="21" t="s">
        <v>357</v>
      </c>
      <c r="G40" s="89">
        <f t="shared" si="2"/>
        <v>62</v>
      </c>
      <c r="H40" s="89">
        <f t="shared" si="3"/>
        <v>1</v>
      </c>
      <c r="I40" s="89"/>
      <c r="J40" s="91"/>
      <c r="K40" s="90">
        <v>1</v>
      </c>
      <c r="L40" s="90">
        <v>4</v>
      </c>
      <c r="M40" s="90">
        <v>7</v>
      </c>
      <c r="N40" s="90">
        <v>29</v>
      </c>
      <c r="O40" s="90"/>
      <c r="P40" s="90">
        <v>3</v>
      </c>
      <c r="Q40" s="90">
        <v>4</v>
      </c>
      <c r="R40" s="90">
        <v>14</v>
      </c>
      <c r="S40" s="91"/>
      <c r="T40" s="90"/>
      <c r="U40" s="90"/>
      <c r="V40" s="90">
        <v>1</v>
      </c>
      <c r="W40" s="90"/>
      <c r="X40" s="90"/>
      <c r="Y40" s="90"/>
      <c r="Z40" s="90"/>
      <c r="AA40" s="90"/>
      <c r="AB40" s="91">
        <v>8</v>
      </c>
      <c r="AC40" s="91">
        <v>1</v>
      </c>
      <c r="AD40" s="91">
        <v>2</v>
      </c>
      <c r="AE40" s="91"/>
      <c r="AF40" s="91">
        <v>24</v>
      </c>
      <c r="AG40" s="91">
        <v>5</v>
      </c>
      <c r="AH40" s="91">
        <v>57</v>
      </c>
      <c r="AI40" s="91"/>
      <c r="AJ40" s="91">
        <v>2</v>
      </c>
      <c r="AK40" s="91"/>
      <c r="AL40" s="91"/>
      <c r="AM40" s="91"/>
      <c r="AN40" s="91">
        <v>2</v>
      </c>
      <c r="AO40" s="90">
        <v>24</v>
      </c>
      <c r="AP40" s="90">
        <v>3</v>
      </c>
      <c r="AQ40" s="90">
        <v>16</v>
      </c>
      <c r="AR40" s="91">
        <v>1</v>
      </c>
      <c r="AS40" s="91">
        <v>42</v>
      </c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>
        <v>1</v>
      </c>
      <c r="BI40" s="91">
        <v>15</v>
      </c>
      <c r="BJ40" s="91">
        <v>8</v>
      </c>
      <c r="BK40" s="91">
        <v>24</v>
      </c>
      <c r="BL40" s="91">
        <v>2</v>
      </c>
      <c r="BM40" s="91">
        <v>4</v>
      </c>
      <c r="BN40" s="91"/>
      <c r="BO40" s="91"/>
      <c r="BP40" s="91"/>
      <c r="BQ40" s="91"/>
      <c r="BR40" s="91"/>
      <c r="BS40" s="91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</row>
    <row r="41" spans="1:87" ht="12.75">
      <c r="A41" s="13">
        <f t="shared" si="0"/>
        <v>37</v>
      </c>
      <c r="B41" s="13" t="s">
        <v>307</v>
      </c>
      <c r="C41" s="13">
        <v>9342</v>
      </c>
      <c r="D41" s="20" t="s">
        <v>74</v>
      </c>
      <c r="E41" s="20">
        <f t="shared" si="1"/>
        <v>1</v>
      </c>
      <c r="F41" s="21" t="s">
        <v>357</v>
      </c>
      <c r="G41" s="89">
        <f t="shared" si="2"/>
        <v>118</v>
      </c>
      <c r="H41" s="89">
        <f t="shared" si="3"/>
        <v>83</v>
      </c>
      <c r="I41" s="89"/>
      <c r="J41" s="91"/>
      <c r="K41" s="90">
        <v>18</v>
      </c>
      <c r="L41" s="90">
        <v>19</v>
      </c>
      <c r="M41" s="90">
        <v>16</v>
      </c>
      <c r="N41" s="90">
        <v>13</v>
      </c>
      <c r="O41" s="90">
        <v>16</v>
      </c>
      <c r="P41" s="90">
        <v>15</v>
      </c>
      <c r="Q41" s="90">
        <v>12</v>
      </c>
      <c r="R41" s="90">
        <v>9</v>
      </c>
      <c r="S41" s="91"/>
      <c r="T41" s="90">
        <v>14</v>
      </c>
      <c r="U41" s="90">
        <v>12</v>
      </c>
      <c r="V41" s="90">
        <v>15</v>
      </c>
      <c r="W41" s="90">
        <v>7</v>
      </c>
      <c r="X41" s="90">
        <v>9</v>
      </c>
      <c r="Y41" s="90">
        <v>11</v>
      </c>
      <c r="Z41" s="90">
        <v>8</v>
      </c>
      <c r="AA41" s="90">
        <v>7</v>
      </c>
      <c r="AB41" s="91"/>
      <c r="AC41" s="91">
        <v>3</v>
      </c>
      <c r="AD41" s="91"/>
      <c r="AE41" s="91"/>
      <c r="AF41" s="91">
        <v>12</v>
      </c>
      <c r="AG41" s="91">
        <v>19</v>
      </c>
      <c r="AH41" s="91">
        <v>45</v>
      </c>
      <c r="AI41" s="91">
        <v>6</v>
      </c>
      <c r="AJ41" s="91"/>
      <c r="AK41" s="91"/>
      <c r="AL41" s="91"/>
      <c r="AM41" s="91"/>
      <c r="AN41" s="91"/>
      <c r="AO41" s="90">
        <v>7</v>
      </c>
      <c r="AP41" s="90">
        <v>18</v>
      </c>
      <c r="AQ41" s="90">
        <v>14</v>
      </c>
      <c r="AR41" s="91">
        <v>1</v>
      </c>
      <c r="AS41" s="91"/>
      <c r="AT41" s="91"/>
      <c r="AU41" s="91"/>
      <c r="AV41" s="91"/>
      <c r="AW41" s="91"/>
      <c r="AX41" s="91"/>
      <c r="AY41" s="91"/>
      <c r="AZ41" s="91">
        <v>5</v>
      </c>
      <c r="BA41" s="91"/>
      <c r="BB41" s="91">
        <v>14</v>
      </c>
      <c r="BC41" s="91"/>
      <c r="BD41" s="91">
        <v>3</v>
      </c>
      <c r="BE41" s="91"/>
      <c r="BF41" s="91">
        <v>6</v>
      </c>
      <c r="BG41" s="91"/>
      <c r="BH41" s="91">
        <v>7</v>
      </c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</row>
    <row r="42" spans="1:87" ht="12.75">
      <c r="A42" s="13">
        <f t="shared" si="0"/>
        <v>38</v>
      </c>
      <c r="B42" s="13" t="s">
        <v>307</v>
      </c>
      <c r="C42" s="13">
        <v>9309</v>
      </c>
      <c r="D42" s="20" t="s">
        <v>55</v>
      </c>
      <c r="E42" s="20">
        <f t="shared" si="1"/>
      </c>
      <c r="F42" s="21" t="s">
        <v>346</v>
      </c>
      <c r="G42" s="89">
        <f t="shared" si="2"/>
        <v>141</v>
      </c>
      <c r="H42" s="89">
        <f t="shared" si="3"/>
        <v>23</v>
      </c>
      <c r="I42" s="89"/>
      <c r="J42" s="91"/>
      <c r="K42" s="92">
        <v>3</v>
      </c>
      <c r="L42" s="92">
        <v>15</v>
      </c>
      <c r="M42" s="92">
        <v>36</v>
      </c>
      <c r="N42" s="92">
        <v>28</v>
      </c>
      <c r="O42" s="92">
        <v>3</v>
      </c>
      <c r="P42" s="92">
        <v>14</v>
      </c>
      <c r="Q42" s="92">
        <v>29</v>
      </c>
      <c r="R42" s="92">
        <v>13</v>
      </c>
      <c r="S42" s="71"/>
      <c r="T42" s="92">
        <v>4</v>
      </c>
      <c r="U42" s="92">
        <v>3</v>
      </c>
      <c r="V42" s="92">
        <v>3</v>
      </c>
      <c r="W42" s="92">
        <v>2</v>
      </c>
      <c r="X42" s="92">
        <v>3</v>
      </c>
      <c r="Y42" s="92">
        <v>2</v>
      </c>
      <c r="Z42" s="92">
        <v>4</v>
      </c>
      <c r="AA42" s="92">
        <v>2</v>
      </c>
      <c r="AB42" s="71">
        <v>20</v>
      </c>
      <c r="AC42" s="71"/>
      <c r="AD42" s="71"/>
      <c r="AE42" s="71"/>
      <c r="AF42" s="71">
        <v>60</v>
      </c>
      <c r="AG42" s="71">
        <v>13</v>
      </c>
      <c r="AH42" s="71">
        <v>218</v>
      </c>
      <c r="AI42" s="71"/>
      <c r="AJ42" s="71">
        <v>1</v>
      </c>
      <c r="AK42" s="71"/>
      <c r="AL42" s="71"/>
      <c r="AM42" s="71"/>
      <c r="AN42" s="71"/>
      <c r="AO42" s="92">
        <v>209</v>
      </c>
      <c r="AP42" s="92">
        <v>18</v>
      </c>
      <c r="AQ42" s="92">
        <v>98</v>
      </c>
      <c r="AR42" s="71">
        <v>3</v>
      </c>
      <c r="AS42" s="71">
        <v>60</v>
      </c>
      <c r="AT42" s="71"/>
      <c r="AU42" s="71"/>
      <c r="AV42" s="71"/>
      <c r="AW42" s="71"/>
      <c r="AX42" s="71"/>
      <c r="AY42" s="71"/>
      <c r="AZ42" s="71">
        <v>1</v>
      </c>
      <c r="BA42" s="71">
        <v>10</v>
      </c>
      <c r="BB42" s="71"/>
      <c r="BC42" s="71"/>
      <c r="BD42" s="71">
        <v>1</v>
      </c>
      <c r="BE42" s="71">
        <v>20</v>
      </c>
      <c r="BF42" s="71">
        <v>9</v>
      </c>
      <c r="BG42" s="71">
        <v>26</v>
      </c>
      <c r="BH42" s="71">
        <v>1</v>
      </c>
      <c r="BI42" s="71">
        <v>15</v>
      </c>
      <c r="BJ42" s="71">
        <v>20</v>
      </c>
      <c r="BK42" s="71">
        <v>21</v>
      </c>
      <c r="BL42" s="71">
        <v>2</v>
      </c>
      <c r="BM42" s="71">
        <v>17</v>
      </c>
      <c r="BN42" s="71"/>
      <c r="BO42" s="71"/>
      <c r="BP42" s="71"/>
      <c r="BQ42" s="71"/>
      <c r="BR42" s="71">
        <v>60</v>
      </c>
      <c r="BS42" s="71">
        <v>117.5</v>
      </c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</row>
    <row r="43" spans="1:87" ht="12.75">
      <c r="A43" s="13">
        <f t="shared" si="0"/>
        <v>39</v>
      </c>
      <c r="B43" s="13" t="s">
        <v>307</v>
      </c>
      <c r="C43" s="13">
        <v>12724</v>
      </c>
      <c r="D43" s="20" t="s">
        <v>35</v>
      </c>
      <c r="E43" s="20">
        <f t="shared" si="1"/>
        <v>1</v>
      </c>
      <c r="F43" s="21" t="s">
        <v>357</v>
      </c>
      <c r="G43" s="89">
        <f t="shared" si="2"/>
        <v>74</v>
      </c>
      <c r="H43" s="89">
        <f t="shared" si="3"/>
        <v>43</v>
      </c>
      <c r="I43" s="89"/>
      <c r="J43" s="91"/>
      <c r="K43" s="90">
        <v>11</v>
      </c>
      <c r="L43" s="90">
        <v>7</v>
      </c>
      <c r="M43" s="90">
        <v>11</v>
      </c>
      <c r="N43" s="90">
        <v>15</v>
      </c>
      <c r="O43" s="90">
        <v>8</v>
      </c>
      <c r="P43" s="90">
        <v>4</v>
      </c>
      <c r="Q43" s="90">
        <v>10</v>
      </c>
      <c r="R43" s="90">
        <v>8</v>
      </c>
      <c r="S43" s="91"/>
      <c r="T43" s="90">
        <v>21</v>
      </c>
      <c r="U43" s="90">
        <v>1</v>
      </c>
      <c r="V43" s="90">
        <v>8</v>
      </c>
      <c r="W43" s="90"/>
      <c r="X43" s="90">
        <v>9</v>
      </c>
      <c r="Y43" s="90">
        <v>1</v>
      </c>
      <c r="Z43" s="90">
        <v>3</v>
      </c>
      <c r="AA43" s="90"/>
      <c r="AB43" s="91">
        <v>16</v>
      </c>
      <c r="AC43" s="91">
        <v>1</v>
      </c>
      <c r="AD43" s="91">
        <v>2</v>
      </c>
      <c r="AE43" s="91">
        <v>5</v>
      </c>
      <c r="AF43" s="91">
        <v>12</v>
      </c>
      <c r="AG43" s="91">
        <v>8</v>
      </c>
      <c r="AH43" s="91">
        <v>52</v>
      </c>
      <c r="AI43" s="91">
        <v>4</v>
      </c>
      <c r="AJ43" s="91" t="s">
        <v>14</v>
      </c>
      <c r="AK43" s="91"/>
      <c r="AL43" s="91"/>
      <c r="AM43" s="91"/>
      <c r="AN43" s="91"/>
      <c r="AO43" s="90">
        <v>12</v>
      </c>
      <c r="AP43" s="90">
        <v>11</v>
      </c>
      <c r="AQ43" s="92">
        <v>16</v>
      </c>
      <c r="AR43" s="71">
        <v>1</v>
      </c>
      <c r="AS43" s="71">
        <v>29</v>
      </c>
      <c r="AT43" s="71"/>
      <c r="AU43" s="71"/>
      <c r="AV43" s="71"/>
      <c r="AW43" s="71"/>
      <c r="AX43" s="71"/>
      <c r="AY43" s="71"/>
      <c r="AZ43" s="71"/>
      <c r="BA43" s="71"/>
      <c r="BB43" s="71">
        <v>6</v>
      </c>
      <c r="BC43" s="71">
        <v>12</v>
      </c>
      <c r="BD43" s="71"/>
      <c r="BE43" s="71"/>
      <c r="BF43" s="71">
        <v>3</v>
      </c>
      <c r="BG43" s="71">
        <v>12</v>
      </c>
      <c r="BH43" s="71"/>
      <c r="BI43" s="71"/>
      <c r="BJ43" s="71">
        <v>4</v>
      </c>
      <c r="BK43" s="71">
        <v>12</v>
      </c>
      <c r="BL43" s="71"/>
      <c r="BM43" s="71"/>
      <c r="BN43" s="71">
        <v>3</v>
      </c>
      <c r="BO43" s="71">
        <v>20</v>
      </c>
      <c r="BP43" s="71"/>
      <c r="BQ43" s="71"/>
      <c r="BR43" s="71">
        <v>2</v>
      </c>
      <c r="BS43" s="71">
        <v>8</v>
      </c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</row>
    <row r="44" spans="1:87" ht="12.75">
      <c r="A44" s="13">
        <f t="shared" si="0"/>
        <v>40</v>
      </c>
      <c r="B44" s="13" t="s">
        <v>307</v>
      </c>
      <c r="C44" s="13">
        <v>9311</v>
      </c>
      <c r="D44" s="20" t="s">
        <v>36</v>
      </c>
      <c r="E44" s="20">
        <f t="shared" si="1"/>
        <v>1</v>
      </c>
      <c r="F44" s="21" t="s">
        <v>357</v>
      </c>
      <c r="G44" s="89">
        <f t="shared" si="2"/>
        <v>98</v>
      </c>
      <c r="H44" s="89">
        <f t="shared" si="3"/>
        <v>100</v>
      </c>
      <c r="I44" s="89"/>
      <c r="J44" s="91"/>
      <c r="K44" s="92"/>
      <c r="L44" s="92">
        <v>5</v>
      </c>
      <c r="M44" s="92">
        <v>29</v>
      </c>
      <c r="N44" s="92">
        <v>27</v>
      </c>
      <c r="O44" s="92">
        <v>1</v>
      </c>
      <c r="P44" s="92">
        <v>4</v>
      </c>
      <c r="Q44" s="92">
        <v>19</v>
      </c>
      <c r="R44" s="92">
        <v>13</v>
      </c>
      <c r="S44" s="71"/>
      <c r="T44" s="92">
        <v>4</v>
      </c>
      <c r="U44" s="92">
        <v>16</v>
      </c>
      <c r="V44" s="92">
        <v>19</v>
      </c>
      <c r="W44" s="92">
        <v>14</v>
      </c>
      <c r="X44" s="92">
        <v>7</v>
      </c>
      <c r="Y44" s="92">
        <v>11</v>
      </c>
      <c r="Z44" s="92">
        <v>18</v>
      </c>
      <c r="AA44" s="92">
        <v>11</v>
      </c>
      <c r="AB44" s="71">
        <v>19</v>
      </c>
      <c r="AC44" s="71">
        <v>7</v>
      </c>
      <c r="AD44" s="71">
        <v>13</v>
      </c>
      <c r="AE44" s="71"/>
      <c r="AF44" s="71">
        <v>6</v>
      </c>
      <c r="AG44" s="71">
        <v>5</v>
      </c>
      <c r="AH44" s="71">
        <v>132</v>
      </c>
      <c r="AI44" s="71">
        <v>2</v>
      </c>
      <c r="AJ44" s="71">
        <v>1</v>
      </c>
      <c r="AK44" s="71"/>
      <c r="AL44" s="71"/>
      <c r="AM44" s="71"/>
      <c r="AN44" s="71">
        <v>1</v>
      </c>
      <c r="AO44" s="92">
        <v>26</v>
      </c>
      <c r="AP44" s="92">
        <v>18</v>
      </c>
      <c r="AQ44" s="92">
        <v>66</v>
      </c>
      <c r="AR44" s="71">
        <v>2</v>
      </c>
      <c r="AS44" s="71">
        <v>80</v>
      </c>
      <c r="AT44" s="71"/>
      <c r="AU44" s="71"/>
      <c r="AV44" s="71"/>
      <c r="AW44" s="71"/>
      <c r="AX44" s="71"/>
      <c r="AY44" s="71"/>
      <c r="AZ44" s="71"/>
      <c r="BA44" s="71"/>
      <c r="BB44" s="71">
        <v>11</v>
      </c>
      <c r="BC44" s="71">
        <v>33</v>
      </c>
      <c r="BD44" s="71"/>
      <c r="BE44" s="71"/>
      <c r="BF44" s="71">
        <v>3</v>
      </c>
      <c r="BG44" s="71">
        <v>12</v>
      </c>
      <c r="BH44" s="71"/>
      <c r="BI44" s="71"/>
      <c r="BJ44" s="71">
        <v>24</v>
      </c>
      <c r="BK44" s="71">
        <v>72</v>
      </c>
      <c r="BL44" s="71">
        <v>1</v>
      </c>
      <c r="BM44" s="71">
        <v>35</v>
      </c>
      <c r="BN44" s="71">
        <v>1</v>
      </c>
      <c r="BO44" s="71">
        <v>5</v>
      </c>
      <c r="BP44" s="71"/>
      <c r="BQ44" s="71"/>
      <c r="BR44" s="71"/>
      <c r="BS44" s="71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</row>
    <row r="45" spans="1:87" ht="12.75">
      <c r="A45" s="13">
        <f t="shared" si="0"/>
        <v>41</v>
      </c>
      <c r="B45" s="13" t="s">
        <v>307</v>
      </c>
      <c r="C45" s="13">
        <v>9312</v>
      </c>
      <c r="D45" s="20" t="s">
        <v>57</v>
      </c>
      <c r="E45" s="20">
        <f t="shared" si="1"/>
      </c>
      <c r="F45" s="21" t="s">
        <v>346</v>
      </c>
      <c r="G45" s="89">
        <f t="shared" si="2"/>
        <v>66</v>
      </c>
      <c r="H45" s="89">
        <f t="shared" si="3"/>
        <v>0</v>
      </c>
      <c r="I45" s="89"/>
      <c r="J45" s="91"/>
      <c r="K45" s="92">
        <v>2</v>
      </c>
      <c r="L45" s="92">
        <v>11</v>
      </c>
      <c r="M45" s="92">
        <v>11</v>
      </c>
      <c r="N45" s="92">
        <v>19</v>
      </c>
      <c r="O45" s="92">
        <v>3</v>
      </c>
      <c r="P45" s="92">
        <v>3</v>
      </c>
      <c r="Q45" s="92">
        <v>7</v>
      </c>
      <c r="R45" s="92">
        <v>10</v>
      </c>
      <c r="S45" s="71"/>
      <c r="T45" s="92"/>
      <c r="U45" s="92"/>
      <c r="V45" s="92"/>
      <c r="W45" s="92"/>
      <c r="X45" s="92"/>
      <c r="Y45" s="92"/>
      <c r="Z45" s="92"/>
      <c r="AA45" s="92"/>
      <c r="AB45" s="71"/>
      <c r="AC45" s="71"/>
      <c r="AD45" s="71"/>
      <c r="AE45" s="71"/>
      <c r="AF45" s="71"/>
      <c r="AG45" s="71"/>
      <c r="AH45" s="71"/>
      <c r="AI45" s="71">
        <v>5</v>
      </c>
      <c r="AJ45" s="71">
        <v>1</v>
      </c>
      <c r="AK45" s="71"/>
      <c r="AL45" s="71"/>
      <c r="AM45" s="71"/>
      <c r="AN45" s="71"/>
      <c r="AO45" s="92">
        <v>10</v>
      </c>
      <c r="AP45" s="92">
        <v>16</v>
      </c>
      <c r="AQ45" s="92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</row>
    <row r="46" spans="1:87" ht="12.75">
      <c r="A46" s="13">
        <f t="shared" si="0"/>
        <v>42</v>
      </c>
      <c r="B46" s="13" t="s">
        <v>307</v>
      </c>
      <c r="C46" s="13">
        <v>9313</v>
      </c>
      <c r="D46" s="20" t="s">
        <v>56</v>
      </c>
      <c r="E46" s="20">
        <f t="shared" si="1"/>
      </c>
      <c r="F46" s="21" t="s">
        <v>346</v>
      </c>
      <c r="G46" s="89">
        <f t="shared" si="2"/>
        <v>101</v>
      </c>
      <c r="H46" s="89">
        <f t="shared" si="3"/>
        <v>26</v>
      </c>
      <c r="I46" s="89"/>
      <c r="J46" s="91"/>
      <c r="K46" s="92">
        <v>9</v>
      </c>
      <c r="L46" s="92">
        <v>17</v>
      </c>
      <c r="M46" s="92">
        <v>22</v>
      </c>
      <c r="N46" s="92">
        <v>9</v>
      </c>
      <c r="O46" s="92">
        <v>7</v>
      </c>
      <c r="P46" s="92">
        <v>16</v>
      </c>
      <c r="Q46" s="92">
        <v>16</v>
      </c>
      <c r="R46" s="92">
        <v>5</v>
      </c>
      <c r="S46" s="71"/>
      <c r="T46" s="92"/>
      <c r="U46" s="92">
        <v>5</v>
      </c>
      <c r="V46" s="92">
        <v>8</v>
      </c>
      <c r="W46" s="92">
        <v>2</v>
      </c>
      <c r="X46" s="92">
        <v>1</v>
      </c>
      <c r="Y46" s="92">
        <v>5</v>
      </c>
      <c r="Z46" s="92">
        <v>3</v>
      </c>
      <c r="AA46" s="92">
        <v>2</v>
      </c>
      <c r="AB46" s="71"/>
      <c r="AC46" s="71"/>
      <c r="AD46" s="71"/>
      <c r="AE46" s="71"/>
      <c r="AF46" s="71"/>
      <c r="AG46" s="71"/>
      <c r="AH46" s="71"/>
      <c r="AI46" s="71">
        <v>1</v>
      </c>
      <c r="AJ46" s="71">
        <v>5</v>
      </c>
      <c r="AK46" s="71"/>
      <c r="AL46" s="71"/>
      <c r="AM46" s="71"/>
      <c r="AN46" s="71"/>
      <c r="AO46" s="92">
        <v>14</v>
      </c>
      <c r="AP46" s="92">
        <v>15</v>
      </c>
      <c r="AQ46" s="92">
        <v>33</v>
      </c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</row>
    <row r="47" spans="1:87" ht="12.75">
      <c r="A47" s="13">
        <f t="shared" si="0"/>
        <v>43</v>
      </c>
      <c r="B47" s="13" t="s">
        <v>307</v>
      </c>
      <c r="C47" s="13">
        <v>9284</v>
      </c>
      <c r="D47" s="20" t="s">
        <v>23</v>
      </c>
      <c r="E47" s="20">
        <f t="shared" si="1"/>
        <v>1</v>
      </c>
      <c r="F47" s="21" t="s">
        <v>357</v>
      </c>
      <c r="G47" s="89">
        <f t="shared" si="2"/>
        <v>59</v>
      </c>
      <c r="H47" s="89">
        <f t="shared" si="3"/>
        <v>24</v>
      </c>
      <c r="I47" s="89"/>
      <c r="J47" s="91"/>
      <c r="K47" s="90">
        <v>1</v>
      </c>
      <c r="L47" s="90">
        <v>6</v>
      </c>
      <c r="M47" s="90">
        <v>7</v>
      </c>
      <c r="N47" s="90">
        <v>30</v>
      </c>
      <c r="O47" s="90"/>
      <c r="P47" s="90"/>
      <c r="Q47" s="90">
        <v>3</v>
      </c>
      <c r="R47" s="90">
        <v>12</v>
      </c>
      <c r="S47" s="91"/>
      <c r="T47" s="90">
        <v>1</v>
      </c>
      <c r="U47" s="90">
        <v>3</v>
      </c>
      <c r="V47" s="90">
        <v>3</v>
      </c>
      <c r="W47" s="90">
        <v>7</v>
      </c>
      <c r="X47" s="90">
        <v>1</v>
      </c>
      <c r="Y47" s="90">
        <v>1</v>
      </c>
      <c r="Z47" s="90">
        <v>4</v>
      </c>
      <c r="AA47" s="90">
        <v>4</v>
      </c>
      <c r="AB47" s="91">
        <v>9</v>
      </c>
      <c r="AC47" s="91"/>
      <c r="AD47" s="91"/>
      <c r="AE47" s="91">
        <v>7</v>
      </c>
      <c r="AF47" s="91">
        <v>3</v>
      </c>
      <c r="AG47" s="91">
        <v>3</v>
      </c>
      <c r="AH47" s="91">
        <v>34</v>
      </c>
      <c r="AI47" s="91"/>
      <c r="AJ47" s="91"/>
      <c r="AK47" s="91"/>
      <c r="AL47" s="91"/>
      <c r="AM47" s="91"/>
      <c r="AN47" s="91"/>
      <c r="AO47" s="90">
        <v>7</v>
      </c>
      <c r="AP47" s="90">
        <v>3</v>
      </c>
      <c r="AQ47" s="90">
        <v>14</v>
      </c>
      <c r="AR47" s="91">
        <v>1</v>
      </c>
      <c r="AS47" s="91">
        <v>50</v>
      </c>
      <c r="AT47" s="91"/>
      <c r="AU47" s="91"/>
      <c r="AV47" s="91"/>
      <c r="AW47" s="91"/>
      <c r="AX47" s="91"/>
      <c r="AY47" s="91"/>
      <c r="AZ47" s="91"/>
      <c r="BA47" s="91"/>
      <c r="BB47" s="91">
        <v>13</v>
      </c>
      <c r="BC47" s="91">
        <v>13</v>
      </c>
      <c r="BD47" s="91"/>
      <c r="BE47" s="91"/>
      <c r="BF47" s="91">
        <v>4</v>
      </c>
      <c r="BG47" s="91">
        <v>3</v>
      </c>
      <c r="BH47" s="91"/>
      <c r="BI47" s="91"/>
      <c r="BJ47" s="91">
        <v>8</v>
      </c>
      <c r="BK47" s="91">
        <v>8</v>
      </c>
      <c r="BL47" s="91"/>
      <c r="BM47" s="91"/>
      <c r="BN47" s="91">
        <v>10</v>
      </c>
      <c r="BO47" s="91">
        <v>8</v>
      </c>
      <c r="BP47" s="91"/>
      <c r="BQ47" s="91"/>
      <c r="BR47" s="91"/>
      <c r="BS47" s="91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</row>
    <row r="48" spans="1:87" s="83" customFormat="1" ht="12.75">
      <c r="A48" s="13">
        <f t="shared" si="0"/>
        <v>44</v>
      </c>
      <c r="B48" s="18" t="s">
        <v>307</v>
      </c>
      <c r="C48" s="18">
        <v>18665</v>
      </c>
      <c r="D48" s="81" t="s">
        <v>360</v>
      </c>
      <c r="E48" s="81">
        <f t="shared" si="1"/>
        <v>1</v>
      </c>
      <c r="F48" s="82" t="s">
        <v>357</v>
      </c>
      <c r="G48" s="89">
        <f t="shared" si="2"/>
        <v>60</v>
      </c>
      <c r="H48" s="89">
        <f t="shared" si="3"/>
        <v>23</v>
      </c>
      <c r="I48" s="89"/>
      <c r="J48" s="91"/>
      <c r="K48" s="91">
        <v>4</v>
      </c>
      <c r="L48" s="91">
        <v>9</v>
      </c>
      <c r="M48" s="91">
        <v>17</v>
      </c>
      <c r="N48" s="91">
        <v>2</v>
      </c>
      <c r="O48" s="91">
        <v>3</v>
      </c>
      <c r="P48" s="91">
        <v>6</v>
      </c>
      <c r="Q48" s="91">
        <v>11</v>
      </c>
      <c r="R48" s="91">
        <v>8</v>
      </c>
      <c r="S48" s="91"/>
      <c r="T48" s="91">
        <v>2</v>
      </c>
      <c r="U48" s="91">
        <v>3</v>
      </c>
      <c r="V48" s="91">
        <v>7</v>
      </c>
      <c r="W48" s="91"/>
      <c r="X48" s="91">
        <v>1</v>
      </c>
      <c r="Y48" s="91">
        <v>3</v>
      </c>
      <c r="Z48" s="91">
        <v>4</v>
      </c>
      <c r="AA48" s="91">
        <v>3</v>
      </c>
      <c r="AB48" s="91"/>
      <c r="AC48" s="91">
        <v>1</v>
      </c>
      <c r="AD48" s="91">
        <v>9</v>
      </c>
      <c r="AE48" s="91"/>
      <c r="AF48" s="91">
        <v>10</v>
      </c>
      <c r="AG48" s="91">
        <v>8</v>
      </c>
      <c r="AH48" s="91">
        <v>65</v>
      </c>
      <c r="AI48" s="91"/>
      <c r="AJ48" s="91"/>
      <c r="AK48" s="91"/>
      <c r="AL48" s="91"/>
      <c r="AM48" s="91"/>
      <c r="AN48" s="91"/>
      <c r="AO48" s="91"/>
      <c r="AP48" s="91"/>
      <c r="AQ48" s="91"/>
      <c r="AR48" s="91">
        <v>1</v>
      </c>
      <c r="AS48" s="91"/>
      <c r="AT48" s="91"/>
      <c r="AU48" s="91"/>
      <c r="AV48" s="91"/>
      <c r="AW48" s="91"/>
      <c r="AX48" s="91"/>
      <c r="AY48" s="91"/>
      <c r="AZ48" s="91"/>
      <c r="BA48" s="91"/>
      <c r="BB48" s="91">
        <v>3</v>
      </c>
      <c r="BC48" s="91"/>
      <c r="BD48" s="91"/>
      <c r="BE48" s="91"/>
      <c r="BF48" s="91">
        <v>4</v>
      </c>
      <c r="BG48" s="91"/>
      <c r="BH48" s="91"/>
      <c r="BI48" s="91"/>
      <c r="BJ48" s="91">
        <v>3</v>
      </c>
      <c r="BK48" s="91"/>
      <c r="BL48" s="91"/>
      <c r="BM48" s="91"/>
      <c r="BN48" s="91"/>
      <c r="BO48" s="91"/>
      <c r="BP48" s="91"/>
      <c r="BQ48" s="91"/>
      <c r="BR48" s="91"/>
      <c r="BS48" s="91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</row>
    <row r="49" spans="1:87" ht="12.75">
      <c r="A49" s="13">
        <f t="shared" si="0"/>
        <v>45</v>
      </c>
      <c r="B49" s="13" t="s">
        <v>307</v>
      </c>
      <c r="C49" s="18">
        <v>13344</v>
      </c>
      <c r="D49" s="20" t="s">
        <v>37</v>
      </c>
      <c r="E49" s="20">
        <f t="shared" si="1"/>
        <v>1</v>
      </c>
      <c r="F49" s="21" t="s">
        <v>357</v>
      </c>
      <c r="G49" s="89">
        <f t="shared" si="2"/>
        <v>40</v>
      </c>
      <c r="H49" s="89">
        <f t="shared" si="3"/>
        <v>33</v>
      </c>
      <c r="I49" s="89"/>
      <c r="J49" s="91"/>
      <c r="K49" s="91">
        <v>1</v>
      </c>
      <c r="L49" s="91">
        <v>8</v>
      </c>
      <c r="M49" s="91">
        <v>4</v>
      </c>
      <c r="N49" s="91">
        <v>10</v>
      </c>
      <c r="O49" s="91">
        <v>1</v>
      </c>
      <c r="P49" s="91">
        <v>7</v>
      </c>
      <c r="Q49" s="91">
        <v>4</v>
      </c>
      <c r="R49" s="91">
        <v>5</v>
      </c>
      <c r="S49" s="91"/>
      <c r="T49" s="91">
        <v>13</v>
      </c>
      <c r="U49" s="91">
        <v>2</v>
      </c>
      <c r="V49" s="91"/>
      <c r="W49" s="91"/>
      <c r="X49" s="91">
        <v>17</v>
      </c>
      <c r="Y49" s="91">
        <v>1</v>
      </c>
      <c r="Z49" s="91"/>
      <c r="AA49" s="91"/>
      <c r="AB49" s="91"/>
      <c r="AC49" s="91"/>
      <c r="AD49" s="91">
        <v>20</v>
      </c>
      <c r="AE49" s="91"/>
      <c r="AF49" s="91">
        <v>8</v>
      </c>
      <c r="AG49" s="91">
        <v>6</v>
      </c>
      <c r="AH49" s="91">
        <v>30</v>
      </c>
      <c r="AI49" s="91"/>
      <c r="AJ49" s="91"/>
      <c r="AK49" s="91"/>
      <c r="AL49" s="91"/>
      <c r="AM49" s="91"/>
      <c r="AN49" s="91"/>
      <c r="AO49" s="91">
        <v>15</v>
      </c>
      <c r="AP49" s="91">
        <v>15</v>
      </c>
      <c r="AQ49" s="92">
        <v>45</v>
      </c>
      <c r="AR49" s="71">
        <v>1</v>
      </c>
      <c r="AS49" s="71">
        <v>10</v>
      </c>
      <c r="AT49" s="71"/>
      <c r="AU49" s="71"/>
      <c r="AV49" s="71"/>
      <c r="AW49" s="71"/>
      <c r="AX49" s="71"/>
      <c r="AY49" s="71"/>
      <c r="AZ49" s="71"/>
      <c r="BA49" s="71"/>
      <c r="BB49" s="71">
        <v>5</v>
      </c>
      <c r="BC49" s="71">
        <v>2</v>
      </c>
      <c r="BD49" s="71"/>
      <c r="BE49" s="71"/>
      <c r="BF49" s="71">
        <v>2</v>
      </c>
      <c r="BG49" s="71">
        <v>2</v>
      </c>
      <c r="BH49" s="71"/>
      <c r="BI49" s="71"/>
      <c r="BJ49" s="71"/>
      <c r="BK49" s="71"/>
      <c r="BL49" s="71">
        <v>1</v>
      </c>
      <c r="BM49" s="71">
        <v>5</v>
      </c>
      <c r="BN49" s="71"/>
      <c r="BO49" s="71"/>
      <c r="BP49" s="71"/>
      <c r="BQ49" s="71"/>
      <c r="BR49" s="71"/>
      <c r="BS49" s="71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</row>
    <row r="50" spans="1:87" ht="12.75">
      <c r="A50" s="13">
        <f t="shared" si="0"/>
        <v>46</v>
      </c>
      <c r="B50" s="13" t="s">
        <v>307</v>
      </c>
      <c r="C50" s="13">
        <v>9272</v>
      </c>
      <c r="D50" s="20" t="s">
        <v>304</v>
      </c>
      <c r="E50" s="20">
        <f t="shared" si="1"/>
        <v>1</v>
      </c>
      <c r="F50" s="21" t="s">
        <v>357</v>
      </c>
      <c r="G50" s="89">
        <f t="shared" si="2"/>
        <v>39</v>
      </c>
      <c r="H50" s="89">
        <f t="shared" si="3"/>
        <v>17</v>
      </c>
      <c r="I50" s="89"/>
      <c r="J50" s="71"/>
      <c r="K50" s="90"/>
      <c r="L50" s="90"/>
      <c r="M50" s="90">
        <v>2</v>
      </c>
      <c r="N50" s="90">
        <v>23</v>
      </c>
      <c r="O50" s="90"/>
      <c r="P50" s="90"/>
      <c r="Q50" s="90">
        <v>2</v>
      </c>
      <c r="R50" s="90">
        <v>12</v>
      </c>
      <c r="S50" s="91"/>
      <c r="T50" s="90"/>
      <c r="U50" s="90"/>
      <c r="V50" s="90">
        <v>1</v>
      </c>
      <c r="W50" s="90">
        <v>11</v>
      </c>
      <c r="X50" s="90"/>
      <c r="Y50" s="90"/>
      <c r="Z50" s="90">
        <v>1</v>
      </c>
      <c r="AA50" s="90">
        <v>4</v>
      </c>
      <c r="AB50" s="91"/>
      <c r="AC50" s="91">
        <v>4</v>
      </c>
      <c r="AD50" s="91">
        <v>5</v>
      </c>
      <c r="AE50" s="91"/>
      <c r="AF50" s="91">
        <v>2</v>
      </c>
      <c r="AG50" s="91"/>
      <c r="AH50" s="91">
        <v>48</v>
      </c>
      <c r="AI50" s="91"/>
      <c r="AJ50" s="91"/>
      <c r="AK50" s="91"/>
      <c r="AL50" s="91"/>
      <c r="AM50" s="91"/>
      <c r="AN50" s="91"/>
      <c r="AO50" s="90"/>
      <c r="AP50" s="92"/>
      <c r="AQ50" s="92">
        <v>41</v>
      </c>
      <c r="AR50" s="71"/>
      <c r="AS50" s="71"/>
      <c r="AT50" s="71"/>
      <c r="AU50" s="71"/>
      <c r="AV50" s="71"/>
      <c r="AW50" s="71"/>
      <c r="AX50" s="71">
        <v>3</v>
      </c>
      <c r="AY50" s="71">
        <v>2</v>
      </c>
      <c r="AZ50" s="71"/>
      <c r="BA50" s="71"/>
      <c r="BB50" s="71">
        <v>2</v>
      </c>
      <c r="BC50" s="71">
        <v>4</v>
      </c>
      <c r="BD50" s="71"/>
      <c r="BE50" s="71"/>
      <c r="BF50" s="71">
        <v>2</v>
      </c>
      <c r="BG50" s="71">
        <v>4</v>
      </c>
      <c r="BH50" s="71"/>
      <c r="BI50" s="71"/>
      <c r="BJ50" s="71">
        <v>12</v>
      </c>
      <c r="BK50" s="71">
        <v>2</v>
      </c>
      <c r="BL50" s="71"/>
      <c r="BM50" s="71"/>
      <c r="BN50" s="71">
        <v>2</v>
      </c>
      <c r="BO50" s="71">
        <v>3</v>
      </c>
      <c r="BP50" s="71"/>
      <c r="BQ50" s="71"/>
      <c r="BR50" s="71">
        <v>4</v>
      </c>
      <c r="BS50" s="71">
        <v>1</v>
      </c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</row>
    <row r="51" spans="1:87" ht="12.75">
      <c r="A51" s="13">
        <f t="shared" si="0"/>
        <v>47</v>
      </c>
      <c r="B51" s="13" t="s">
        <v>307</v>
      </c>
      <c r="C51" s="13">
        <v>9316</v>
      </c>
      <c r="D51" s="20" t="s">
        <v>38</v>
      </c>
      <c r="E51" s="20">
        <f t="shared" si="1"/>
      </c>
      <c r="F51" s="21" t="s">
        <v>346</v>
      </c>
      <c r="G51" s="89">
        <f t="shared" si="2"/>
        <v>43</v>
      </c>
      <c r="H51" s="89">
        <f t="shared" si="3"/>
        <v>23</v>
      </c>
      <c r="I51" s="89"/>
      <c r="J51" s="91"/>
      <c r="K51" s="90">
        <v>8</v>
      </c>
      <c r="L51" s="90">
        <v>7</v>
      </c>
      <c r="M51" s="90">
        <v>8</v>
      </c>
      <c r="N51" s="90"/>
      <c r="O51" s="90">
        <v>7</v>
      </c>
      <c r="P51" s="90">
        <v>6</v>
      </c>
      <c r="Q51" s="90">
        <v>7</v>
      </c>
      <c r="R51" s="90"/>
      <c r="S51" s="91"/>
      <c r="T51" s="90">
        <v>4</v>
      </c>
      <c r="U51" s="90">
        <v>4</v>
      </c>
      <c r="V51" s="90">
        <v>4</v>
      </c>
      <c r="W51" s="90"/>
      <c r="X51" s="90">
        <v>4</v>
      </c>
      <c r="Y51" s="90">
        <v>4</v>
      </c>
      <c r="Z51" s="90">
        <v>3</v>
      </c>
      <c r="AA51" s="90"/>
      <c r="AB51" s="91">
        <v>10</v>
      </c>
      <c r="AC51" s="91">
        <v>1</v>
      </c>
      <c r="AD51" s="91"/>
      <c r="AE51" s="91"/>
      <c r="AF51" s="91">
        <v>15</v>
      </c>
      <c r="AG51" s="91">
        <v>25</v>
      </c>
      <c r="AH51" s="91">
        <v>24</v>
      </c>
      <c r="AI51" s="91">
        <v>3</v>
      </c>
      <c r="AJ51" s="91"/>
      <c r="AK51" s="91"/>
      <c r="AL51" s="91">
        <v>3</v>
      </c>
      <c r="AM51" s="91"/>
      <c r="AN51" s="91">
        <v>5</v>
      </c>
      <c r="AO51" s="90"/>
      <c r="AP51" s="90"/>
      <c r="AQ51" s="92"/>
      <c r="AR51" s="71">
        <v>1</v>
      </c>
      <c r="AS51" s="71">
        <v>6</v>
      </c>
      <c r="AT51" s="71">
        <v>1</v>
      </c>
      <c r="AU51" s="71">
        <v>3</v>
      </c>
      <c r="AV51" s="71"/>
      <c r="AW51" s="71"/>
      <c r="AX51" s="71"/>
      <c r="AY51" s="71"/>
      <c r="AZ51" s="71">
        <v>1</v>
      </c>
      <c r="BA51" s="71">
        <v>2</v>
      </c>
      <c r="BB51" s="71">
        <v>1</v>
      </c>
      <c r="BC51" s="71">
        <v>2</v>
      </c>
      <c r="BD51" s="71">
        <v>1</v>
      </c>
      <c r="BE51" s="71">
        <v>2</v>
      </c>
      <c r="BF51" s="71">
        <v>1</v>
      </c>
      <c r="BG51" s="71">
        <v>2</v>
      </c>
      <c r="BH51" s="71">
        <v>1</v>
      </c>
      <c r="BI51" s="71">
        <v>1</v>
      </c>
      <c r="BJ51" s="71">
        <v>1</v>
      </c>
      <c r="BK51" s="71">
        <v>1</v>
      </c>
      <c r="BL51" s="71">
        <v>1</v>
      </c>
      <c r="BM51" s="71">
        <v>3</v>
      </c>
      <c r="BN51" s="71"/>
      <c r="BO51" s="71"/>
      <c r="BP51" s="71">
        <v>1</v>
      </c>
      <c r="BQ51" s="71">
        <v>2</v>
      </c>
      <c r="BR51" s="71">
        <v>1</v>
      </c>
      <c r="BS51" s="71">
        <v>2</v>
      </c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</row>
    <row r="52" spans="1:87" ht="12.75">
      <c r="A52" s="13">
        <f t="shared" si="0"/>
        <v>48</v>
      </c>
      <c r="B52" s="13" t="s">
        <v>307</v>
      </c>
      <c r="C52" s="13">
        <v>9317</v>
      </c>
      <c r="D52" s="20" t="s">
        <v>39</v>
      </c>
      <c r="E52" s="20">
        <f t="shared" si="1"/>
        <v>1</v>
      </c>
      <c r="F52" s="21" t="s">
        <v>357</v>
      </c>
      <c r="G52" s="89">
        <f t="shared" si="2"/>
        <v>101</v>
      </c>
      <c r="H52" s="89">
        <f t="shared" si="3"/>
        <v>49</v>
      </c>
      <c r="I52" s="89"/>
      <c r="J52" s="91"/>
      <c r="K52" s="90">
        <v>8</v>
      </c>
      <c r="L52" s="90">
        <v>11</v>
      </c>
      <c r="M52" s="90">
        <v>22</v>
      </c>
      <c r="N52" s="90">
        <v>18</v>
      </c>
      <c r="O52" s="90">
        <v>5</v>
      </c>
      <c r="P52" s="90">
        <v>12</v>
      </c>
      <c r="Q52" s="90">
        <v>10</v>
      </c>
      <c r="R52" s="90">
        <v>15</v>
      </c>
      <c r="S52" s="91"/>
      <c r="T52" s="90">
        <v>4</v>
      </c>
      <c r="U52" s="90">
        <v>6</v>
      </c>
      <c r="V52" s="90">
        <v>6</v>
      </c>
      <c r="W52" s="90">
        <v>9</v>
      </c>
      <c r="X52" s="90">
        <v>4</v>
      </c>
      <c r="Y52" s="90">
        <v>8</v>
      </c>
      <c r="Z52" s="90">
        <v>5</v>
      </c>
      <c r="AA52" s="90">
        <v>7</v>
      </c>
      <c r="AB52" s="91"/>
      <c r="AC52" s="91">
        <v>2</v>
      </c>
      <c r="AD52" s="91">
        <v>8</v>
      </c>
      <c r="AE52" s="91"/>
      <c r="AF52" s="91">
        <v>12</v>
      </c>
      <c r="AG52" s="91">
        <v>10</v>
      </c>
      <c r="AH52" s="91">
        <v>92</v>
      </c>
      <c r="AI52" s="91">
        <v>9</v>
      </c>
      <c r="AJ52" s="91"/>
      <c r="AK52" s="91"/>
      <c r="AL52" s="91"/>
      <c r="AM52" s="91"/>
      <c r="AN52" s="91"/>
      <c r="AO52" s="90"/>
      <c r="AP52" s="90"/>
      <c r="AQ52" s="92"/>
      <c r="AR52" s="71">
        <v>1</v>
      </c>
      <c r="AS52" s="71">
        <v>40</v>
      </c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>
        <v>6</v>
      </c>
      <c r="BG52" s="71">
        <v>30</v>
      </c>
      <c r="BH52" s="71"/>
      <c r="BI52" s="71"/>
      <c r="BJ52" s="71"/>
      <c r="BK52" s="71"/>
      <c r="BL52" s="71">
        <v>2</v>
      </c>
      <c r="BM52" s="71">
        <v>10</v>
      </c>
      <c r="BN52" s="71">
        <v>4</v>
      </c>
      <c r="BO52" s="71"/>
      <c r="BP52" s="71"/>
      <c r="BQ52" s="71"/>
      <c r="BR52" s="71">
        <v>4</v>
      </c>
      <c r="BS52" s="71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</row>
    <row r="53" spans="1:87" ht="12.75">
      <c r="A53" s="13">
        <f t="shared" si="0"/>
        <v>49</v>
      </c>
      <c r="B53" s="13" t="s">
        <v>307</v>
      </c>
      <c r="C53" s="13">
        <v>9871</v>
      </c>
      <c r="D53" s="20" t="s">
        <v>58</v>
      </c>
      <c r="E53" s="20">
        <f t="shared" si="1"/>
      </c>
      <c r="F53" s="21" t="s">
        <v>346</v>
      </c>
      <c r="G53" s="89">
        <f t="shared" si="2"/>
        <v>48</v>
      </c>
      <c r="H53" s="89">
        <f t="shared" si="3"/>
        <v>50</v>
      </c>
      <c r="I53" s="89"/>
      <c r="J53" s="91"/>
      <c r="K53" s="90">
        <v>16</v>
      </c>
      <c r="L53" s="90">
        <v>2</v>
      </c>
      <c r="M53" s="90">
        <v>7</v>
      </c>
      <c r="N53" s="90">
        <v>3</v>
      </c>
      <c r="O53" s="90">
        <v>10</v>
      </c>
      <c r="P53" s="90">
        <v>2</v>
      </c>
      <c r="Q53" s="90">
        <v>6</v>
      </c>
      <c r="R53" s="90">
        <v>2</v>
      </c>
      <c r="S53" s="91"/>
      <c r="T53" s="90">
        <v>5</v>
      </c>
      <c r="U53" s="90">
        <v>3</v>
      </c>
      <c r="V53" s="90">
        <v>14</v>
      </c>
      <c r="W53" s="90">
        <v>4</v>
      </c>
      <c r="X53" s="90">
        <v>4</v>
      </c>
      <c r="Y53" s="90">
        <v>6</v>
      </c>
      <c r="Z53" s="90">
        <v>12</v>
      </c>
      <c r="AA53" s="90">
        <v>2</v>
      </c>
      <c r="AB53" s="91"/>
      <c r="AC53" s="91"/>
      <c r="AD53" s="91"/>
      <c r="AE53" s="91"/>
      <c r="AF53" s="91"/>
      <c r="AG53" s="91"/>
      <c r="AH53" s="91"/>
      <c r="AI53" s="91">
        <v>14</v>
      </c>
      <c r="AJ53" s="91">
        <v>16</v>
      </c>
      <c r="AK53" s="91"/>
      <c r="AL53" s="91"/>
      <c r="AM53" s="91"/>
      <c r="AN53" s="91"/>
      <c r="AO53" s="90">
        <v>8</v>
      </c>
      <c r="AP53" s="90">
        <v>12</v>
      </c>
      <c r="AQ53" s="92">
        <v>6</v>
      </c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</row>
    <row r="54" spans="1:87" ht="12.75">
      <c r="A54" s="13">
        <f t="shared" si="0"/>
        <v>50</v>
      </c>
      <c r="B54" s="13" t="s">
        <v>307</v>
      </c>
      <c r="C54" s="13">
        <v>9347</v>
      </c>
      <c r="D54" s="20" t="s">
        <v>77</v>
      </c>
      <c r="E54" s="20">
        <f t="shared" si="1"/>
        <v>1</v>
      </c>
      <c r="F54" s="21" t="s">
        <v>357</v>
      </c>
      <c r="G54" s="89">
        <f t="shared" si="2"/>
        <v>148</v>
      </c>
      <c r="H54" s="89">
        <f t="shared" si="3"/>
        <v>52</v>
      </c>
      <c r="I54" s="89"/>
      <c r="J54" s="91"/>
      <c r="K54" s="90"/>
      <c r="L54" s="90">
        <v>32</v>
      </c>
      <c r="M54" s="90">
        <v>36</v>
      </c>
      <c r="N54" s="90">
        <v>15</v>
      </c>
      <c r="O54" s="90">
        <v>5</v>
      </c>
      <c r="P54" s="90">
        <v>18</v>
      </c>
      <c r="Q54" s="90">
        <v>37</v>
      </c>
      <c r="R54" s="90">
        <v>5</v>
      </c>
      <c r="S54" s="91"/>
      <c r="T54" s="90">
        <v>8</v>
      </c>
      <c r="U54" s="90">
        <v>4</v>
      </c>
      <c r="V54" s="90">
        <v>12</v>
      </c>
      <c r="W54" s="90">
        <v>8</v>
      </c>
      <c r="X54" s="90">
        <v>2</v>
      </c>
      <c r="Y54" s="90">
        <v>3</v>
      </c>
      <c r="Z54" s="90">
        <v>6</v>
      </c>
      <c r="AA54" s="90">
        <v>9</v>
      </c>
      <c r="AB54" s="91">
        <v>7</v>
      </c>
      <c r="AC54" s="91">
        <v>1</v>
      </c>
      <c r="AD54" s="91">
        <v>15</v>
      </c>
      <c r="AE54" s="91">
        <v>6</v>
      </c>
      <c r="AF54" s="91">
        <v>44</v>
      </c>
      <c r="AG54" s="91">
        <v>17</v>
      </c>
      <c r="AH54" s="91">
        <v>156</v>
      </c>
      <c r="AI54" s="91"/>
      <c r="AJ54" s="91"/>
      <c r="AK54" s="91"/>
      <c r="AL54" s="91"/>
      <c r="AM54" s="91"/>
      <c r="AN54" s="91"/>
      <c r="AO54" s="90">
        <v>8</v>
      </c>
      <c r="AP54" s="90"/>
      <c r="AQ54" s="90">
        <v>24</v>
      </c>
      <c r="AR54" s="91">
        <v>1</v>
      </c>
      <c r="AS54" s="91">
        <v>45</v>
      </c>
      <c r="AT54" s="91"/>
      <c r="AU54" s="91"/>
      <c r="AV54" s="91">
        <v>3</v>
      </c>
      <c r="AW54" s="91">
        <v>135</v>
      </c>
      <c r="AX54" s="91"/>
      <c r="AY54" s="91"/>
      <c r="AZ54" s="91"/>
      <c r="BA54" s="91"/>
      <c r="BB54" s="91">
        <v>2</v>
      </c>
      <c r="BC54" s="91">
        <v>2</v>
      </c>
      <c r="BD54" s="91"/>
      <c r="BE54" s="91"/>
      <c r="BF54" s="91">
        <v>4</v>
      </c>
      <c r="BG54" s="91">
        <v>1.5</v>
      </c>
      <c r="BH54" s="91"/>
      <c r="BI54" s="91"/>
      <c r="BJ54" s="91">
        <v>8</v>
      </c>
      <c r="BK54" s="91">
        <v>3</v>
      </c>
      <c r="BL54" s="91">
        <v>1</v>
      </c>
      <c r="BM54" s="91"/>
      <c r="BN54" s="91">
        <v>2</v>
      </c>
      <c r="BO54" s="91">
        <v>4</v>
      </c>
      <c r="BP54" s="91"/>
      <c r="BQ54" s="91"/>
      <c r="BR54" s="91"/>
      <c r="BS54" s="91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</row>
    <row r="55" spans="1:87" ht="12.75">
      <c r="A55" s="13">
        <f t="shared" si="0"/>
        <v>51</v>
      </c>
      <c r="B55" s="13" t="s">
        <v>307</v>
      </c>
      <c r="C55" s="13">
        <v>9346</v>
      </c>
      <c r="D55" s="20" t="s">
        <v>68</v>
      </c>
      <c r="E55" s="20">
        <f t="shared" si="1"/>
        <v>1</v>
      </c>
      <c r="F55" s="21" t="s">
        <v>357</v>
      </c>
      <c r="G55" s="89">
        <f t="shared" si="2"/>
        <v>91</v>
      </c>
      <c r="H55" s="89">
        <f t="shared" si="3"/>
        <v>123</v>
      </c>
      <c r="I55" s="89"/>
      <c r="J55" s="91"/>
      <c r="K55" s="90">
        <v>2</v>
      </c>
      <c r="L55" s="90">
        <v>6</v>
      </c>
      <c r="M55" s="90">
        <v>19</v>
      </c>
      <c r="N55" s="90">
        <v>31</v>
      </c>
      <c r="O55" s="90">
        <v>1</v>
      </c>
      <c r="P55" s="90">
        <v>5</v>
      </c>
      <c r="Q55" s="90">
        <v>13</v>
      </c>
      <c r="R55" s="90">
        <v>14</v>
      </c>
      <c r="S55" s="91"/>
      <c r="T55" s="90">
        <v>10</v>
      </c>
      <c r="U55" s="90">
        <v>33</v>
      </c>
      <c r="V55" s="90">
        <v>19</v>
      </c>
      <c r="W55" s="90">
        <v>19</v>
      </c>
      <c r="X55" s="90">
        <v>10</v>
      </c>
      <c r="Y55" s="90">
        <v>14</v>
      </c>
      <c r="Z55" s="90">
        <v>8</v>
      </c>
      <c r="AA55" s="90">
        <v>10</v>
      </c>
      <c r="AB55" s="91">
        <v>13</v>
      </c>
      <c r="AC55" s="91">
        <v>7</v>
      </c>
      <c r="AD55" s="91">
        <v>9</v>
      </c>
      <c r="AE55" s="91">
        <v>1</v>
      </c>
      <c r="AF55" s="91">
        <v>47</v>
      </c>
      <c r="AG55" s="91">
        <v>9</v>
      </c>
      <c r="AH55" s="91">
        <v>150</v>
      </c>
      <c r="AI55" s="91">
        <v>1</v>
      </c>
      <c r="AJ55" s="91">
        <v>6</v>
      </c>
      <c r="AK55" s="91">
        <v>3</v>
      </c>
      <c r="AL55" s="91"/>
      <c r="AM55" s="91"/>
      <c r="AN55" s="91">
        <v>4</v>
      </c>
      <c r="AO55" s="90">
        <v>23</v>
      </c>
      <c r="AP55" s="90">
        <v>7</v>
      </c>
      <c r="AQ55" s="90">
        <v>48</v>
      </c>
      <c r="AR55" s="91">
        <v>1</v>
      </c>
      <c r="AS55" s="91">
        <v>50</v>
      </c>
      <c r="AT55" s="91"/>
      <c r="AU55" s="91"/>
      <c r="AV55" s="91"/>
      <c r="AW55" s="91"/>
      <c r="AX55" s="91"/>
      <c r="AY55" s="91"/>
      <c r="AZ55" s="91"/>
      <c r="BA55" s="91"/>
      <c r="BB55" s="91">
        <v>7</v>
      </c>
      <c r="BC55" s="91" t="s">
        <v>359</v>
      </c>
      <c r="BD55" s="91">
        <v>1</v>
      </c>
      <c r="BE55" s="91">
        <v>8</v>
      </c>
      <c r="BF55" s="91">
        <v>7</v>
      </c>
      <c r="BG55" s="91" t="s">
        <v>359</v>
      </c>
      <c r="BH55" s="91">
        <v>1</v>
      </c>
      <c r="BI55" s="91">
        <v>15</v>
      </c>
      <c r="BJ55" s="91">
        <v>16</v>
      </c>
      <c r="BK55" s="91" t="s">
        <v>359</v>
      </c>
      <c r="BL55" s="91">
        <v>1</v>
      </c>
      <c r="BM55" s="91">
        <v>18</v>
      </c>
      <c r="BN55" s="91">
        <v>1</v>
      </c>
      <c r="BO55" s="91">
        <v>15</v>
      </c>
      <c r="BP55" s="91">
        <v>1</v>
      </c>
      <c r="BQ55" s="91">
        <v>34</v>
      </c>
      <c r="BR55" s="91"/>
      <c r="BS55" s="91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</row>
    <row r="56" spans="1:87" ht="12.75">
      <c r="A56" s="13">
        <f t="shared" si="0"/>
        <v>52</v>
      </c>
      <c r="B56" s="13" t="s">
        <v>307</v>
      </c>
      <c r="C56" s="13">
        <v>9356</v>
      </c>
      <c r="D56" s="20" t="s">
        <v>76</v>
      </c>
      <c r="E56" s="20">
        <f t="shared" si="1"/>
      </c>
      <c r="F56" s="21" t="s">
        <v>346</v>
      </c>
      <c r="G56" s="89">
        <f t="shared" si="2"/>
        <v>20</v>
      </c>
      <c r="H56" s="89">
        <f t="shared" si="3"/>
        <v>0</v>
      </c>
      <c r="I56" s="89"/>
      <c r="J56" s="91"/>
      <c r="K56" s="90"/>
      <c r="L56" s="90">
        <v>3</v>
      </c>
      <c r="M56" s="90">
        <v>6</v>
      </c>
      <c r="N56" s="90">
        <v>1</v>
      </c>
      <c r="O56" s="90"/>
      <c r="P56" s="90">
        <v>3</v>
      </c>
      <c r="Q56" s="90">
        <v>4</v>
      </c>
      <c r="R56" s="90">
        <v>3</v>
      </c>
      <c r="S56" s="91"/>
      <c r="T56" s="90"/>
      <c r="U56" s="90"/>
      <c r="V56" s="90"/>
      <c r="W56" s="90"/>
      <c r="X56" s="90"/>
      <c r="Y56" s="90"/>
      <c r="Z56" s="90"/>
      <c r="AA56" s="90"/>
      <c r="AB56" s="91"/>
      <c r="AC56" s="91"/>
      <c r="AD56" s="91"/>
      <c r="AE56" s="91"/>
      <c r="AF56" s="91"/>
      <c r="AG56" s="91"/>
      <c r="AH56" s="91"/>
      <c r="AI56" s="91">
        <v>4</v>
      </c>
      <c r="AJ56" s="91"/>
      <c r="AK56" s="91"/>
      <c r="AL56" s="91"/>
      <c r="AM56" s="91"/>
      <c r="AN56" s="91"/>
      <c r="AO56" s="90"/>
      <c r="AP56" s="90"/>
      <c r="AQ56" s="90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</row>
    <row r="57" spans="1:87" ht="12.75">
      <c r="A57" s="13">
        <f t="shared" si="0"/>
        <v>53</v>
      </c>
      <c r="B57" s="13" t="s">
        <v>307</v>
      </c>
      <c r="C57" s="13">
        <v>9348</v>
      </c>
      <c r="D57" s="20" t="s">
        <v>78</v>
      </c>
      <c r="E57" s="20">
        <f t="shared" si="1"/>
        <v>1</v>
      </c>
      <c r="F57" s="21" t="s">
        <v>357</v>
      </c>
      <c r="G57" s="89">
        <f t="shared" si="2"/>
        <v>117</v>
      </c>
      <c r="H57" s="89">
        <f t="shared" si="3"/>
        <v>1</v>
      </c>
      <c r="I57" s="89"/>
      <c r="J57" s="91"/>
      <c r="K57" s="90"/>
      <c r="L57" s="90">
        <v>13</v>
      </c>
      <c r="M57" s="90">
        <v>29</v>
      </c>
      <c r="N57" s="90">
        <v>27</v>
      </c>
      <c r="O57" s="90">
        <v>1</v>
      </c>
      <c r="P57" s="90">
        <v>18</v>
      </c>
      <c r="Q57" s="90">
        <v>10</v>
      </c>
      <c r="R57" s="90">
        <v>19</v>
      </c>
      <c r="S57" s="91"/>
      <c r="T57" s="90"/>
      <c r="U57" s="90"/>
      <c r="V57" s="90"/>
      <c r="W57" s="90">
        <v>1</v>
      </c>
      <c r="X57" s="90"/>
      <c r="Y57" s="90"/>
      <c r="Z57" s="90"/>
      <c r="AA57" s="90"/>
      <c r="AB57" s="91">
        <v>10</v>
      </c>
      <c r="AC57" s="91">
        <v>4</v>
      </c>
      <c r="AD57" s="91"/>
      <c r="AE57" s="91"/>
      <c r="AF57" s="91">
        <v>20</v>
      </c>
      <c r="AG57" s="91"/>
      <c r="AH57" s="91">
        <v>98</v>
      </c>
      <c r="AI57" s="91">
        <v>2</v>
      </c>
      <c r="AJ57" s="91"/>
      <c r="AK57" s="91"/>
      <c r="AL57" s="91"/>
      <c r="AM57" s="91"/>
      <c r="AN57" s="91"/>
      <c r="AO57" s="90">
        <v>40</v>
      </c>
      <c r="AP57" s="90"/>
      <c r="AQ57" s="90">
        <v>30</v>
      </c>
      <c r="AR57" s="91">
        <v>1</v>
      </c>
      <c r="AS57" s="91">
        <v>60</v>
      </c>
      <c r="AT57" s="91"/>
      <c r="AU57" s="91"/>
      <c r="AV57" s="91"/>
      <c r="AW57" s="91"/>
      <c r="AX57" s="91"/>
      <c r="AY57" s="91"/>
      <c r="AZ57" s="91">
        <v>1</v>
      </c>
      <c r="BA57" s="91">
        <v>15</v>
      </c>
      <c r="BB57" s="91"/>
      <c r="BC57" s="91"/>
      <c r="BD57" s="91"/>
      <c r="BE57" s="91"/>
      <c r="BF57" s="91"/>
      <c r="BG57" s="91"/>
      <c r="BH57" s="91">
        <v>1</v>
      </c>
      <c r="BI57" s="91">
        <v>8</v>
      </c>
      <c r="BJ57" s="91">
        <v>3</v>
      </c>
      <c r="BK57" s="91">
        <v>3</v>
      </c>
      <c r="BL57" s="91">
        <v>1</v>
      </c>
      <c r="BM57" s="91">
        <v>20</v>
      </c>
      <c r="BN57" s="91"/>
      <c r="BO57" s="91"/>
      <c r="BP57" s="91">
        <v>1</v>
      </c>
      <c r="BQ57" s="91">
        <v>30</v>
      </c>
      <c r="BR57" s="91"/>
      <c r="BS57" s="91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</row>
    <row r="58" spans="1:87" ht="12.75">
      <c r="A58" s="13">
        <f t="shared" si="0"/>
        <v>54</v>
      </c>
      <c r="B58" s="13" t="s">
        <v>307</v>
      </c>
      <c r="C58" s="13">
        <v>9349</v>
      </c>
      <c r="D58" s="20" t="s">
        <v>79</v>
      </c>
      <c r="E58" s="20">
        <f t="shared" si="1"/>
      </c>
      <c r="F58" s="21" t="s">
        <v>346</v>
      </c>
      <c r="G58" s="89">
        <f t="shared" si="2"/>
        <v>87</v>
      </c>
      <c r="H58" s="89">
        <f t="shared" si="3"/>
        <v>34</v>
      </c>
      <c r="I58" s="89"/>
      <c r="J58" s="91"/>
      <c r="K58" s="90">
        <v>1</v>
      </c>
      <c r="L58" s="90">
        <v>14</v>
      </c>
      <c r="M58" s="90">
        <v>20</v>
      </c>
      <c r="N58" s="90">
        <v>20</v>
      </c>
      <c r="O58" s="90">
        <v>2</v>
      </c>
      <c r="P58" s="90">
        <v>5</v>
      </c>
      <c r="Q58" s="90">
        <v>8</v>
      </c>
      <c r="R58" s="90">
        <v>17</v>
      </c>
      <c r="S58" s="71"/>
      <c r="T58" s="90">
        <v>3</v>
      </c>
      <c r="U58" s="90">
        <v>7</v>
      </c>
      <c r="V58" s="90">
        <v>5</v>
      </c>
      <c r="W58" s="90">
        <v>5</v>
      </c>
      <c r="X58" s="90">
        <v>7</v>
      </c>
      <c r="Y58" s="90">
        <v>5</v>
      </c>
      <c r="Z58" s="90">
        <v>1</v>
      </c>
      <c r="AA58" s="90">
        <v>1</v>
      </c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0">
        <v>21</v>
      </c>
      <c r="AP58" s="90">
        <v>12</v>
      </c>
      <c r="AQ58" s="90">
        <v>8</v>
      </c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</row>
    <row r="59" spans="1:87" ht="12.75">
      <c r="A59" s="13">
        <f t="shared" si="0"/>
        <v>55</v>
      </c>
      <c r="B59" s="13" t="s">
        <v>307</v>
      </c>
      <c r="C59" s="13">
        <v>9355</v>
      </c>
      <c r="D59" s="20" t="s">
        <v>268</v>
      </c>
      <c r="E59" s="20">
        <f t="shared" si="1"/>
        <v>1</v>
      </c>
      <c r="F59" s="21" t="s">
        <v>357</v>
      </c>
      <c r="G59" s="89">
        <f t="shared" si="2"/>
        <v>21</v>
      </c>
      <c r="H59" s="89">
        <f t="shared" si="3"/>
        <v>45</v>
      </c>
      <c r="I59" s="89"/>
      <c r="J59" s="91"/>
      <c r="K59" s="90">
        <v>2</v>
      </c>
      <c r="L59" s="90"/>
      <c r="M59" s="90">
        <v>7</v>
      </c>
      <c r="N59" s="90">
        <v>5</v>
      </c>
      <c r="O59" s="90"/>
      <c r="P59" s="90">
        <v>1</v>
      </c>
      <c r="Q59" s="90">
        <v>1</v>
      </c>
      <c r="R59" s="90">
        <v>5</v>
      </c>
      <c r="S59" s="91"/>
      <c r="T59" s="90">
        <v>5</v>
      </c>
      <c r="U59" s="90">
        <v>5</v>
      </c>
      <c r="V59" s="90">
        <v>5</v>
      </c>
      <c r="W59" s="90">
        <v>5</v>
      </c>
      <c r="X59" s="90">
        <v>7</v>
      </c>
      <c r="Y59" s="90">
        <v>5</v>
      </c>
      <c r="Z59" s="90">
        <v>6</v>
      </c>
      <c r="AA59" s="90">
        <v>7</v>
      </c>
      <c r="AB59" s="91"/>
      <c r="AC59" s="91"/>
      <c r="AD59" s="91">
        <v>1</v>
      </c>
      <c r="AE59" s="91"/>
      <c r="AF59" s="91">
        <v>6</v>
      </c>
      <c r="AG59" s="91">
        <v>2</v>
      </c>
      <c r="AH59" s="91">
        <v>37</v>
      </c>
      <c r="AI59" s="91"/>
      <c r="AJ59" s="91"/>
      <c r="AK59" s="91">
        <v>1</v>
      </c>
      <c r="AL59" s="91"/>
      <c r="AM59" s="91"/>
      <c r="AN59" s="91"/>
      <c r="AO59" s="90">
        <v>17</v>
      </c>
      <c r="AP59" s="90">
        <v>5</v>
      </c>
      <c r="AQ59" s="90">
        <v>16</v>
      </c>
      <c r="AR59" s="91">
        <v>1</v>
      </c>
      <c r="AS59" s="91">
        <v>40</v>
      </c>
      <c r="AT59" s="91"/>
      <c r="AU59" s="91"/>
      <c r="AV59" s="91"/>
      <c r="AW59" s="91"/>
      <c r="AX59" s="91"/>
      <c r="AY59" s="91"/>
      <c r="AZ59" s="91"/>
      <c r="BA59" s="91"/>
      <c r="BB59" s="91">
        <v>5</v>
      </c>
      <c r="BC59" s="91"/>
      <c r="BD59" s="91"/>
      <c r="BE59" s="91"/>
      <c r="BF59" s="91"/>
      <c r="BG59" s="91"/>
      <c r="BH59" s="91"/>
      <c r="BI59" s="91"/>
      <c r="BJ59" s="91">
        <v>1</v>
      </c>
      <c r="BK59" s="91">
        <v>1</v>
      </c>
      <c r="BL59" s="91"/>
      <c r="BM59" s="91"/>
      <c r="BN59" s="91">
        <v>2</v>
      </c>
      <c r="BO59" s="91">
        <v>10</v>
      </c>
      <c r="BP59" s="91"/>
      <c r="BQ59" s="91"/>
      <c r="BR59" s="91">
        <v>8</v>
      </c>
      <c r="BS59" s="91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</row>
    <row r="60" spans="1:87" ht="12.75">
      <c r="A60" s="13">
        <f t="shared" si="0"/>
        <v>56</v>
      </c>
      <c r="B60" s="13" t="s">
        <v>307</v>
      </c>
      <c r="C60" s="13">
        <v>9324</v>
      </c>
      <c r="D60" s="20" t="s">
        <v>282</v>
      </c>
      <c r="E60" s="20">
        <f t="shared" si="1"/>
      </c>
      <c r="F60" s="21" t="s">
        <v>346</v>
      </c>
      <c r="G60" s="89">
        <f t="shared" si="2"/>
        <v>63</v>
      </c>
      <c r="H60" s="89">
        <f t="shared" si="3"/>
        <v>7</v>
      </c>
      <c r="I60" s="89"/>
      <c r="J60" s="91"/>
      <c r="K60" s="33">
        <v>17</v>
      </c>
      <c r="L60" s="33">
        <v>8</v>
      </c>
      <c r="M60" s="33">
        <v>7</v>
      </c>
      <c r="N60" s="33">
        <v>6</v>
      </c>
      <c r="O60" s="33">
        <v>11</v>
      </c>
      <c r="P60" s="33">
        <v>4</v>
      </c>
      <c r="Q60" s="33">
        <v>6</v>
      </c>
      <c r="R60" s="33">
        <v>4</v>
      </c>
      <c r="S60" s="96"/>
      <c r="T60" s="97"/>
      <c r="U60" s="97"/>
      <c r="V60" s="97">
        <v>1</v>
      </c>
      <c r="W60" s="97">
        <v>6</v>
      </c>
      <c r="X60" s="97"/>
      <c r="Y60" s="97"/>
      <c r="Z60" s="97"/>
      <c r="AA60" s="97"/>
      <c r="AB60" s="96"/>
      <c r="AC60" s="96"/>
      <c r="AD60" s="96"/>
      <c r="AE60" s="96"/>
      <c r="AF60" s="96"/>
      <c r="AG60" s="96"/>
      <c r="AH60" s="96"/>
      <c r="AI60" s="59"/>
      <c r="AJ60" s="59"/>
      <c r="AK60" s="59"/>
      <c r="AL60" s="59"/>
      <c r="AM60" s="59"/>
      <c r="AN60" s="59"/>
      <c r="AO60" s="33">
        <v>36</v>
      </c>
      <c r="AP60" s="33">
        <v>8</v>
      </c>
      <c r="AQ60" s="33">
        <v>34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</row>
    <row r="61" spans="1:87" ht="12.75">
      <c r="A61" s="13">
        <f t="shared" si="0"/>
        <v>57</v>
      </c>
      <c r="B61" s="13" t="s">
        <v>307</v>
      </c>
      <c r="C61" s="13">
        <v>9323</v>
      </c>
      <c r="D61" s="20" t="s">
        <v>60</v>
      </c>
      <c r="E61" s="20">
        <f t="shared" si="1"/>
      </c>
      <c r="F61" s="21" t="s">
        <v>346</v>
      </c>
      <c r="G61" s="89">
        <f t="shared" si="2"/>
        <v>40</v>
      </c>
      <c r="H61" s="89">
        <f t="shared" si="3"/>
        <v>0</v>
      </c>
      <c r="I61" s="89"/>
      <c r="J61" s="91"/>
      <c r="K61" s="90">
        <v>3</v>
      </c>
      <c r="L61" s="90">
        <v>3</v>
      </c>
      <c r="M61" s="90">
        <v>13</v>
      </c>
      <c r="N61" s="90">
        <v>6</v>
      </c>
      <c r="O61" s="90">
        <v>2</v>
      </c>
      <c r="P61" s="90">
        <v>1</v>
      </c>
      <c r="Q61" s="90">
        <v>9</v>
      </c>
      <c r="R61" s="90">
        <v>3</v>
      </c>
      <c r="S61" s="91"/>
      <c r="T61" s="90"/>
      <c r="U61" s="90"/>
      <c r="V61" s="90"/>
      <c r="W61" s="90"/>
      <c r="X61" s="90"/>
      <c r="Y61" s="90"/>
      <c r="Z61" s="90"/>
      <c r="AA61" s="90"/>
      <c r="AB61" s="91"/>
      <c r="AC61" s="91"/>
      <c r="AD61" s="91"/>
      <c r="AE61" s="91"/>
      <c r="AF61" s="91"/>
      <c r="AG61" s="91"/>
      <c r="AH61" s="91"/>
      <c r="AI61" s="91">
        <v>3</v>
      </c>
      <c r="AJ61" s="91"/>
      <c r="AK61" s="91"/>
      <c r="AL61" s="91"/>
      <c r="AM61" s="91"/>
      <c r="AN61" s="91"/>
      <c r="AO61" s="90">
        <v>6</v>
      </c>
      <c r="AP61" s="90"/>
      <c r="AQ61" s="92">
        <v>7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</row>
    <row r="62" spans="1:87" ht="12.75">
      <c r="A62" s="13">
        <f t="shared" si="0"/>
        <v>58</v>
      </c>
      <c r="B62" s="13" t="s">
        <v>307</v>
      </c>
      <c r="C62" s="13">
        <v>9351</v>
      </c>
      <c r="D62" s="20" t="s">
        <v>69</v>
      </c>
      <c r="E62" s="20">
        <f t="shared" si="1"/>
        <v>1</v>
      </c>
      <c r="F62" s="21" t="s">
        <v>357</v>
      </c>
      <c r="G62" s="89">
        <f t="shared" si="2"/>
        <v>109</v>
      </c>
      <c r="H62" s="89">
        <f t="shared" si="3"/>
        <v>15</v>
      </c>
      <c r="I62" s="89"/>
      <c r="J62" s="91"/>
      <c r="K62" s="90">
        <v>19</v>
      </c>
      <c r="L62" s="90">
        <v>6</v>
      </c>
      <c r="M62" s="90">
        <v>16</v>
      </c>
      <c r="N62" s="90">
        <v>28</v>
      </c>
      <c r="O62" s="90">
        <v>11</v>
      </c>
      <c r="P62" s="90">
        <v>3</v>
      </c>
      <c r="Q62" s="90">
        <v>13</v>
      </c>
      <c r="R62" s="90">
        <v>13</v>
      </c>
      <c r="S62" s="71"/>
      <c r="T62" s="90">
        <v>2</v>
      </c>
      <c r="U62" s="90"/>
      <c r="V62" s="90">
        <v>4</v>
      </c>
      <c r="W62" s="90">
        <v>2</v>
      </c>
      <c r="X62" s="90">
        <v>4</v>
      </c>
      <c r="Y62" s="90"/>
      <c r="Z62" s="90">
        <v>2</v>
      </c>
      <c r="AA62" s="90">
        <v>1</v>
      </c>
      <c r="AB62" s="91">
        <v>42</v>
      </c>
      <c r="AC62" s="91">
        <v>4</v>
      </c>
      <c r="AD62" s="91">
        <v>36</v>
      </c>
      <c r="AE62" s="91">
        <v>8</v>
      </c>
      <c r="AF62" s="91">
        <v>7</v>
      </c>
      <c r="AG62" s="91">
        <v>24</v>
      </c>
      <c r="AH62" s="91">
        <v>66</v>
      </c>
      <c r="AI62" s="91"/>
      <c r="AJ62" s="91"/>
      <c r="AK62" s="91"/>
      <c r="AL62" s="91"/>
      <c r="AM62" s="91"/>
      <c r="AN62" s="91"/>
      <c r="AO62" s="90"/>
      <c r="AP62" s="90"/>
      <c r="AQ62" s="90"/>
      <c r="AR62" s="91">
        <v>1</v>
      </c>
      <c r="AS62" s="91">
        <v>50</v>
      </c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>
        <v>1</v>
      </c>
      <c r="BM62" s="91">
        <v>9</v>
      </c>
      <c r="BN62" s="91"/>
      <c r="BO62" s="91"/>
      <c r="BP62" s="91"/>
      <c r="BQ62" s="91"/>
      <c r="BR62" s="91"/>
      <c r="BS62" s="91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</row>
    <row r="63" spans="1:87" ht="12.75">
      <c r="A63" s="13">
        <f t="shared" si="0"/>
        <v>59</v>
      </c>
      <c r="B63" s="13" t="s">
        <v>307</v>
      </c>
      <c r="C63" s="13">
        <v>9326</v>
      </c>
      <c r="D63" s="20" t="s">
        <v>61</v>
      </c>
      <c r="E63" s="20">
        <f t="shared" si="1"/>
        <v>1</v>
      </c>
      <c r="F63" s="21" t="s">
        <v>357</v>
      </c>
      <c r="G63" s="89">
        <f t="shared" si="2"/>
        <v>96</v>
      </c>
      <c r="H63" s="89">
        <f t="shared" si="3"/>
        <v>85</v>
      </c>
      <c r="I63" s="89"/>
      <c r="J63" s="91"/>
      <c r="K63" s="92"/>
      <c r="L63" s="92">
        <v>5</v>
      </c>
      <c r="M63" s="92">
        <v>20</v>
      </c>
      <c r="N63" s="92">
        <v>32</v>
      </c>
      <c r="O63" s="92"/>
      <c r="P63" s="92">
        <v>5</v>
      </c>
      <c r="Q63" s="92">
        <v>12</v>
      </c>
      <c r="R63" s="92">
        <v>22</v>
      </c>
      <c r="S63" s="71"/>
      <c r="T63" s="91">
        <v>24</v>
      </c>
      <c r="U63" s="92">
        <v>8</v>
      </c>
      <c r="V63" s="92">
        <v>7</v>
      </c>
      <c r="W63" s="92">
        <v>10</v>
      </c>
      <c r="X63" s="92">
        <v>19</v>
      </c>
      <c r="Y63" s="92">
        <v>4</v>
      </c>
      <c r="Z63" s="92">
        <v>7</v>
      </c>
      <c r="AA63" s="92">
        <v>6</v>
      </c>
      <c r="AB63" s="71"/>
      <c r="AC63" s="71">
        <v>2</v>
      </c>
      <c r="AD63" s="71">
        <v>2</v>
      </c>
      <c r="AE63" s="71"/>
      <c r="AF63" s="71">
        <v>21</v>
      </c>
      <c r="AG63" s="71">
        <v>12</v>
      </c>
      <c r="AH63" s="71">
        <v>68</v>
      </c>
      <c r="AI63" s="71">
        <v>4</v>
      </c>
      <c r="AJ63" s="71"/>
      <c r="AK63" s="71"/>
      <c r="AL63" s="71"/>
      <c r="AM63" s="71"/>
      <c r="AN63" s="71"/>
      <c r="AO63" s="92">
        <v>17</v>
      </c>
      <c r="AP63" s="92">
        <v>18</v>
      </c>
      <c r="AQ63" s="92">
        <v>15</v>
      </c>
      <c r="AR63" s="71">
        <v>1</v>
      </c>
      <c r="AS63" s="71">
        <v>50</v>
      </c>
      <c r="AT63" s="71">
        <v>1</v>
      </c>
      <c r="AU63" s="71"/>
      <c r="AV63" s="71"/>
      <c r="AW63" s="71"/>
      <c r="AX63" s="71"/>
      <c r="AY63" s="71"/>
      <c r="AZ63" s="71"/>
      <c r="BA63" s="71"/>
      <c r="BB63" s="71">
        <v>1</v>
      </c>
      <c r="BC63" s="71">
        <v>5</v>
      </c>
      <c r="BD63" s="71"/>
      <c r="BE63" s="71"/>
      <c r="BF63" s="71">
        <v>5</v>
      </c>
      <c r="BG63" s="71">
        <v>3</v>
      </c>
      <c r="BH63" s="71">
        <v>1</v>
      </c>
      <c r="BI63" s="71">
        <v>8</v>
      </c>
      <c r="BJ63" s="71"/>
      <c r="BK63" s="71"/>
      <c r="BL63" s="71">
        <v>2</v>
      </c>
      <c r="BM63" s="71">
        <v>40</v>
      </c>
      <c r="BN63" s="71"/>
      <c r="BO63" s="71"/>
      <c r="BP63" s="71">
        <v>4</v>
      </c>
      <c r="BQ63" s="71"/>
      <c r="BR63" s="71">
        <v>7</v>
      </c>
      <c r="BS63" s="71">
        <v>8</v>
      </c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</row>
    <row r="64" spans="1:87" ht="12.75">
      <c r="A64" s="13">
        <f t="shared" si="0"/>
        <v>60</v>
      </c>
      <c r="B64" s="13" t="s">
        <v>307</v>
      </c>
      <c r="C64" s="13">
        <v>9325</v>
      </c>
      <c r="D64" s="20" t="s">
        <v>62</v>
      </c>
      <c r="E64" s="20">
        <f t="shared" si="1"/>
        <v>1</v>
      </c>
      <c r="F64" s="21" t="s">
        <v>357</v>
      </c>
      <c r="G64" s="89">
        <f t="shared" si="2"/>
        <v>175</v>
      </c>
      <c r="H64" s="89">
        <f t="shared" si="3"/>
        <v>44</v>
      </c>
      <c r="I64" s="89"/>
      <c r="J64" s="91"/>
      <c r="K64" s="92">
        <v>4</v>
      </c>
      <c r="L64" s="92">
        <v>8</v>
      </c>
      <c r="M64" s="92">
        <v>30</v>
      </c>
      <c r="N64" s="92">
        <v>71</v>
      </c>
      <c r="O64" s="92">
        <v>3</v>
      </c>
      <c r="P64" s="92">
        <v>8</v>
      </c>
      <c r="Q64" s="92">
        <v>20</v>
      </c>
      <c r="R64" s="92">
        <v>31</v>
      </c>
      <c r="S64" s="71"/>
      <c r="T64" s="92"/>
      <c r="U64" s="92">
        <v>7</v>
      </c>
      <c r="V64" s="92">
        <v>8</v>
      </c>
      <c r="W64" s="92">
        <v>11</v>
      </c>
      <c r="X64" s="92"/>
      <c r="Y64" s="92">
        <v>3</v>
      </c>
      <c r="Z64" s="92">
        <v>6</v>
      </c>
      <c r="AA64" s="92">
        <v>9</v>
      </c>
      <c r="AB64" s="71">
        <v>24</v>
      </c>
      <c r="AC64" s="71">
        <v>4</v>
      </c>
      <c r="AD64" s="71">
        <v>2</v>
      </c>
      <c r="AE64" s="71">
        <v>2</v>
      </c>
      <c r="AF64" s="71">
        <v>14</v>
      </c>
      <c r="AG64" s="71">
        <v>8</v>
      </c>
      <c r="AH64" s="71">
        <v>115</v>
      </c>
      <c r="AI64" s="71">
        <v>5</v>
      </c>
      <c r="AJ64" s="71"/>
      <c r="AK64" s="71"/>
      <c r="AL64" s="71">
        <v>1</v>
      </c>
      <c r="AM64" s="71"/>
      <c r="AN64" s="71"/>
      <c r="AO64" s="92">
        <v>14</v>
      </c>
      <c r="AP64" s="92">
        <v>8</v>
      </c>
      <c r="AQ64" s="92">
        <v>144</v>
      </c>
      <c r="AR64" s="71">
        <v>1</v>
      </c>
      <c r="AS64" s="71">
        <v>50</v>
      </c>
      <c r="AT64" s="71">
        <v>3</v>
      </c>
      <c r="AU64" s="71">
        <v>4</v>
      </c>
      <c r="AV64" s="71"/>
      <c r="AW64" s="71"/>
      <c r="AX64" s="71"/>
      <c r="AY64" s="71"/>
      <c r="AZ64" s="71"/>
      <c r="BA64" s="71"/>
      <c r="BB64" s="71">
        <v>5</v>
      </c>
      <c r="BC64" s="71">
        <v>15</v>
      </c>
      <c r="BD64" s="71"/>
      <c r="BE64" s="71"/>
      <c r="BF64" s="71"/>
      <c r="BG64" s="71"/>
      <c r="BH64" s="71"/>
      <c r="BI64" s="71"/>
      <c r="BJ64" s="71">
        <v>7</v>
      </c>
      <c r="BK64" s="71">
        <v>4</v>
      </c>
      <c r="BL64" s="71">
        <v>1</v>
      </c>
      <c r="BM64" s="71">
        <v>30</v>
      </c>
      <c r="BN64" s="71"/>
      <c r="BO64" s="71"/>
      <c r="BP64" s="71">
        <v>1</v>
      </c>
      <c r="BQ64" s="71">
        <v>25</v>
      </c>
      <c r="BR64" s="71"/>
      <c r="BS64" s="71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</row>
    <row r="65" spans="1:87" ht="12.75">
      <c r="A65" s="13">
        <f t="shared" si="0"/>
        <v>61</v>
      </c>
      <c r="B65" s="13" t="s">
        <v>307</v>
      </c>
      <c r="C65" s="18">
        <v>9302</v>
      </c>
      <c r="D65" s="20" t="s">
        <v>63</v>
      </c>
      <c r="E65" s="20">
        <f t="shared" si="1"/>
      </c>
      <c r="F65" s="21" t="s">
        <v>346</v>
      </c>
      <c r="G65" s="89">
        <f t="shared" si="2"/>
        <v>22</v>
      </c>
      <c r="H65" s="89">
        <f t="shared" si="3"/>
        <v>4</v>
      </c>
      <c r="I65" s="89"/>
      <c r="J65" s="91"/>
      <c r="K65" s="92">
        <v>1</v>
      </c>
      <c r="L65" s="92">
        <v>2</v>
      </c>
      <c r="M65" s="92">
        <v>4</v>
      </c>
      <c r="N65" s="92">
        <v>5</v>
      </c>
      <c r="O65" s="92">
        <v>1</v>
      </c>
      <c r="P65" s="92">
        <v>1</v>
      </c>
      <c r="Q65" s="92">
        <v>6</v>
      </c>
      <c r="R65" s="92">
        <v>2</v>
      </c>
      <c r="S65" s="71"/>
      <c r="T65" s="71"/>
      <c r="U65" s="92">
        <v>1</v>
      </c>
      <c r="V65" s="92">
        <v>2</v>
      </c>
      <c r="W65" s="92"/>
      <c r="X65" s="92"/>
      <c r="Y65" s="92"/>
      <c r="Z65" s="92"/>
      <c r="AA65" s="92">
        <v>1</v>
      </c>
      <c r="AB65" s="71">
        <v>2</v>
      </c>
      <c r="AC65" s="71"/>
      <c r="AD65" s="71">
        <v>9</v>
      </c>
      <c r="AE65" s="71"/>
      <c r="AF65" s="71">
        <v>6</v>
      </c>
      <c r="AG65" s="71"/>
      <c r="AH65" s="71">
        <v>20</v>
      </c>
      <c r="AI65" s="71"/>
      <c r="AJ65" s="71">
        <v>2</v>
      </c>
      <c r="AK65" s="71">
        <v>1</v>
      </c>
      <c r="AL65" s="71"/>
      <c r="AM65" s="71"/>
      <c r="AN65" s="71"/>
      <c r="AO65" s="92"/>
      <c r="AP65" s="92"/>
      <c r="AQ65" s="92">
        <v>30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>
        <v>2</v>
      </c>
      <c r="BC65" s="71">
        <v>39</v>
      </c>
      <c r="BD65" s="71"/>
      <c r="BE65" s="71"/>
      <c r="BF65" s="71"/>
      <c r="BG65" s="71"/>
      <c r="BH65" s="71"/>
      <c r="BI65" s="71">
        <v>4</v>
      </c>
      <c r="BJ65" s="71">
        <v>1</v>
      </c>
      <c r="BK65" s="71">
        <v>2</v>
      </c>
      <c r="BL65" s="71">
        <v>1</v>
      </c>
      <c r="BM65" s="71">
        <v>33.5</v>
      </c>
      <c r="BN65" s="71"/>
      <c r="BO65" s="71">
        <v>2</v>
      </c>
      <c r="BP65" s="71"/>
      <c r="BQ65" s="71"/>
      <c r="BR65" s="71"/>
      <c r="BS65" s="71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</row>
    <row r="66" spans="1:87" ht="12.75">
      <c r="A66" s="13">
        <f t="shared" si="0"/>
        <v>62</v>
      </c>
      <c r="B66" s="13" t="s">
        <v>307</v>
      </c>
      <c r="C66" s="13">
        <v>9321</v>
      </c>
      <c r="D66" s="20" t="s">
        <v>64</v>
      </c>
      <c r="E66" s="20">
        <f t="shared" si="1"/>
        <v>1</v>
      </c>
      <c r="F66" s="21" t="s">
        <v>357</v>
      </c>
      <c r="G66" s="89">
        <f t="shared" si="2"/>
        <v>281</v>
      </c>
      <c r="H66" s="89">
        <f t="shared" si="3"/>
        <v>454</v>
      </c>
      <c r="I66" s="89"/>
      <c r="J66" s="91">
        <v>281</v>
      </c>
      <c r="K66" s="71"/>
      <c r="L66" s="92"/>
      <c r="M66" s="92"/>
      <c r="N66" s="92"/>
      <c r="O66" s="92"/>
      <c r="P66" s="92"/>
      <c r="Q66" s="92"/>
      <c r="R66" s="92"/>
      <c r="S66" s="71">
        <v>454</v>
      </c>
      <c r="T66" s="92"/>
      <c r="U66" s="92"/>
      <c r="V66" s="92"/>
      <c r="W66" s="92"/>
      <c r="X66" s="92"/>
      <c r="Y66" s="92"/>
      <c r="Z66" s="92"/>
      <c r="AA66" s="92"/>
      <c r="AB66" s="71">
        <v>1</v>
      </c>
      <c r="AC66" s="71">
        <v>6</v>
      </c>
      <c r="AD66" s="71">
        <v>4</v>
      </c>
      <c r="AE66" s="71"/>
      <c r="AF66" s="71">
        <v>63</v>
      </c>
      <c r="AG66" s="71">
        <v>20</v>
      </c>
      <c r="AH66" s="71">
        <v>342</v>
      </c>
      <c r="AI66" s="71">
        <v>3</v>
      </c>
      <c r="AJ66" s="71">
        <v>1</v>
      </c>
      <c r="AK66" s="71">
        <v>6</v>
      </c>
      <c r="AL66" s="71"/>
      <c r="AM66" s="71"/>
      <c r="AN66" s="71"/>
      <c r="AO66" s="92">
        <v>15</v>
      </c>
      <c r="AP66" s="92">
        <v>30</v>
      </c>
      <c r="AQ66" s="92">
        <v>68</v>
      </c>
      <c r="AR66" s="71">
        <v>3</v>
      </c>
      <c r="AS66" s="71">
        <v>120</v>
      </c>
      <c r="AT66" s="71"/>
      <c r="AU66" s="71"/>
      <c r="AV66" s="71">
        <v>1</v>
      </c>
      <c r="AW66" s="71">
        <v>8</v>
      </c>
      <c r="AX66" s="71"/>
      <c r="AY66" s="71"/>
      <c r="AZ66" s="71"/>
      <c r="BA66" s="71"/>
      <c r="BB66" s="71">
        <v>2</v>
      </c>
      <c r="BC66" s="71">
        <v>6</v>
      </c>
      <c r="BD66" s="71">
        <v>1</v>
      </c>
      <c r="BE66" s="71">
        <v>40</v>
      </c>
      <c r="BF66" s="71">
        <v>3</v>
      </c>
      <c r="BG66" s="71">
        <v>10</v>
      </c>
      <c r="BH66" s="71">
        <v>2</v>
      </c>
      <c r="BI66" s="71">
        <v>70</v>
      </c>
      <c r="BJ66" s="71">
        <v>1</v>
      </c>
      <c r="BK66" s="71">
        <v>2</v>
      </c>
      <c r="BL66" s="71">
        <v>4</v>
      </c>
      <c r="BM66" s="71">
        <v>57</v>
      </c>
      <c r="BN66" s="71">
        <v>7</v>
      </c>
      <c r="BO66" s="71">
        <v>21</v>
      </c>
      <c r="BP66" s="71">
        <v>1</v>
      </c>
      <c r="BQ66" s="71">
        <v>8</v>
      </c>
      <c r="BR66" s="71"/>
      <c r="BS66" s="71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</row>
    <row r="67" spans="1:87" ht="12.75">
      <c r="A67" s="13">
        <f t="shared" si="0"/>
        <v>63</v>
      </c>
      <c r="B67" s="13" t="s">
        <v>307</v>
      </c>
      <c r="C67" s="13">
        <v>9327</v>
      </c>
      <c r="D67" s="20" t="s">
        <v>40</v>
      </c>
      <c r="E67" s="20">
        <f t="shared" si="1"/>
        <v>1</v>
      </c>
      <c r="F67" s="21" t="s">
        <v>357</v>
      </c>
      <c r="G67" s="89">
        <f t="shared" si="2"/>
        <v>231</v>
      </c>
      <c r="H67" s="89">
        <f t="shared" si="3"/>
        <v>139</v>
      </c>
      <c r="I67" s="89"/>
      <c r="J67" s="91"/>
      <c r="K67" s="71">
        <v>12</v>
      </c>
      <c r="L67" s="92">
        <v>15</v>
      </c>
      <c r="M67" s="92">
        <v>52</v>
      </c>
      <c r="N67" s="92">
        <v>67</v>
      </c>
      <c r="O67" s="92">
        <v>10</v>
      </c>
      <c r="P67" s="92">
        <v>7</v>
      </c>
      <c r="Q67" s="92">
        <v>36</v>
      </c>
      <c r="R67" s="92">
        <v>32</v>
      </c>
      <c r="S67" s="71"/>
      <c r="T67" s="92">
        <v>1</v>
      </c>
      <c r="U67" s="92">
        <v>22</v>
      </c>
      <c r="V67" s="92">
        <v>36</v>
      </c>
      <c r="W67" s="92">
        <v>20</v>
      </c>
      <c r="X67" s="92">
        <v>3</v>
      </c>
      <c r="Y67" s="92">
        <v>8</v>
      </c>
      <c r="Z67" s="92">
        <v>29</v>
      </c>
      <c r="AA67" s="92">
        <v>20</v>
      </c>
      <c r="AB67" s="71"/>
      <c r="AC67" s="71">
        <v>11</v>
      </c>
      <c r="AD67" s="71">
        <v>2</v>
      </c>
      <c r="AE67" s="71"/>
      <c r="AF67" s="71">
        <v>32</v>
      </c>
      <c r="AG67" s="71">
        <v>17</v>
      </c>
      <c r="AH67" s="71">
        <v>167</v>
      </c>
      <c r="AI67" s="71">
        <v>13</v>
      </c>
      <c r="AJ67" s="71"/>
      <c r="AK67" s="71">
        <v>1</v>
      </c>
      <c r="AL67" s="71"/>
      <c r="AM67" s="71">
        <v>3</v>
      </c>
      <c r="AN67" s="71"/>
      <c r="AO67" s="92"/>
      <c r="AP67" s="92">
        <v>21</v>
      </c>
      <c r="AQ67" s="92">
        <v>63</v>
      </c>
      <c r="AR67" s="71">
        <v>2</v>
      </c>
      <c r="AS67" s="71">
        <v>100</v>
      </c>
      <c r="AT67" s="71"/>
      <c r="AU67" s="71"/>
      <c r="AV67" s="71"/>
      <c r="AW67" s="71"/>
      <c r="AX67" s="71">
        <v>2</v>
      </c>
      <c r="AY67" s="71">
        <v>4</v>
      </c>
      <c r="AZ67" s="71"/>
      <c r="BA67" s="71"/>
      <c r="BB67" s="71">
        <v>15</v>
      </c>
      <c r="BC67" s="71">
        <v>30</v>
      </c>
      <c r="BD67" s="71">
        <v>1</v>
      </c>
      <c r="BE67" s="71">
        <v>30</v>
      </c>
      <c r="BF67" s="71">
        <v>8</v>
      </c>
      <c r="BG67" s="71">
        <v>16</v>
      </c>
      <c r="BH67" s="71">
        <v>1</v>
      </c>
      <c r="BI67" s="71">
        <v>35</v>
      </c>
      <c r="BJ67" s="71">
        <v>14</v>
      </c>
      <c r="BK67" s="71">
        <v>12</v>
      </c>
      <c r="BL67" s="71">
        <v>5</v>
      </c>
      <c r="BM67" s="71">
        <v>136</v>
      </c>
      <c r="BN67" s="71">
        <v>5</v>
      </c>
      <c r="BO67" s="71">
        <v>40</v>
      </c>
      <c r="BP67" s="71"/>
      <c r="BQ67" s="71"/>
      <c r="BR67" s="71">
        <v>80</v>
      </c>
      <c r="BS67" s="71">
        <v>160</v>
      </c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</row>
    <row r="68" spans="1:87" ht="12.75">
      <c r="A68" s="13">
        <f t="shared" si="0"/>
        <v>64</v>
      </c>
      <c r="B68" s="13" t="s">
        <v>307</v>
      </c>
      <c r="C68" s="13">
        <v>10004</v>
      </c>
      <c r="D68" s="20" t="s">
        <v>65</v>
      </c>
      <c r="E68" s="20">
        <f t="shared" si="1"/>
        <v>1</v>
      </c>
      <c r="F68" s="21" t="s">
        <v>357</v>
      </c>
      <c r="G68" s="89">
        <f t="shared" si="2"/>
        <v>92</v>
      </c>
      <c r="H68" s="89">
        <f t="shared" si="3"/>
        <v>0</v>
      </c>
      <c r="I68" s="89"/>
      <c r="J68" s="91"/>
      <c r="K68" s="92">
        <v>7</v>
      </c>
      <c r="L68" s="92">
        <v>8</v>
      </c>
      <c r="M68" s="92">
        <v>17</v>
      </c>
      <c r="N68" s="92">
        <v>16</v>
      </c>
      <c r="O68" s="92">
        <v>4</v>
      </c>
      <c r="P68" s="92">
        <v>13</v>
      </c>
      <c r="Q68" s="92">
        <v>14</v>
      </c>
      <c r="R68" s="92">
        <v>13</v>
      </c>
      <c r="S68" s="71">
        <v>0</v>
      </c>
      <c r="T68" s="92"/>
      <c r="U68" s="92"/>
      <c r="V68" s="92"/>
      <c r="W68" s="92"/>
      <c r="X68" s="92"/>
      <c r="Y68" s="92"/>
      <c r="Z68" s="92"/>
      <c r="AA68" s="92"/>
      <c r="AB68" s="71"/>
      <c r="AC68" s="71"/>
      <c r="AD68" s="71">
        <v>10</v>
      </c>
      <c r="AE68" s="71"/>
      <c r="AF68" s="71">
        <v>10</v>
      </c>
      <c r="AG68" s="71">
        <v>8</v>
      </c>
      <c r="AH68" s="71">
        <v>90</v>
      </c>
      <c r="AI68" s="71">
        <v>1</v>
      </c>
      <c r="AJ68" s="71"/>
      <c r="AK68" s="71"/>
      <c r="AL68" s="71"/>
      <c r="AM68" s="71"/>
      <c r="AN68" s="71"/>
      <c r="AO68" s="92">
        <v>15</v>
      </c>
      <c r="AP68" s="92">
        <v>10</v>
      </c>
      <c r="AQ68" s="92">
        <v>50</v>
      </c>
      <c r="AR68" s="71"/>
      <c r="AS68" s="71"/>
      <c r="AT68" s="71"/>
      <c r="AU68" s="71"/>
      <c r="AV68" s="71">
        <v>1</v>
      </c>
      <c r="AW68" s="71">
        <v>40</v>
      </c>
      <c r="AX68" s="71"/>
      <c r="AY68" s="71"/>
      <c r="AZ68" s="71"/>
      <c r="BA68" s="71"/>
      <c r="BB68" s="71"/>
      <c r="BC68" s="71"/>
      <c r="BD68" s="71">
        <v>1</v>
      </c>
      <c r="BE68" s="71">
        <v>2</v>
      </c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</row>
    <row r="69" spans="1:87" ht="12.75">
      <c r="A69" s="13">
        <f t="shared" si="0"/>
        <v>65</v>
      </c>
      <c r="B69" s="13" t="s">
        <v>307</v>
      </c>
      <c r="C69" s="13">
        <v>9286</v>
      </c>
      <c r="D69" s="20" t="s">
        <v>24</v>
      </c>
      <c r="E69" s="20">
        <f aca="true" t="shared" si="4" ref="E69:E77">IF(F69="Y",1,"")</f>
        <v>1</v>
      </c>
      <c r="F69" s="21" t="s">
        <v>357</v>
      </c>
      <c r="G69" s="89">
        <f t="shared" si="2"/>
        <v>97</v>
      </c>
      <c r="H69" s="89">
        <f t="shared" si="3"/>
        <v>40</v>
      </c>
      <c r="I69" s="89"/>
      <c r="J69" s="91"/>
      <c r="K69" s="90">
        <v>3</v>
      </c>
      <c r="L69" s="90">
        <v>6</v>
      </c>
      <c r="M69" s="90">
        <v>10</v>
      </c>
      <c r="N69" s="90">
        <v>31</v>
      </c>
      <c r="O69" s="90"/>
      <c r="P69" s="90">
        <v>6</v>
      </c>
      <c r="Q69" s="90">
        <v>10</v>
      </c>
      <c r="R69" s="90">
        <v>31</v>
      </c>
      <c r="S69" s="91"/>
      <c r="T69" s="90"/>
      <c r="U69" s="90">
        <v>1</v>
      </c>
      <c r="V69" s="90">
        <v>8</v>
      </c>
      <c r="W69" s="90">
        <v>13</v>
      </c>
      <c r="X69" s="90"/>
      <c r="Y69" s="90">
        <v>1</v>
      </c>
      <c r="Z69" s="90">
        <v>7</v>
      </c>
      <c r="AA69" s="90">
        <v>10</v>
      </c>
      <c r="AB69" s="91">
        <v>4</v>
      </c>
      <c r="AC69" s="91">
        <v>10</v>
      </c>
      <c r="AD69" s="91">
        <v>1</v>
      </c>
      <c r="AE69" s="91"/>
      <c r="AF69" s="91"/>
      <c r="AG69" s="91"/>
      <c r="AH69" s="91">
        <v>75</v>
      </c>
      <c r="AI69" s="91">
        <v>1</v>
      </c>
      <c r="AJ69" s="91"/>
      <c r="AK69" s="91"/>
      <c r="AL69" s="91"/>
      <c r="AM69" s="91"/>
      <c r="AN69" s="91"/>
      <c r="AO69" s="90"/>
      <c r="AP69" s="90"/>
      <c r="AQ69" s="90"/>
      <c r="AR69" s="91">
        <v>1</v>
      </c>
      <c r="AS69" s="91">
        <v>40</v>
      </c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>
        <v>1</v>
      </c>
      <c r="BM69" s="91">
        <v>16</v>
      </c>
      <c r="BN69" s="91"/>
      <c r="BO69" s="91"/>
      <c r="BP69" s="91"/>
      <c r="BQ69" s="91"/>
      <c r="BR69" s="91"/>
      <c r="BS69" s="91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</row>
    <row r="70" spans="1:87" ht="12.75">
      <c r="A70" s="13">
        <f aca="true" t="shared" si="5" ref="A70:A77">+A69+1</f>
        <v>66</v>
      </c>
      <c r="B70" s="13" t="s">
        <v>307</v>
      </c>
      <c r="C70" s="13">
        <v>9337</v>
      </c>
      <c r="D70" s="20" t="s">
        <v>41</v>
      </c>
      <c r="E70" s="20">
        <f t="shared" si="4"/>
        <v>1</v>
      </c>
      <c r="F70" s="21" t="s">
        <v>357</v>
      </c>
      <c r="G70" s="89">
        <f aca="true" t="shared" si="6" ref="G70:G77">SUM(J70:R70)</f>
        <v>69</v>
      </c>
      <c r="H70" s="89">
        <f aca="true" t="shared" si="7" ref="H70:H77">SUM(S70:AA70)</f>
        <v>58</v>
      </c>
      <c r="I70" s="89"/>
      <c r="J70" s="91"/>
      <c r="K70" s="90">
        <v>4</v>
      </c>
      <c r="L70" s="90">
        <v>16</v>
      </c>
      <c r="M70" s="90">
        <v>9</v>
      </c>
      <c r="N70" s="90">
        <v>21</v>
      </c>
      <c r="O70" s="90">
        <v>3</v>
      </c>
      <c r="P70" s="90">
        <v>6</v>
      </c>
      <c r="Q70" s="90">
        <v>5</v>
      </c>
      <c r="R70" s="90">
        <v>5</v>
      </c>
      <c r="S70" s="91"/>
      <c r="T70" s="90">
        <v>21</v>
      </c>
      <c r="U70" s="90">
        <v>4</v>
      </c>
      <c r="V70" s="90">
        <v>3</v>
      </c>
      <c r="W70" s="90">
        <v>2</v>
      </c>
      <c r="X70" s="90">
        <v>21</v>
      </c>
      <c r="Y70" s="90">
        <v>1</v>
      </c>
      <c r="Z70" s="90">
        <v>3</v>
      </c>
      <c r="AA70" s="90">
        <v>3</v>
      </c>
      <c r="AB70" s="91">
        <v>15</v>
      </c>
      <c r="AC70" s="91"/>
      <c r="AD70" s="91">
        <v>2</v>
      </c>
      <c r="AE70" s="91"/>
      <c r="AF70" s="91">
        <v>13</v>
      </c>
      <c r="AG70" s="91">
        <v>27</v>
      </c>
      <c r="AH70" s="91">
        <v>60</v>
      </c>
      <c r="AI70" s="91" t="s">
        <v>14</v>
      </c>
      <c r="AJ70" s="91"/>
      <c r="AK70" s="91"/>
      <c r="AL70" s="91"/>
      <c r="AM70" s="91"/>
      <c r="AN70" s="91">
        <v>15</v>
      </c>
      <c r="AO70" s="90">
        <v>13</v>
      </c>
      <c r="AP70" s="90">
        <v>37</v>
      </c>
      <c r="AQ70" s="92">
        <v>27</v>
      </c>
      <c r="AR70" s="71">
        <v>1</v>
      </c>
      <c r="AS70" s="71"/>
      <c r="AT70" s="71"/>
      <c r="AU70" s="71"/>
      <c r="AV70" s="71"/>
      <c r="AW70" s="71"/>
      <c r="AX70" s="71"/>
      <c r="AY70" s="71"/>
      <c r="AZ70" s="71"/>
      <c r="BA70" s="71"/>
      <c r="BB70" s="71">
        <v>14</v>
      </c>
      <c r="BC70" s="71">
        <v>28</v>
      </c>
      <c r="BD70" s="71"/>
      <c r="BE70" s="71"/>
      <c r="BF70" s="71">
        <v>2</v>
      </c>
      <c r="BG70" s="71">
        <v>10</v>
      </c>
      <c r="BH70" s="71"/>
      <c r="BI70" s="71"/>
      <c r="BJ70" s="71">
        <v>2</v>
      </c>
      <c r="BK70" s="71">
        <v>6</v>
      </c>
      <c r="BL70" s="71">
        <v>1</v>
      </c>
      <c r="BM70" s="71"/>
      <c r="BN70" s="71"/>
      <c r="BO70" s="71"/>
      <c r="BP70" s="71">
        <v>1</v>
      </c>
      <c r="BQ70" s="71"/>
      <c r="BR70" s="71">
        <v>5</v>
      </c>
      <c r="BS70" s="71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</row>
    <row r="71" spans="1:87" ht="12.75">
      <c r="A71" s="13">
        <f t="shared" si="5"/>
        <v>67</v>
      </c>
      <c r="B71" s="13" t="s">
        <v>307</v>
      </c>
      <c r="C71" s="13">
        <v>9352</v>
      </c>
      <c r="D71" s="20" t="s">
        <v>80</v>
      </c>
      <c r="E71" s="20">
        <f t="shared" si="4"/>
        <v>1</v>
      </c>
      <c r="F71" s="21" t="s">
        <v>357</v>
      </c>
      <c r="G71" s="89">
        <f t="shared" si="6"/>
        <v>27</v>
      </c>
      <c r="H71" s="89">
        <f t="shared" si="7"/>
        <v>20</v>
      </c>
      <c r="I71" s="89"/>
      <c r="J71" s="91"/>
      <c r="K71" s="90"/>
      <c r="L71" s="90">
        <v>1</v>
      </c>
      <c r="M71" s="90">
        <v>5</v>
      </c>
      <c r="N71" s="90">
        <v>11</v>
      </c>
      <c r="O71" s="90"/>
      <c r="P71" s="90">
        <v>2</v>
      </c>
      <c r="Q71" s="90">
        <v>4</v>
      </c>
      <c r="R71" s="90">
        <v>4</v>
      </c>
      <c r="S71" s="91"/>
      <c r="T71" s="90">
        <v>6</v>
      </c>
      <c r="U71" s="90"/>
      <c r="V71" s="90">
        <v>4</v>
      </c>
      <c r="W71" s="90">
        <v>3</v>
      </c>
      <c r="X71" s="90">
        <v>6</v>
      </c>
      <c r="Y71" s="90"/>
      <c r="Z71" s="90">
        <v>1</v>
      </c>
      <c r="AA71" s="90"/>
      <c r="AB71" s="91">
        <v>2</v>
      </c>
      <c r="AC71" s="91">
        <v>3</v>
      </c>
      <c r="AD71" s="91">
        <v>1</v>
      </c>
      <c r="AE71" s="91">
        <v>2</v>
      </c>
      <c r="AF71" s="91">
        <v>6</v>
      </c>
      <c r="AG71" s="91">
        <v>3</v>
      </c>
      <c r="AH71" s="91">
        <v>30</v>
      </c>
      <c r="AI71" s="91"/>
      <c r="AJ71" s="91"/>
      <c r="AK71" s="91"/>
      <c r="AL71" s="91"/>
      <c r="AM71" s="91"/>
      <c r="AN71" s="91"/>
      <c r="AO71" s="90">
        <v>6</v>
      </c>
      <c r="AP71" s="90">
        <v>10</v>
      </c>
      <c r="AQ71" s="90">
        <v>16</v>
      </c>
      <c r="AR71" s="91"/>
      <c r="AS71" s="91"/>
      <c r="AT71" s="91"/>
      <c r="AU71" s="91"/>
      <c r="AV71" s="91">
        <v>1</v>
      </c>
      <c r="AW71" s="91">
        <v>18</v>
      </c>
      <c r="AX71" s="91"/>
      <c r="AY71" s="91"/>
      <c r="AZ71" s="91"/>
      <c r="BA71" s="91"/>
      <c r="BB71" s="91">
        <v>5</v>
      </c>
      <c r="BC71" s="91">
        <v>10</v>
      </c>
      <c r="BD71" s="91"/>
      <c r="BE71" s="91"/>
      <c r="BF71" s="91">
        <v>1</v>
      </c>
      <c r="BG71" s="91">
        <v>3</v>
      </c>
      <c r="BH71" s="91"/>
      <c r="BI71" s="91"/>
      <c r="BJ71" s="91">
        <v>1</v>
      </c>
      <c r="BK71" s="91">
        <v>1</v>
      </c>
      <c r="BL71" s="91">
        <v>1</v>
      </c>
      <c r="BM71" s="91">
        <v>4</v>
      </c>
      <c r="BN71" s="91"/>
      <c r="BO71" s="91"/>
      <c r="BP71" s="91"/>
      <c r="BQ71" s="91"/>
      <c r="BR71" s="91">
        <v>6</v>
      </c>
      <c r="BS71" s="91">
        <v>20</v>
      </c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</row>
    <row r="72" spans="1:87" ht="12.75">
      <c r="A72" s="13">
        <f t="shared" si="5"/>
        <v>68</v>
      </c>
      <c r="B72" s="13" t="s">
        <v>307</v>
      </c>
      <c r="C72" s="13">
        <v>9538</v>
      </c>
      <c r="D72" s="20" t="s">
        <v>305</v>
      </c>
      <c r="E72" s="20">
        <f t="shared" si="4"/>
        <v>1</v>
      </c>
      <c r="F72" s="21" t="s">
        <v>357</v>
      </c>
      <c r="G72" s="89">
        <f t="shared" si="6"/>
        <v>39</v>
      </c>
      <c r="H72" s="89">
        <f t="shared" si="7"/>
        <v>11</v>
      </c>
      <c r="I72" s="89"/>
      <c r="J72" s="71"/>
      <c r="K72" s="90">
        <v>1</v>
      </c>
      <c r="L72" s="90">
        <v>3</v>
      </c>
      <c r="M72" s="90">
        <v>3</v>
      </c>
      <c r="N72" s="90">
        <v>18</v>
      </c>
      <c r="O72" s="90"/>
      <c r="P72" s="90">
        <v>3</v>
      </c>
      <c r="Q72" s="90">
        <v>1</v>
      </c>
      <c r="R72" s="90">
        <v>10</v>
      </c>
      <c r="S72" s="91"/>
      <c r="T72" s="90"/>
      <c r="U72" s="90">
        <v>1</v>
      </c>
      <c r="V72" s="90">
        <v>2</v>
      </c>
      <c r="W72" s="90">
        <v>6</v>
      </c>
      <c r="X72" s="90"/>
      <c r="Y72" s="90">
        <v>1</v>
      </c>
      <c r="Z72" s="90"/>
      <c r="AA72" s="90">
        <v>1</v>
      </c>
      <c r="AB72" s="91">
        <v>5</v>
      </c>
      <c r="AC72" s="91"/>
      <c r="AD72" s="91">
        <v>1</v>
      </c>
      <c r="AE72" s="91">
        <v>4</v>
      </c>
      <c r="AF72" s="91">
        <v>3</v>
      </c>
      <c r="AG72" s="91">
        <v>2</v>
      </c>
      <c r="AH72" s="91">
        <v>35</v>
      </c>
      <c r="AI72" s="91"/>
      <c r="AJ72" s="91"/>
      <c r="AK72" s="91"/>
      <c r="AL72" s="91"/>
      <c r="AM72" s="91"/>
      <c r="AN72" s="91"/>
      <c r="AO72" s="90">
        <v>4</v>
      </c>
      <c r="AP72" s="92"/>
      <c r="AQ72" s="92">
        <v>5</v>
      </c>
      <c r="AR72" s="71">
        <v>1</v>
      </c>
      <c r="AS72" s="71">
        <v>36</v>
      </c>
      <c r="AT72" s="71"/>
      <c r="AU72" s="71"/>
      <c r="AV72" s="71"/>
      <c r="AW72" s="71"/>
      <c r="AX72" s="71"/>
      <c r="AY72" s="71"/>
      <c r="AZ72" s="71"/>
      <c r="BA72" s="71"/>
      <c r="BB72" s="71">
        <v>5</v>
      </c>
      <c r="BC72" s="71">
        <v>10</v>
      </c>
      <c r="BD72" s="71"/>
      <c r="BE72" s="71"/>
      <c r="BF72" s="71"/>
      <c r="BG72" s="71"/>
      <c r="BH72" s="71"/>
      <c r="BI72" s="71"/>
      <c r="BJ72" s="71">
        <v>3</v>
      </c>
      <c r="BK72" s="71">
        <v>3</v>
      </c>
      <c r="BL72" s="71"/>
      <c r="BM72" s="71"/>
      <c r="BN72" s="71">
        <v>3</v>
      </c>
      <c r="BO72" s="71">
        <v>6</v>
      </c>
      <c r="BP72" s="71"/>
      <c r="BQ72" s="71"/>
      <c r="BR72" s="71"/>
      <c r="BS72" s="71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</row>
    <row r="73" spans="1:87" ht="12.75">
      <c r="A73" s="13">
        <f t="shared" si="5"/>
        <v>69</v>
      </c>
      <c r="B73" s="13" t="s">
        <v>307</v>
      </c>
      <c r="C73" s="13">
        <v>9331</v>
      </c>
      <c r="D73" s="20" t="s">
        <v>42</v>
      </c>
      <c r="E73" s="20">
        <f t="shared" si="4"/>
        <v>1</v>
      </c>
      <c r="F73" s="21" t="s">
        <v>357</v>
      </c>
      <c r="G73" s="89">
        <f t="shared" si="6"/>
        <v>40</v>
      </c>
      <c r="H73" s="89">
        <f t="shared" si="7"/>
        <v>12</v>
      </c>
      <c r="I73" s="89"/>
      <c r="J73" s="91"/>
      <c r="K73" s="92"/>
      <c r="L73" s="92"/>
      <c r="M73" s="92">
        <v>6</v>
      </c>
      <c r="N73" s="92">
        <v>18</v>
      </c>
      <c r="O73" s="92"/>
      <c r="P73" s="92"/>
      <c r="Q73" s="92">
        <v>5</v>
      </c>
      <c r="R73" s="92">
        <v>11</v>
      </c>
      <c r="S73" s="71"/>
      <c r="T73" s="92"/>
      <c r="U73" s="92">
        <v>4</v>
      </c>
      <c r="V73" s="92">
        <v>3</v>
      </c>
      <c r="W73" s="92">
        <v>3</v>
      </c>
      <c r="X73" s="92"/>
      <c r="Y73" s="92">
        <v>1</v>
      </c>
      <c r="Z73" s="92">
        <v>1</v>
      </c>
      <c r="AA73" s="92"/>
      <c r="AB73" s="71"/>
      <c r="AC73" s="71">
        <v>1</v>
      </c>
      <c r="AD73" s="71"/>
      <c r="AE73" s="71"/>
      <c r="AF73" s="71"/>
      <c r="AG73" s="71"/>
      <c r="AH73" s="71">
        <v>33</v>
      </c>
      <c r="AI73" s="71"/>
      <c r="AJ73" s="71"/>
      <c r="AK73" s="71"/>
      <c r="AL73" s="71"/>
      <c r="AM73" s="71"/>
      <c r="AN73" s="71"/>
      <c r="AO73" s="92"/>
      <c r="AP73" s="92"/>
      <c r="AQ73" s="92">
        <v>22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>
        <v>4</v>
      </c>
      <c r="BC73" s="71">
        <v>3</v>
      </c>
      <c r="BD73" s="71"/>
      <c r="BE73" s="71"/>
      <c r="BF73" s="71"/>
      <c r="BG73" s="71"/>
      <c r="BH73" s="71"/>
      <c r="BI73" s="71"/>
      <c r="BJ73" s="71">
        <v>6</v>
      </c>
      <c r="BK73" s="71">
        <v>3</v>
      </c>
      <c r="BL73" s="71"/>
      <c r="BM73" s="71"/>
      <c r="BN73" s="71"/>
      <c r="BO73" s="71"/>
      <c r="BP73" s="71"/>
      <c r="BQ73" s="71"/>
      <c r="BR73" s="71">
        <v>1</v>
      </c>
      <c r="BS73" s="71">
        <v>4</v>
      </c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</row>
    <row r="74" spans="1:87" ht="12.75">
      <c r="A74" s="13">
        <f t="shared" si="5"/>
        <v>70</v>
      </c>
      <c r="B74" s="13" t="s">
        <v>307</v>
      </c>
      <c r="C74" s="13">
        <v>9332</v>
      </c>
      <c r="D74" s="20" t="s">
        <v>67</v>
      </c>
      <c r="E74" s="20">
        <f t="shared" si="4"/>
        <v>1</v>
      </c>
      <c r="F74" s="21" t="s">
        <v>357</v>
      </c>
      <c r="G74" s="89">
        <f t="shared" si="6"/>
        <v>45</v>
      </c>
      <c r="H74" s="89">
        <f t="shared" si="7"/>
        <v>15</v>
      </c>
      <c r="I74" s="89"/>
      <c r="J74" s="91"/>
      <c r="K74" s="92"/>
      <c r="L74" s="92">
        <v>5</v>
      </c>
      <c r="M74" s="92">
        <v>10</v>
      </c>
      <c r="N74" s="92">
        <v>14</v>
      </c>
      <c r="O74" s="92"/>
      <c r="P74" s="92">
        <v>2</v>
      </c>
      <c r="Q74" s="92">
        <v>4</v>
      </c>
      <c r="R74" s="92">
        <v>10</v>
      </c>
      <c r="S74" s="71"/>
      <c r="T74" s="71"/>
      <c r="U74" s="92">
        <v>4</v>
      </c>
      <c r="V74" s="92">
        <v>4</v>
      </c>
      <c r="W74" s="92"/>
      <c r="X74" s="92">
        <v>1</v>
      </c>
      <c r="Y74" s="92">
        <v>4</v>
      </c>
      <c r="Z74" s="92">
        <v>1</v>
      </c>
      <c r="AA74" s="92">
        <v>1</v>
      </c>
      <c r="AB74" s="71">
        <v>5</v>
      </c>
      <c r="AC74" s="71"/>
      <c r="AD74" s="71">
        <v>6</v>
      </c>
      <c r="AE74" s="71">
        <v>4</v>
      </c>
      <c r="AF74" s="71">
        <v>3</v>
      </c>
      <c r="AG74" s="71"/>
      <c r="AH74" s="71">
        <v>20</v>
      </c>
      <c r="AI74" s="71"/>
      <c r="AJ74" s="71"/>
      <c r="AK74" s="71"/>
      <c r="AL74" s="71"/>
      <c r="AM74" s="71"/>
      <c r="AN74" s="71"/>
      <c r="AO74" s="92">
        <v>3</v>
      </c>
      <c r="AP74" s="92"/>
      <c r="AQ74" s="92">
        <v>8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>
        <v>3</v>
      </c>
      <c r="BC74" s="71">
        <v>2</v>
      </c>
      <c r="BD74" s="71"/>
      <c r="BE74" s="71"/>
      <c r="BF74" s="71"/>
      <c r="BG74" s="71"/>
      <c r="BH74" s="71"/>
      <c r="BI74" s="71"/>
      <c r="BJ74" s="71">
        <v>4</v>
      </c>
      <c r="BK74" s="71">
        <v>2</v>
      </c>
      <c r="BL74" s="71"/>
      <c r="BM74" s="71"/>
      <c r="BN74" s="71">
        <v>1</v>
      </c>
      <c r="BO74" s="71">
        <v>20</v>
      </c>
      <c r="BP74" s="71"/>
      <c r="BQ74" s="71"/>
      <c r="BR74" s="71">
        <v>4</v>
      </c>
      <c r="BS74" s="71">
        <v>5</v>
      </c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</row>
    <row r="75" spans="1:87" ht="12.75">
      <c r="A75" s="13">
        <f t="shared" si="5"/>
        <v>71</v>
      </c>
      <c r="B75" s="13" t="s">
        <v>307</v>
      </c>
      <c r="C75" s="13">
        <v>9985</v>
      </c>
      <c r="D75" s="20" t="s">
        <v>43</v>
      </c>
      <c r="E75" s="20">
        <f t="shared" si="4"/>
      </c>
      <c r="F75" s="21" t="s">
        <v>346</v>
      </c>
      <c r="G75" s="89">
        <f t="shared" si="6"/>
        <v>12</v>
      </c>
      <c r="H75" s="89">
        <f t="shared" si="7"/>
        <v>0</v>
      </c>
      <c r="I75" s="89"/>
      <c r="J75" s="91"/>
      <c r="K75" s="90"/>
      <c r="L75" s="90"/>
      <c r="M75" s="90">
        <v>4</v>
      </c>
      <c r="N75" s="90">
        <v>1</v>
      </c>
      <c r="O75" s="90">
        <v>1</v>
      </c>
      <c r="P75" s="90"/>
      <c r="Q75" s="90">
        <v>5</v>
      </c>
      <c r="R75" s="90">
        <v>1</v>
      </c>
      <c r="S75" s="91"/>
      <c r="T75" s="90"/>
      <c r="U75" s="90"/>
      <c r="V75" s="90"/>
      <c r="W75" s="90"/>
      <c r="X75" s="90"/>
      <c r="Y75" s="90"/>
      <c r="Z75" s="90"/>
      <c r="AA75" s="90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0"/>
      <c r="AP75" s="90"/>
      <c r="AQ75" s="92">
        <v>12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</row>
    <row r="76" spans="1:87" ht="12.75">
      <c r="A76" s="13">
        <f t="shared" si="5"/>
        <v>72</v>
      </c>
      <c r="B76" s="13" t="s">
        <v>307</v>
      </c>
      <c r="C76" s="13">
        <v>9268</v>
      </c>
      <c r="D76" s="20" t="s">
        <v>15</v>
      </c>
      <c r="E76" s="20">
        <f t="shared" si="4"/>
        <v>1</v>
      </c>
      <c r="F76" s="21" t="s">
        <v>357</v>
      </c>
      <c r="G76" s="89">
        <f t="shared" si="6"/>
        <v>47</v>
      </c>
      <c r="H76" s="89">
        <f t="shared" si="7"/>
        <v>17</v>
      </c>
      <c r="I76" s="89"/>
      <c r="J76" s="71"/>
      <c r="K76" s="90"/>
      <c r="L76" s="90">
        <v>2</v>
      </c>
      <c r="M76" s="90">
        <v>9</v>
      </c>
      <c r="N76" s="90">
        <v>20</v>
      </c>
      <c r="O76" s="90"/>
      <c r="P76" s="90">
        <v>2</v>
      </c>
      <c r="Q76" s="90">
        <v>4</v>
      </c>
      <c r="R76" s="90">
        <v>10</v>
      </c>
      <c r="S76" s="91"/>
      <c r="T76" s="90">
        <v>1</v>
      </c>
      <c r="U76" s="90">
        <v>1</v>
      </c>
      <c r="V76" s="90"/>
      <c r="W76" s="90">
        <v>8</v>
      </c>
      <c r="X76" s="90"/>
      <c r="Y76" s="90">
        <v>1</v>
      </c>
      <c r="Z76" s="90">
        <v>1</v>
      </c>
      <c r="AA76" s="90">
        <v>5</v>
      </c>
      <c r="AB76" s="91"/>
      <c r="AC76" s="91">
        <v>1</v>
      </c>
      <c r="AD76" s="91">
        <v>1</v>
      </c>
      <c r="AE76" s="91"/>
      <c r="AF76" s="91">
        <v>5</v>
      </c>
      <c r="AG76" s="91"/>
      <c r="AH76" s="91">
        <v>54</v>
      </c>
      <c r="AI76" s="91"/>
      <c r="AJ76" s="91"/>
      <c r="AK76" s="91"/>
      <c r="AL76" s="91"/>
      <c r="AM76" s="91"/>
      <c r="AN76" s="91"/>
      <c r="AO76" s="90">
        <v>5</v>
      </c>
      <c r="AP76" s="90"/>
      <c r="AQ76" s="92">
        <v>14</v>
      </c>
      <c r="AR76" s="71">
        <v>1</v>
      </c>
      <c r="AS76" s="71"/>
      <c r="AT76" s="71"/>
      <c r="AU76" s="71"/>
      <c r="AV76" s="71"/>
      <c r="AW76" s="71"/>
      <c r="AX76" s="71"/>
      <c r="AY76" s="71"/>
      <c r="AZ76" s="71"/>
      <c r="BA76" s="71"/>
      <c r="BB76" s="71">
        <v>6</v>
      </c>
      <c r="BC76" s="71"/>
      <c r="BD76" s="71"/>
      <c r="BE76" s="71"/>
      <c r="BF76" s="71"/>
      <c r="BG76" s="71"/>
      <c r="BH76" s="71"/>
      <c r="BI76" s="71"/>
      <c r="BJ76" s="71">
        <v>6</v>
      </c>
      <c r="BK76" s="71"/>
      <c r="BL76" s="71">
        <v>1</v>
      </c>
      <c r="BM76" s="71"/>
      <c r="BN76" s="71"/>
      <c r="BO76" s="71"/>
      <c r="BP76" s="71"/>
      <c r="BQ76" s="71"/>
      <c r="BR76" s="71"/>
      <c r="BS76" s="71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</row>
    <row r="77" spans="1:87" ht="12.75">
      <c r="A77" s="13">
        <f t="shared" si="5"/>
        <v>73</v>
      </c>
      <c r="B77" s="13" t="s">
        <v>307</v>
      </c>
      <c r="C77" s="18">
        <v>9270</v>
      </c>
      <c r="D77" s="20" t="s">
        <v>331</v>
      </c>
      <c r="E77" s="20">
        <f t="shared" si="4"/>
        <v>1</v>
      </c>
      <c r="F77" s="21" t="s">
        <v>357</v>
      </c>
      <c r="G77" s="89">
        <f t="shared" si="6"/>
        <v>137</v>
      </c>
      <c r="H77" s="89">
        <f t="shared" si="7"/>
        <v>10</v>
      </c>
      <c r="I77" s="89"/>
      <c r="J77" s="71"/>
      <c r="K77" s="90"/>
      <c r="L77" s="90"/>
      <c r="M77" s="90">
        <v>20</v>
      </c>
      <c r="N77" s="90">
        <v>55</v>
      </c>
      <c r="O77" s="90"/>
      <c r="P77" s="90"/>
      <c r="Q77" s="90">
        <v>15</v>
      </c>
      <c r="R77" s="90">
        <v>47</v>
      </c>
      <c r="S77" s="91"/>
      <c r="T77" s="90"/>
      <c r="U77" s="90"/>
      <c r="V77" s="90">
        <v>1</v>
      </c>
      <c r="W77" s="90">
        <v>5</v>
      </c>
      <c r="X77" s="90"/>
      <c r="Y77" s="90"/>
      <c r="Z77" s="90"/>
      <c r="AA77" s="90">
        <v>4</v>
      </c>
      <c r="AB77" s="91">
        <v>2</v>
      </c>
      <c r="AC77" s="91">
        <v>4</v>
      </c>
      <c r="AD77" s="91"/>
      <c r="AE77" s="91">
        <v>6</v>
      </c>
      <c r="AF77" s="91">
        <v>20</v>
      </c>
      <c r="AG77" s="91">
        <v>5</v>
      </c>
      <c r="AH77" s="91">
        <v>155</v>
      </c>
      <c r="AI77" s="91">
        <v>1</v>
      </c>
      <c r="AJ77" s="91">
        <v>1</v>
      </c>
      <c r="AK77" s="91"/>
      <c r="AL77" s="91"/>
      <c r="AM77" s="91"/>
      <c r="AN77" s="91">
        <v>2</v>
      </c>
      <c r="AO77" s="90">
        <v>20</v>
      </c>
      <c r="AP77" s="90">
        <v>8</v>
      </c>
      <c r="AQ77" s="92">
        <v>168</v>
      </c>
      <c r="AR77" s="71">
        <v>1</v>
      </c>
      <c r="AS77" s="71">
        <v>40</v>
      </c>
      <c r="AT77" s="71"/>
      <c r="AU77" s="71"/>
      <c r="AV77" s="71"/>
      <c r="AW77" s="71"/>
      <c r="AX77" s="71"/>
      <c r="AY77" s="71"/>
      <c r="AZ77" s="71"/>
      <c r="BA77" s="71"/>
      <c r="BB77" s="71">
        <v>4</v>
      </c>
      <c r="BC77" s="71">
        <v>2</v>
      </c>
      <c r="BD77" s="71">
        <v>1</v>
      </c>
      <c r="BE77" s="71">
        <v>10</v>
      </c>
      <c r="BF77" s="71">
        <v>1</v>
      </c>
      <c r="BG77" s="71">
        <v>6</v>
      </c>
      <c r="BH77" s="71"/>
      <c r="BI77" s="71"/>
      <c r="BJ77" s="71">
        <v>5</v>
      </c>
      <c r="BK77" s="71">
        <v>10</v>
      </c>
      <c r="BL77" s="71">
        <v>2</v>
      </c>
      <c r="BM77" s="71">
        <v>58</v>
      </c>
      <c r="BN77" s="71">
        <v>2</v>
      </c>
      <c r="BO77" s="71">
        <v>2</v>
      </c>
      <c r="BP77" s="71">
        <v>1</v>
      </c>
      <c r="BQ77" s="71">
        <v>40</v>
      </c>
      <c r="BR77" s="71">
        <v>12</v>
      </c>
      <c r="BS77" s="71">
        <v>6</v>
      </c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</row>
    <row r="78" spans="1:87" s="9" customFormat="1" ht="15" customHeight="1">
      <c r="A78" s="170" t="s">
        <v>352</v>
      </c>
      <c r="B78" s="171"/>
      <c r="C78" s="171"/>
      <c r="D78" s="172"/>
      <c r="E78" s="19"/>
      <c r="F78" s="55">
        <f>SUM(E5:E77)</f>
        <v>54</v>
      </c>
      <c r="G78" s="100">
        <f>SUM(J78:R78)</f>
        <v>6398</v>
      </c>
      <c r="H78" s="100">
        <f>SUM(S78:AA78)</f>
        <v>3398</v>
      </c>
      <c r="I78" s="100"/>
      <c r="J78" s="70">
        <f aca="true" t="shared" si="8" ref="J78:AO78">SUM(J5:J77)</f>
        <v>371</v>
      </c>
      <c r="K78" s="70">
        <f t="shared" si="8"/>
        <v>309</v>
      </c>
      <c r="L78" s="70">
        <f t="shared" si="8"/>
        <v>577</v>
      </c>
      <c r="M78" s="70">
        <f t="shared" si="8"/>
        <v>1127</v>
      </c>
      <c r="N78" s="70">
        <f t="shared" si="8"/>
        <v>1555</v>
      </c>
      <c r="O78" s="70">
        <f t="shared" si="8"/>
        <v>266</v>
      </c>
      <c r="P78" s="70">
        <f t="shared" si="8"/>
        <v>479</v>
      </c>
      <c r="Q78" s="70">
        <f t="shared" si="8"/>
        <v>814</v>
      </c>
      <c r="R78" s="70">
        <f t="shared" si="8"/>
        <v>900</v>
      </c>
      <c r="S78" s="70">
        <f t="shared" si="8"/>
        <v>454</v>
      </c>
      <c r="T78" s="70">
        <f t="shared" si="8"/>
        <v>395</v>
      </c>
      <c r="U78" s="70">
        <f t="shared" si="8"/>
        <v>394</v>
      </c>
      <c r="V78" s="70">
        <f t="shared" si="8"/>
        <v>504</v>
      </c>
      <c r="W78" s="70">
        <f t="shared" si="8"/>
        <v>374</v>
      </c>
      <c r="X78" s="70">
        <f t="shared" si="8"/>
        <v>375</v>
      </c>
      <c r="Y78" s="70">
        <f t="shared" si="8"/>
        <v>283</v>
      </c>
      <c r="Z78" s="70">
        <f t="shared" si="8"/>
        <v>361</v>
      </c>
      <c r="AA78" s="70">
        <f t="shared" si="8"/>
        <v>258</v>
      </c>
      <c r="AB78" s="70">
        <f t="shared" si="8"/>
        <v>374</v>
      </c>
      <c r="AC78" s="70">
        <f t="shared" si="8"/>
        <v>140</v>
      </c>
      <c r="AD78" s="70">
        <f t="shared" si="8"/>
        <v>254</v>
      </c>
      <c r="AE78" s="70">
        <f t="shared" si="8"/>
        <v>176</v>
      </c>
      <c r="AF78" s="70">
        <f t="shared" si="8"/>
        <v>995.5</v>
      </c>
      <c r="AG78" s="70">
        <f t="shared" si="8"/>
        <v>545</v>
      </c>
      <c r="AH78" s="70">
        <f t="shared" si="8"/>
        <v>5378</v>
      </c>
      <c r="AI78" s="70">
        <f t="shared" si="8"/>
        <v>249</v>
      </c>
      <c r="AJ78" s="70">
        <f t="shared" si="8"/>
        <v>537</v>
      </c>
      <c r="AK78" s="70">
        <f t="shared" si="8"/>
        <v>46</v>
      </c>
      <c r="AL78" s="70">
        <f t="shared" si="8"/>
        <v>17</v>
      </c>
      <c r="AM78" s="70">
        <f t="shared" si="8"/>
        <v>4</v>
      </c>
      <c r="AN78" s="70">
        <f t="shared" si="8"/>
        <v>68</v>
      </c>
      <c r="AO78" s="70">
        <f t="shared" si="8"/>
        <v>1377.5</v>
      </c>
      <c r="AP78" s="70">
        <f aca="true" t="shared" si="9" ref="AP78:BS78">SUM(AP5:AP77)</f>
        <v>853</v>
      </c>
      <c r="AQ78" s="70">
        <f t="shared" si="9"/>
        <v>2540</v>
      </c>
      <c r="AR78" s="70">
        <f t="shared" si="9"/>
        <v>59</v>
      </c>
      <c r="AS78" s="70">
        <f t="shared" si="9"/>
        <v>1995</v>
      </c>
      <c r="AT78" s="70">
        <f t="shared" si="9"/>
        <v>10</v>
      </c>
      <c r="AU78" s="70">
        <f t="shared" si="9"/>
        <v>15</v>
      </c>
      <c r="AV78" s="70">
        <f t="shared" si="9"/>
        <v>9</v>
      </c>
      <c r="AW78" s="70">
        <f t="shared" si="9"/>
        <v>309</v>
      </c>
      <c r="AX78" s="70">
        <f t="shared" si="9"/>
        <v>5</v>
      </c>
      <c r="AY78" s="70">
        <f t="shared" si="9"/>
        <v>6</v>
      </c>
      <c r="AZ78" s="70">
        <f t="shared" si="9"/>
        <v>14</v>
      </c>
      <c r="BA78" s="70">
        <f t="shared" si="9"/>
        <v>147</v>
      </c>
      <c r="BB78" s="70">
        <f t="shared" si="9"/>
        <v>304</v>
      </c>
      <c r="BC78" s="70">
        <f t="shared" si="9"/>
        <v>408</v>
      </c>
      <c r="BD78" s="70">
        <f t="shared" si="9"/>
        <v>21</v>
      </c>
      <c r="BE78" s="70">
        <f t="shared" si="9"/>
        <v>318</v>
      </c>
      <c r="BF78" s="70">
        <f t="shared" si="9"/>
        <v>132</v>
      </c>
      <c r="BG78" s="70">
        <f t="shared" si="9"/>
        <v>343.5</v>
      </c>
      <c r="BH78" s="70">
        <f t="shared" si="9"/>
        <v>18</v>
      </c>
      <c r="BI78" s="70">
        <f t="shared" si="9"/>
        <v>187</v>
      </c>
      <c r="BJ78" s="70">
        <f t="shared" si="9"/>
        <v>299</v>
      </c>
      <c r="BK78" s="70">
        <f t="shared" si="9"/>
        <v>381</v>
      </c>
      <c r="BL78" s="70">
        <f t="shared" si="9"/>
        <v>54</v>
      </c>
      <c r="BM78" s="70">
        <f t="shared" si="9"/>
        <v>795.5</v>
      </c>
      <c r="BN78" s="70">
        <f t="shared" si="9"/>
        <v>77</v>
      </c>
      <c r="BO78" s="70">
        <f t="shared" si="9"/>
        <v>285</v>
      </c>
      <c r="BP78" s="70">
        <f t="shared" si="9"/>
        <v>21</v>
      </c>
      <c r="BQ78" s="70">
        <f t="shared" si="9"/>
        <v>240</v>
      </c>
      <c r="BR78" s="70">
        <f t="shared" si="9"/>
        <v>254</v>
      </c>
      <c r="BS78" s="70">
        <f t="shared" si="9"/>
        <v>456.5</v>
      </c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</row>
    <row r="79" spans="1:87" s="9" customFormat="1" ht="15" customHeight="1">
      <c r="A79" s="167" t="s">
        <v>342</v>
      </c>
      <c r="B79" s="168"/>
      <c r="C79" s="168"/>
      <c r="D79" s="169"/>
      <c r="E79" s="19"/>
      <c r="F79" s="18"/>
      <c r="G79" s="100">
        <f>SUM(J79:R79)</f>
        <v>6438</v>
      </c>
      <c r="H79" s="100">
        <f>SUM(S79:AA79)</f>
        <v>3305</v>
      </c>
      <c r="I79" s="100"/>
      <c r="J79" s="74">
        <v>0</v>
      </c>
      <c r="K79" s="74">
        <v>330</v>
      </c>
      <c r="L79" s="74">
        <v>666</v>
      </c>
      <c r="M79" s="74">
        <v>1212</v>
      </c>
      <c r="N79" s="74">
        <v>1673</v>
      </c>
      <c r="O79" s="74">
        <v>263</v>
      </c>
      <c r="P79" s="74">
        <v>507</v>
      </c>
      <c r="Q79" s="74">
        <v>862</v>
      </c>
      <c r="R79" s="74">
        <v>925</v>
      </c>
      <c r="S79" s="74">
        <v>0</v>
      </c>
      <c r="T79" s="74">
        <v>382</v>
      </c>
      <c r="U79" s="74">
        <v>488</v>
      </c>
      <c r="V79" s="74">
        <v>552</v>
      </c>
      <c r="W79" s="74">
        <v>440</v>
      </c>
      <c r="X79" s="74">
        <v>358</v>
      </c>
      <c r="Y79" s="74">
        <v>360</v>
      </c>
      <c r="Z79" s="74">
        <v>433</v>
      </c>
      <c r="AA79" s="74">
        <v>292</v>
      </c>
      <c r="AB79" s="74">
        <v>242</v>
      </c>
      <c r="AC79" s="74">
        <v>103</v>
      </c>
      <c r="AD79" s="74">
        <v>184</v>
      </c>
      <c r="AE79" s="74">
        <v>141</v>
      </c>
      <c r="AF79" s="74">
        <v>871</v>
      </c>
      <c r="AG79" s="74">
        <v>435</v>
      </c>
      <c r="AH79" s="74">
        <v>4541</v>
      </c>
      <c r="AI79" s="74">
        <v>255</v>
      </c>
      <c r="AJ79" s="74">
        <v>507</v>
      </c>
      <c r="AK79" s="74">
        <v>17</v>
      </c>
      <c r="AL79" s="74">
        <v>3</v>
      </c>
      <c r="AM79" s="74">
        <v>2</v>
      </c>
      <c r="AN79" s="74">
        <v>33</v>
      </c>
      <c r="AO79" s="74">
        <v>1566</v>
      </c>
      <c r="AP79" s="74">
        <v>903</v>
      </c>
      <c r="AQ79" s="74">
        <v>2696</v>
      </c>
      <c r="AR79" s="101">
        <f>+AR78</f>
        <v>59</v>
      </c>
      <c r="AS79" s="101">
        <v>1646</v>
      </c>
      <c r="AT79" s="101">
        <v>4</v>
      </c>
      <c r="AU79" s="101">
        <v>42</v>
      </c>
      <c r="AV79" s="101">
        <v>6</v>
      </c>
      <c r="AW79" s="101">
        <v>128</v>
      </c>
      <c r="AX79" s="101">
        <v>3</v>
      </c>
      <c r="AY79" s="101">
        <v>37</v>
      </c>
      <c r="AZ79" s="101">
        <v>6</v>
      </c>
      <c r="BA79" s="101">
        <v>107</v>
      </c>
      <c r="BB79" s="101">
        <v>578</v>
      </c>
      <c r="BC79" s="101">
        <v>355</v>
      </c>
      <c r="BD79" s="101">
        <v>14</v>
      </c>
      <c r="BE79" s="101">
        <v>231.5</v>
      </c>
      <c r="BF79" s="101">
        <v>133</v>
      </c>
      <c r="BG79" s="101">
        <v>271</v>
      </c>
      <c r="BH79" s="101">
        <v>12</v>
      </c>
      <c r="BI79" s="101">
        <v>178</v>
      </c>
      <c r="BJ79" s="101">
        <v>213</v>
      </c>
      <c r="BK79" s="101">
        <v>317</v>
      </c>
      <c r="BL79" s="101">
        <v>44.25</v>
      </c>
      <c r="BM79" s="101">
        <v>639</v>
      </c>
      <c r="BN79" s="101">
        <v>173</v>
      </c>
      <c r="BO79" s="101">
        <v>227</v>
      </c>
      <c r="BP79" s="101">
        <v>29</v>
      </c>
      <c r="BQ79" s="101">
        <v>450</v>
      </c>
      <c r="BR79" s="101">
        <v>213</v>
      </c>
      <c r="BS79" s="101">
        <v>326.5</v>
      </c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</row>
    <row r="80" spans="1:71" s="9" customFormat="1" ht="15" customHeight="1">
      <c r="A80" s="153" t="s">
        <v>351</v>
      </c>
      <c r="B80" s="166"/>
      <c r="C80" s="166"/>
      <c r="D80" s="154"/>
      <c r="E80" s="19"/>
      <c r="F80" s="18"/>
      <c r="G80" s="12">
        <f>IF(G79=0,"",G78/G79)</f>
        <v>0.9937868903386144</v>
      </c>
      <c r="H80" s="12">
        <f aca="true" t="shared" si="10" ref="H80:BR80">IF(H79=0,"",H78/H79)</f>
        <v>1.0281391830559758</v>
      </c>
      <c r="I80" s="12">
        <f t="shared" si="10"/>
      </c>
      <c r="J80" s="12">
        <f t="shared" si="10"/>
      </c>
      <c r="K80" s="12">
        <f t="shared" si="10"/>
        <v>0.9363636363636364</v>
      </c>
      <c r="L80" s="12">
        <f t="shared" si="10"/>
        <v>0.8663663663663663</v>
      </c>
      <c r="M80" s="12">
        <f t="shared" si="10"/>
        <v>0.9298679867986799</v>
      </c>
      <c r="N80" s="12">
        <f t="shared" si="10"/>
        <v>0.9294680215182307</v>
      </c>
      <c r="O80" s="12">
        <f t="shared" si="10"/>
        <v>1.0114068441064639</v>
      </c>
      <c r="P80" s="12">
        <f t="shared" si="10"/>
        <v>0.9447731755424064</v>
      </c>
      <c r="Q80" s="12">
        <f t="shared" si="10"/>
        <v>0.9443155452436195</v>
      </c>
      <c r="R80" s="12">
        <f t="shared" si="10"/>
        <v>0.972972972972973</v>
      </c>
      <c r="S80" s="12">
        <f t="shared" si="10"/>
      </c>
      <c r="T80" s="12">
        <f t="shared" si="10"/>
        <v>1.0340314136125655</v>
      </c>
      <c r="U80" s="12">
        <f t="shared" si="10"/>
        <v>0.8073770491803278</v>
      </c>
      <c r="V80" s="12">
        <f t="shared" si="10"/>
        <v>0.9130434782608695</v>
      </c>
      <c r="W80" s="12">
        <f t="shared" si="10"/>
        <v>0.85</v>
      </c>
      <c r="X80" s="12">
        <f t="shared" si="10"/>
        <v>1.047486033519553</v>
      </c>
      <c r="Y80" s="12">
        <f t="shared" si="10"/>
        <v>0.7861111111111111</v>
      </c>
      <c r="Z80" s="12">
        <f t="shared" si="10"/>
        <v>0.8337182448036952</v>
      </c>
      <c r="AA80" s="12">
        <f t="shared" si="10"/>
        <v>0.8835616438356164</v>
      </c>
      <c r="AB80" s="12">
        <f t="shared" si="10"/>
        <v>1.5454545454545454</v>
      </c>
      <c r="AC80" s="12">
        <f t="shared" si="10"/>
        <v>1.3592233009708738</v>
      </c>
      <c r="AD80" s="12">
        <f t="shared" si="10"/>
        <v>1.3804347826086956</v>
      </c>
      <c r="AE80" s="12">
        <f t="shared" si="10"/>
        <v>1.24822695035461</v>
      </c>
      <c r="AF80" s="12">
        <f t="shared" si="10"/>
        <v>1.142939150401837</v>
      </c>
      <c r="AG80" s="12">
        <f t="shared" si="10"/>
        <v>1.2528735632183907</v>
      </c>
      <c r="AH80" s="12">
        <f t="shared" si="10"/>
        <v>1.184320634221537</v>
      </c>
      <c r="AI80" s="12">
        <f t="shared" si="10"/>
        <v>0.9764705882352941</v>
      </c>
      <c r="AJ80" s="12">
        <f t="shared" si="10"/>
        <v>1.0591715976331362</v>
      </c>
      <c r="AK80" s="12">
        <f t="shared" si="10"/>
        <v>2.7058823529411766</v>
      </c>
      <c r="AL80" s="12">
        <f t="shared" si="10"/>
        <v>5.666666666666667</v>
      </c>
      <c r="AM80" s="12">
        <f t="shared" si="10"/>
        <v>2</v>
      </c>
      <c r="AN80" s="12">
        <f t="shared" si="10"/>
        <v>2.0606060606060606</v>
      </c>
      <c r="AO80" s="12">
        <f t="shared" si="10"/>
        <v>0.8796296296296297</v>
      </c>
      <c r="AP80" s="12">
        <f t="shared" si="10"/>
        <v>0.9446290143964563</v>
      </c>
      <c r="AQ80" s="12">
        <f t="shared" si="10"/>
        <v>0.9421364985163204</v>
      </c>
      <c r="AR80" s="12">
        <f t="shared" si="10"/>
        <v>1</v>
      </c>
      <c r="AS80" s="12">
        <f t="shared" si="10"/>
        <v>1.2120291616038883</v>
      </c>
      <c r="AT80" s="12">
        <f t="shared" si="10"/>
        <v>2.5</v>
      </c>
      <c r="AU80" s="12">
        <f t="shared" si="10"/>
        <v>0.35714285714285715</v>
      </c>
      <c r="AV80" s="12">
        <f t="shared" si="10"/>
        <v>1.5</v>
      </c>
      <c r="AW80" s="12">
        <f t="shared" si="10"/>
        <v>2.4140625</v>
      </c>
      <c r="AX80" s="12">
        <f t="shared" si="10"/>
        <v>1.6666666666666667</v>
      </c>
      <c r="AY80" s="12">
        <f t="shared" si="10"/>
        <v>0.16216216216216217</v>
      </c>
      <c r="AZ80" s="12">
        <f t="shared" si="10"/>
        <v>2.3333333333333335</v>
      </c>
      <c r="BA80" s="12">
        <f t="shared" si="10"/>
        <v>1.3738317757009346</v>
      </c>
      <c r="BB80" s="12">
        <f t="shared" si="10"/>
        <v>0.5259515570934256</v>
      </c>
      <c r="BC80" s="12">
        <f t="shared" si="10"/>
        <v>1.1492957746478873</v>
      </c>
      <c r="BD80" s="12">
        <f t="shared" si="10"/>
        <v>1.5</v>
      </c>
      <c r="BE80" s="12">
        <f t="shared" si="10"/>
        <v>1.3736501079913608</v>
      </c>
      <c r="BF80" s="12">
        <f t="shared" si="10"/>
        <v>0.9924812030075187</v>
      </c>
      <c r="BG80" s="12">
        <f t="shared" si="10"/>
        <v>1.2675276752767528</v>
      </c>
      <c r="BH80" s="12">
        <f t="shared" si="10"/>
        <v>1.5</v>
      </c>
      <c r="BI80" s="12">
        <f t="shared" si="10"/>
        <v>1.050561797752809</v>
      </c>
      <c r="BJ80" s="12">
        <f t="shared" si="10"/>
        <v>1.403755868544601</v>
      </c>
      <c r="BK80" s="12">
        <f t="shared" si="10"/>
        <v>1.2018927444794953</v>
      </c>
      <c r="BL80" s="12">
        <f t="shared" si="10"/>
        <v>1.2203389830508475</v>
      </c>
      <c r="BM80" s="12">
        <f t="shared" si="10"/>
        <v>1.2449139280125197</v>
      </c>
      <c r="BN80" s="12">
        <f t="shared" si="10"/>
        <v>0.44508670520231214</v>
      </c>
      <c r="BO80" s="12">
        <f t="shared" si="10"/>
        <v>1.2555066079295154</v>
      </c>
      <c r="BP80" s="12">
        <f t="shared" si="10"/>
        <v>0.7241379310344828</v>
      </c>
      <c r="BQ80" s="12">
        <f t="shared" si="10"/>
        <v>0.5333333333333333</v>
      </c>
      <c r="BR80" s="12">
        <f t="shared" si="10"/>
        <v>1.192488262910798</v>
      </c>
      <c r="BS80" s="12">
        <f>IF(BS78=0,"",BS78/BS79)</f>
        <v>1.3981623277182236</v>
      </c>
    </row>
    <row r="82" spans="4:6" ht="12.75">
      <c r="D82" s="67" t="s">
        <v>341</v>
      </c>
      <c r="E82" s="56"/>
      <c r="F82" s="68">
        <f>(A77-F78)/A77</f>
        <v>0.2602739726027397</v>
      </c>
    </row>
  </sheetData>
  <sheetProtection/>
  <mergeCells count="39">
    <mergeCell ref="BL2:BO2"/>
    <mergeCell ref="BP2:BS2"/>
    <mergeCell ref="AT3:AU3"/>
    <mergeCell ref="BB3:BC3"/>
    <mergeCell ref="AV2:AY2"/>
    <mergeCell ref="AZ2:BC2"/>
    <mergeCell ref="BD3:BE3"/>
    <mergeCell ref="BL3:BM3"/>
    <mergeCell ref="BN3:BO3"/>
    <mergeCell ref="AR3:AS3"/>
    <mergeCell ref="BJ3:BK3"/>
    <mergeCell ref="I1:I4"/>
    <mergeCell ref="J1:R3"/>
    <mergeCell ref="AO1:AQ3"/>
    <mergeCell ref="AR1:BS1"/>
    <mergeCell ref="AR2:AU2"/>
    <mergeCell ref="BR3:BS3"/>
    <mergeCell ref="AZ3:BA3"/>
    <mergeCell ref="AI1:AJ3"/>
    <mergeCell ref="G1:G4"/>
    <mergeCell ref="A1:D4"/>
    <mergeCell ref="E1:E4"/>
    <mergeCell ref="H1:H4"/>
    <mergeCell ref="AM1:AN3"/>
    <mergeCell ref="BP3:BQ3"/>
    <mergeCell ref="AK1:AL3"/>
    <mergeCell ref="BF3:BG3"/>
    <mergeCell ref="BD2:BG2"/>
    <mergeCell ref="F1:F4"/>
    <mergeCell ref="A80:D80"/>
    <mergeCell ref="A79:D79"/>
    <mergeCell ref="A78:D78"/>
    <mergeCell ref="S1:AA3"/>
    <mergeCell ref="BH3:BI3"/>
    <mergeCell ref="AF1:AH3"/>
    <mergeCell ref="BH2:BK2"/>
    <mergeCell ref="AB1:AE3"/>
    <mergeCell ref="AV3:AW3"/>
    <mergeCell ref="AX3:AY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78"/>
  <sheetViews>
    <sheetView zoomScalePageLayoutView="0" workbookViewId="0" topLeftCell="A1">
      <pane ySplit="5055" topLeftCell="A21" activePane="topLeft" state="split"/>
      <selection pane="topLeft" activeCell="G5" sqref="G5:H33"/>
      <selection pane="bottomLeft" activeCell="G23" sqref="G23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2" customWidth="1"/>
    <col min="9" max="9" width="11.421875" style="2" hidden="1" customWidth="1"/>
    <col min="10" max="62" width="11.421875" style="2" customWidth="1"/>
    <col min="63" max="63" width="11.421875" style="15" customWidth="1"/>
    <col min="64" max="71" width="11.421875" style="2" customWidth="1"/>
    <col min="72" max="16384" width="9.28125" style="10" customWidth="1"/>
  </cols>
  <sheetData>
    <row r="1" spans="1:71" ht="33" customHeight="1">
      <c r="A1" s="148" t="s">
        <v>353</v>
      </c>
      <c r="B1" s="148"/>
      <c r="C1" s="148"/>
      <c r="D1" s="148"/>
      <c r="E1" s="145"/>
      <c r="F1" s="143" t="s">
        <v>374</v>
      </c>
      <c r="G1" s="173" t="s">
        <v>266</v>
      </c>
      <c r="H1" s="173" t="s">
        <v>267</v>
      </c>
      <c r="I1" s="173" t="s">
        <v>2</v>
      </c>
      <c r="J1" s="149" t="s">
        <v>261</v>
      </c>
      <c r="K1" s="149"/>
      <c r="L1" s="149"/>
      <c r="M1" s="149"/>
      <c r="N1" s="149"/>
      <c r="O1" s="149"/>
      <c r="P1" s="149"/>
      <c r="Q1" s="149"/>
      <c r="R1" s="149"/>
      <c r="S1" s="149" t="s">
        <v>260</v>
      </c>
      <c r="T1" s="149"/>
      <c r="U1" s="149"/>
      <c r="V1" s="149"/>
      <c r="W1" s="149"/>
      <c r="X1" s="149"/>
      <c r="Y1" s="149"/>
      <c r="Z1" s="149"/>
      <c r="AA1" s="149"/>
      <c r="AB1" s="140" t="s">
        <v>311</v>
      </c>
      <c r="AC1" s="140"/>
      <c r="AD1" s="140"/>
      <c r="AE1" s="140"/>
      <c r="AF1" s="150" t="s">
        <v>313</v>
      </c>
      <c r="AG1" s="150"/>
      <c r="AH1" s="150"/>
      <c r="AI1" s="140" t="s">
        <v>0</v>
      </c>
      <c r="AJ1" s="140"/>
      <c r="AK1" s="140" t="s">
        <v>287</v>
      </c>
      <c r="AL1" s="140"/>
      <c r="AM1" s="150" t="s">
        <v>262</v>
      </c>
      <c r="AN1" s="150"/>
      <c r="AO1" s="149" t="s">
        <v>263</v>
      </c>
      <c r="AP1" s="149"/>
      <c r="AQ1" s="149"/>
      <c r="AR1" s="140" t="s">
        <v>265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27.75" customHeight="1">
      <c r="A2" s="148"/>
      <c r="B2" s="148"/>
      <c r="C2" s="148"/>
      <c r="D2" s="148"/>
      <c r="E2" s="146"/>
      <c r="F2" s="144"/>
      <c r="G2" s="173"/>
      <c r="H2" s="173"/>
      <c r="I2" s="173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0"/>
      <c r="AC2" s="140"/>
      <c r="AD2" s="140"/>
      <c r="AE2" s="140"/>
      <c r="AF2" s="150"/>
      <c r="AG2" s="150"/>
      <c r="AH2" s="150"/>
      <c r="AI2" s="140"/>
      <c r="AJ2" s="140"/>
      <c r="AK2" s="140"/>
      <c r="AL2" s="140"/>
      <c r="AM2" s="150"/>
      <c r="AN2" s="150"/>
      <c r="AO2" s="149"/>
      <c r="AP2" s="149"/>
      <c r="AQ2" s="149"/>
      <c r="AR2" s="140" t="s">
        <v>340</v>
      </c>
      <c r="AS2" s="140"/>
      <c r="AT2" s="140"/>
      <c r="AU2" s="140"/>
      <c r="AV2" s="140" t="s">
        <v>312</v>
      </c>
      <c r="AW2" s="140"/>
      <c r="AX2" s="140"/>
      <c r="AY2" s="140"/>
      <c r="AZ2" s="140" t="s">
        <v>294</v>
      </c>
      <c r="BA2" s="140"/>
      <c r="BB2" s="140"/>
      <c r="BC2" s="140"/>
      <c r="BD2" s="140" t="s">
        <v>295</v>
      </c>
      <c r="BE2" s="140"/>
      <c r="BF2" s="140"/>
      <c r="BG2" s="140"/>
      <c r="BH2" s="140" t="s">
        <v>296</v>
      </c>
      <c r="BI2" s="140"/>
      <c r="BJ2" s="140"/>
      <c r="BK2" s="140"/>
      <c r="BL2" s="140" t="s">
        <v>297</v>
      </c>
      <c r="BM2" s="140"/>
      <c r="BN2" s="140"/>
      <c r="BO2" s="140"/>
      <c r="BP2" s="140" t="s">
        <v>1</v>
      </c>
      <c r="BQ2" s="140"/>
      <c r="BR2" s="140"/>
      <c r="BS2" s="140"/>
    </row>
    <row r="3" spans="1:71" ht="27.75" customHeight="1">
      <c r="A3" s="148"/>
      <c r="B3" s="148"/>
      <c r="C3" s="148"/>
      <c r="D3" s="148"/>
      <c r="E3" s="146"/>
      <c r="F3" s="144"/>
      <c r="G3" s="173"/>
      <c r="H3" s="173"/>
      <c r="I3" s="173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0"/>
      <c r="AC3" s="140"/>
      <c r="AD3" s="140"/>
      <c r="AE3" s="140"/>
      <c r="AF3" s="150"/>
      <c r="AG3" s="150"/>
      <c r="AH3" s="150"/>
      <c r="AI3" s="140"/>
      <c r="AJ3" s="140"/>
      <c r="AK3" s="140"/>
      <c r="AL3" s="140"/>
      <c r="AM3" s="150"/>
      <c r="AN3" s="150"/>
      <c r="AO3" s="149"/>
      <c r="AP3" s="149"/>
      <c r="AQ3" s="149"/>
      <c r="AR3" s="140" t="s">
        <v>290</v>
      </c>
      <c r="AS3" s="140"/>
      <c r="AT3" s="140" t="s">
        <v>291</v>
      </c>
      <c r="AU3" s="140"/>
      <c r="AV3" s="140" t="s">
        <v>290</v>
      </c>
      <c r="AW3" s="140"/>
      <c r="AX3" s="140" t="s">
        <v>291</v>
      </c>
      <c r="AY3" s="140"/>
      <c r="AZ3" s="140" t="s">
        <v>290</v>
      </c>
      <c r="BA3" s="140"/>
      <c r="BB3" s="140" t="s">
        <v>291</v>
      </c>
      <c r="BC3" s="140"/>
      <c r="BD3" s="140" t="s">
        <v>290</v>
      </c>
      <c r="BE3" s="140"/>
      <c r="BF3" s="140" t="s">
        <v>291</v>
      </c>
      <c r="BG3" s="140"/>
      <c r="BH3" s="140" t="s">
        <v>290</v>
      </c>
      <c r="BI3" s="140"/>
      <c r="BJ3" s="140" t="s">
        <v>291</v>
      </c>
      <c r="BK3" s="140"/>
      <c r="BL3" s="140" t="s">
        <v>290</v>
      </c>
      <c r="BM3" s="140"/>
      <c r="BN3" s="140" t="s">
        <v>291</v>
      </c>
      <c r="BO3" s="140"/>
      <c r="BP3" s="140" t="s">
        <v>290</v>
      </c>
      <c r="BQ3" s="140"/>
      <c r="BR3" s="140" t="s">
        <v>291</v>
      </c>
      <c r="BS3" s="140"/>
    </row>
    <row r="4" spans="1:122" ht="108.75" customHeight="1">
      <c r="A4" s="148"/>
      <c r="B4" s="148"/>
      <c r="C4" s="148"/>
      <c r="D4" s="148"/>
      <c r="E4" s="147"/>
      <c r="F4" s="144"/>
      <c r="G4" s="173"/>
      <c r="H4" s="173"/>
      <c r="I4" s="173"/>
      <c r="J4" s="7" t="s">
        <v>272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272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284</v>
      </c>
      <c r="AC4" s="7" t="s">
        <v>298</v>
      </c>
      <c r="AD4" s="7" t="s">
        <v>299</v>
      </c>
      <c r="AE4" s="7" t="s">
        <v>300</v>
      </c>
      <c r="AF4" s="7" t="s">
        <v>11</v>
      </c>
      <c r="AG4" s="7" t="s">
        <v>285</v>
      </c>
      <c r="AH4" s="7" t="s">
        <v>286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288</v>
      </c>
      <c r="AP4" s="7" t="s">
        <v>289</v>
      </c>
      <c r="AQ4" s="7" t="s">
        <v>264</v>
      </c>
      <c r="AR4" s="7" t="s">
        <v>292</v>
      </c>
      <c r="AS4" s="7" t="s">
        <v>293</v>
      </c>
      <c r="AT4" s="7" t="s">
        <v>292</v>
      </c>
      <c r="AU4" s="7" t="s">
        <v>293</v>
      </c>
      <c r="AV4" s="7" t="s">
        <v>292</v>
      </c>
      <c r="AW4" s="7" t="s">
        <v>293</v>
      </c>
      <c r="AX4" s="7" t="s">
        <v>292</v>
      </c>
      <c r="AY4" s="7" t="s">
        <v>293</v>
      </c>
      <c r="AZ4" s="7" t="s">
        <v>292</v>
      </c>
      <c r="BA4" s="7" t="s">
        <v>293</v>
      </c>
      <c r="BB4" s="7" t="s">
        <v>292</v>
      </c>
      <c r="BC4" s="7" t="s">
        <v>293</v>
      </c>
      <c r="BD4" s="7" t="s">
        <v>292</v>
      </c>
      <c r="BE4" s="7" t="s">
        <v>293</v>
      </c>
      <c r="BF4" s="7" t="s">
        <v>292</v>
      </c>
      <c r="BG4" s="7" t="s">
        <v>293</v>
      </c>
      <c r="BH4" s="7" t="s">
        <v>292</v>
      </c>
      <c r="BI4" s="7" t="s">
        <v>293</v>
      </c>
      <c r="BJ4" s="7" t="s">
        <v>292</v>
      </c>
      <c r="BK4" s="57" t="s">
        <v>293</v>
      </c>
      <c r="BL4" s="7" t="s">
        <v>292</v>
      </c>
      <c r="BM4" s="7" t="s">
        <v>293</v>
      </c>
      <c r="BN4" s="7" t="s">
        <v>292</v>
      </c>
      <c r="BO4" s="7" t="s">
        <v>293</v>
      </c>
      <c r="BP4" s="7" t="s">
        <v>292</v>
      </c>
      <c r="BQ4" s="7" t="s">
        <v>293</v>
      </c>
      <c r="BR4" s="7" t="s">
        <v>292</v>
      </c>
      <c r="BS4" s="7" t="s">
        <v>293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207" ht="14.25" customHeight="1">
      <c r="A5" s="13">
        <v>1</v>
      </c>
      <c r="B5" s="13" t="s">
        <v>306</v>
      </c>
      <c r="C5" s="13">
        <v>15036</v>
      </c>
      <c r="D5" s="20" t="s">
        <v>252</v>
      </c>
      <c r="E5" s="20">
        <f>IF(F5="Y",1,"")</f>
        <v>1</v>
      </c>
      <c r="F5" s="21" t="s">
        <v>357</v>
      </c>
      <c r="G5" s="89">
        <f>SUM(J5:R5)</f>
        <v>50</v>
      </c>
      <c r="H5" s="89">
        <f>SUM(S5:AA5)</f>
        <v>95</v>
      </c>
      <c r="I5" s="22"/>
      <c r="J5" s="24"/>
      <c r="K5" s="14">
        <v>2</v>
      </c>
      <c r="L5" s="14">
        <v>1</v>
      </c>
      <c r="M5" s="14">
        <v>15</v>
      </c>
      <c r="N5" s="14">
        <v>13</v>
      </c>
      <c r="O5" s="14">
        <v>1</v>
      </c>
      <c r="P5" s="14">
        <v>1</v>
      </c>
      <c r="Q5" s="14">
        <v>11</v>
      </c>
      <c r="R5" s="14">
        <v>6</v>
      </c>
      <c r="S5" s="19"/>
      <c r="T5" s="14">
        <v>16</v>
      </c>
      <c r="U5" s="14">
        <v>5</v>
      </c>
      <c r="V5" s="14">
        <v>19</v>
      </c>
      <c r="W5" s="14">
        <v>14</v>
      </c>
      <c r="X5" s="14">
        <v>14</v>
      </c>
      <c r="Y5" s="14">
        <v>4</v>
      </c>
      <c r="Z5" s="14">
        <v>12</v>
      </c>
      <c r="AA5" s="14">
        <v>11</v>
      </c>
      <c r="AB5" s="19">
        <v>33</v>
      </c>
      <c r="AC5" s="19">
        <v>1</v>
      </c>
      <c r="AD5" s="19">
        <v>8</v>
      </c>
      <c r="AE5" s="19"/>
      <c r="AF5" s="19">
        <v>11</v>
      </c>
      <c r="AG5" s="19">
        <v>7</v>
      </c>
      <c r="AH5" s="19">
        <v>91</v>
      </c>
      <c r="AI5" s="19">
        <v>1</v>
      </c>
      <c r="AJ5" s="19"/>
      <c r="AK5" s="19"/>
      <c r="AL5" s="19"/>
      <c r="AM5" s="19"/>
      <c r="AN5" s="19">
        <v>25</v>
      </c>
      <c r="AO5" s="30">
        <v>11</v>
      </c>
      <c r="AP5" s="30">
        <v>7</v>
      </c>
      <c r="AQ5" s="30">
        <v>96</v>
      </c>
      <c r="AR5" s="39">
        <v>1</v>
      </c>
      <c r="AS5" s="39">
        <v>40</v>
      </c>
      <c r="AT5" s="39"/>
      <c r="AU5" s="39"/>
      <c r="AV5" s="39"/>
      <c r="AW5" s="39"/>
      <c r="AX5" s="39"/>
      <c r="AY5" s="39"/>
      <c r="AZ5" s="39"/>
      <c r="BA5" s="39"/>
      <c r="BB5" s="39">
        <v>6</v>
      </c>
      <c r="BC5" s="39">
        <v>2</v>
      </c>
      <c r="BD5" s="39">
        <v>1</v>
      </c>
      <c r="BE5" s="39">
        <v>6</v>
      </c>
      <c r="BF5" s="39">
        <v>10</v>
      </c>
      <c r="BG5" s="39">
        <v>2</v>
      </c>
      <c r="BH5" s="39">
        <v>1</v>
      </c>
      <c r="BI5" s="39">
        <v>16</v>
      </c>
      <c r="BJ5" s="39">
        <v>4</v>
      </c>
      <c r="BK5" s="39">
        <v>2</v>
      </c>
      <c r="BL5" s="39">
        <v>1</v>
      </c>
      <c r="BM5" s="39">
        <v>16</v>
      </c>
      <c r="BN5" s="39"/>
      <c r="BO5" s="39"/>
      <c r="BP5" s="39"/>
      <c r="BQ5" s="39"/>
      <c r="BR5" s="39">
        <v>8</v>
      </c>
      <c r="BS5" s="39">
        <v>18</v>
      </c>
      <c r="BU5" s="16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8" ht="14.25" customHeight="1">
      <c r="A6" s="13">
        <f aca="true" t="shared" si="0" ref="A6:A33">+A5+1</f>
        <v>2</v>
      </c>
      <c r="B6" s="13" t="s">
        <v>306</v>
      </c>
      <c r="C6" s="13">
        <v>9365</v>
      </c>
      <c r="D6" s="20" t="s">
        <v>82</v>
      </c>
      <c r="E6" s="20">
        <f aca="true" t="shared" si="1" ref="E6:E69">IF(F6="Y",1,"")</f>
        <v>1</v>
      </c>
      <c r="F6" s="21" t="s">
        <v>357</v>
      </c>
      <c r="G6" s="89">
        <f aca="true" t="shared" si="2" ref="G6:G33">SUM(J6:R6)</f>
        <v>140</v>
      </c>
      <c r="H6" s="89">
        <f aca="true" t="shared" si="3" ref="H6:H33">SUM(S6:AA6)</f>
        <v>47</v>
      </c>
      <c r="I6" s="22"/>
      <c r="J6" s="24"/>
      <c r="K6" s="23">
        <v>7</v>
      </c>
      <c r="L6" s="23">
        <v>19</v>
      </c>
      <c r="M6" s="23">
        <v>30</v>
      </c>
      <c r="N6" s="23">
        <v>25</v>
      </c>
      <c r="O6" s="23">
        <v>10</v>
      </c>
      <c r="P6" s="23">
        <v>11</v>
      </c>
      <c r="Q6" s="23">
        <v>24</v>
      </c>
      <c r="R6" s="23">
        <v>14</v>
      </c>
      <c r="S6" s="24"/>
      <c r="T6" s="23">
        <v>3</v>
      </c>
      <c r="U6" s="23">
        <v>11</v>
      </c>
      <c r="V6" s="23">
        <v>4</v>
      </c>
      <c r="W6" s="23">
        <v>4</v>
      </c>
      <c r="X6" s="23">
        <v>4</v>
      </c>
      <c r="Y6" s="23">
        <v>13</v>
      </c>
      <c r="Z6" s="23">
        <v>4</v>
      </c>
      <c r="AA6" s="23">
        <v>4</v>
      </c>
      <c r="AB6" s="24">
        <v>4</v>
      </c>
      <c r="AC6" s="24">
        <v>3</v>
      </c>
      <c r="AD6" s="24">
        <v>2</v>
      </c>
      <c r="AE6" s="24"/>
      <c r="AF6" s="24">
        <v>22</v>
      </c>
      <c r="AG6" s="24">
        <v>15</v>
      </c>
      <c r="AH6" s="24">
        <v>173</v>
      </c>
      <c r="AI6" s="24"/>
      <c r="AJ6" s="24">
        <v>4</v>
      </c>
      <c r="AK6" s="24"/>
      <c r="AL6" s="24"/>
      <c r="AM6" s="24"/>
      <c r="AN6" s="24"/>
      <c r="AO6" s="26">
        <v>26</v>
      </c>
      <c r="AP6" s="26">
        <v>26</v>
      </c>
      <c r="AQ6" s="26">
        <v>52</v>
      </c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>
        <v>3</v>
      </c>
      <c r="BC6" s="25"/>
      <c r="BD6" s="25"/>
      <c r="BE6" s="25"/>
      <c r="BF6" s="25">
        <v>5</v>
      </c>
      <c r="BG6" s="25">
        <v>4</v>
      </c>
      <c r="BH6" s="25"/>
      <c r="BI6" s="25"/>
      <c r="BJ6" s="25">
        <v>5</v>
      </c>
      <c r="BK6" s="25">
        <v>4</v>
      </c>
      <c r="BL6" s="25">
        <v>1</v>
      </c>
      <c r="BM6" s="25">
        <v>10</v>
      </c>
      <c r="BN6" s="25"/>
      <c r="BO6" s="25"/>
      <c r="BP6" s="25"/>
      <c r="BQ6" s="25"/>
      <c r="BR6" s="25"/>
      <c r="BS6" s="25"/>
      <c r="BU6" s="16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</row>
    <row r="7" spans="1:207" ht="14.25" customHeight="1">
      <c r="A7" s="13">
        <f t="shared" si="0"/>
        <v>3</v>
      </c>
      <c r="B7" s="13" t="s">
        <v>306</v>
      </c>
      <c r="C7" s="13">
        <v>9367</v>
      </c>
      <c r="D7" s="20" t="s">
        <v>83</v>
      </c>
      <c r="E7" s="20">
        <f t="shared" si="1"/>
        <v>1</v>
      </c>
      <c r="F7" s="21" t="s">
        <v>357</v>
      </c>
      <c r="G7" s="89">
        <f t="shared" si="2"/>
        <v>28</v>
      </c>
      <c r="H7" s="89">
        <f t="shared" si="3"/>
        <v>22</v>
      </c>
      <c r="I7" s="22"/>
      <c r="J7" s="24"/>
      <c r="K7" s="23">
        <v>1</v>
      </c>
      <c r="L7" s="23">
        <v>2</v>
      </c>
      <c r="M7" s="23">
        <v>3</v>
      </c>
      <c r="N7" s="23">
        <v>9</v>
      </c>
      <c r="O7" s="23">
        <v>1</v>
      </c>
      <c r="P7" s="23">
        <v>1</v>
      </c>
      <c r="Q7" s="23">
        <v>5</v>
      </c>
      <c r="R7" s="23">
        <v>6</v>
      </c>
      <c r="S7" s="24"/>
      <c r="T7" s="23">
        <v>3</v>
      </c>
      <c r="U7" s="23">
        <v>2</v>
      </c>
      <c r="V7" s="23">
        <v>1</v>
      </c>
      <c r="W7" s="23">
        <v>4</v>
      </c>
      <c r="X7" s="23">
        <v>4</v>
      </c>
      <c r="Y7" s="23">
        <v>3</v>
      </c>
      <c r="Z7" s="23">
        <v>2</v>
      </c>
      <c r="AA7" s="23">
        <v>3</v>
      </c>
      <c r="AB7" s="24"/>
      <c r="AC7" s="24">
        <v>5</v>
      </c>
      <c r="AD7" s="24"/>
      <c r="AE7" s="24"/>
      <c r="AF7" s="24">
        <v>7</v>
      </c>
      <c r="AG7" s="24"/>
      <c r="AH7" s="24">
        <v>30</v>
      </c>
      <c r="AI7" s="24"/>
      <c r="AJ7" s="24"/>
      <c r="AK7" s="24"/>
      <c r="AL7" s="24"/>
      <c r="AM7" s="24"/>
      <c r="AN7" s="24"/>
      <c r="AO7" s="26">
        <v>7</v>
      </c>
      <c r="AP7" s="26"/>
      <c r="AQ7" s="26">
        <v>24</v>
      </c>
      <c r="AR7" s="25">
        <v>1</v>
      </c>
      <c r="AS7" s="25">
        <v>20</v>
      </c>
      <c r="AT7" s="25"/>
      <c r="AU7" s="25"/>
      <c r="AV7" s="25"/>
      <c r="AW7" s="25"/>
      <c r="AX7" s="25"/>
      <c r="AY7" s="25"/>
      <c r="AZ7" s="25"/>
      <c r="BA7" s="25"/>
      <c r="BB7" s="25">
        <v>3</v>
      </c>
      <c r="BC7" s="25">
        <v>3</v>
      </c>
      <c r="BD7" s="25"/>
      <c r="BE7" s="25"/>
      <c r="BF7" s="25"/>
      <c r="BG7" s="25"/>
      <c r="BH7" s="25"/>
      <c r="BI7" s="25"/>
      <c r="BJ7" s="25">
        <v>4</v>
      </c>
      <c r="BK7" s="25">
        <v>20</v>
      </c>
      <c r="BL7" s="25"/>
      <c r="BM7" s="25"/>
      <c r="BN7" s="25">
        <v>1</v>
      </c>
      <c r="BO7" s="25">
        <v>10</v>
      </c>
      <c r="BP7" s="25"/>
      <c r="BQ7" s="25"/>
      <c r="BR7" s="25">
        <v>1</v>
      </c>
      <c r="BS7" s="25">
        <v>10</v>
      </c>
      <c r="BU7" s="16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4.25" customHeight="1">
      <c r="A8" s="13">
        <f t="shared" si="0"/>
        <v>4</v>
      </c>
      <c r="B8" s="13" t="s">
        <v>306</v>
      </c>
      <c r="C8" s="13">
        <v>9368</v>
      </c>
      <c r="D8" s="20" t="s">
        <v>84</v>
      </c>
      <c r="E8" s="20">
        <f t="shared" si="1"/>
        <v>1</v>
      </c>
      <c r="F8" s="21" t="s">
        <v>357</v>
      </c>
      <c r="G8" s="89">
        <f t="shared" si="2"/>
        <v>74</v>
      </c>
      <c r="H8" s="89">
        <f t="shared" si="3"/>
        <v>1</v>
      </c>
      <c r="I8" s="22"/>
      <c r="J8" s="24"/>
      <c r="K8" s="23"/>
      <c r="L8" s="23">
        <v>2</v>
      </c>
      <c r="M8" s="23">
        <v>13</v>
      </c>
      <c r="N8" s="23">
        <v>40</v>
      </c>
      <c r="O8" s="23"/>
      <c r="P8" s="23">
        <v>4</v>
      </c>
      <c r="Q8" s="23">
        <v>2</v>
      </c>
      <c r="R8" s="14">
        <v>13</v>
      </c>
      <c r="S8" s="24"/>
      <c r="T8" s="23"/>
      <c r="U8" s="23"/>
      <c r="V8" s="23">
        <v>1</v>
      </c>
      <c r="W8" s="23"/>
      <c r="X8" s="23"/>
      <c r="Y8" s="23"/>
      <c r="Z8" s="23"/>
      <c r="AA8" s="23"/>
      <c r="AB8" s="24"/>
      <c r="AC8" s="24"/>
      <c r="AD8" s="24"/>
      <c r="AE8" s="24"/>
      <c r="AF8" s="24">
        <v>5</v>
      </c>
      <c r="AG8" s="24"/>
      <c r="AH8" s="24">
        <v>39</v>
      </c>
      <c r="AI8" s="24"/>
      <c r="AJ8" s="24"/>
      <c r="AK8" s="24"/>
      <c r="AL8" s="24"/>
      <c r="AM8" s="24"/>
      <c r="AN8" s="24"/>
      <c r="AO8" s="26">
        <v>5</v>
      </c>
      <c r="AP8" s="26"/>
      <c r="AQ8" s="26"/>
      <c r="AR8" s="25">
        <v>1</v>
      </c>
      <c r="AS8" s="25">
        <v>20</v>
      </c>
      <c r="AT8" s="25"/>
      <c r="AU8" s="25"/>
      <c r="AV8" s="25"/>
      <c r="AW8" s="25"/>
      <c r="AX8" s="25"/>
      <c r="AY8" s="25"/>
      <c r="AZ8" s="25"/>
      <c r="BA8" s="25"/>
      <c r="BB8" s="25">
        <v>4</v>
      </c>
      <c r="BC8" s="25">
        <v>6</v>
      </c>
      <c r="BD8" s="25"/>
      <c r="BE8" s="25"/>
      <c r="BF8" s="25">
        <v>3</v>
      </c>
      <c r="BG8" s="25">
        <v>8.5</v>
      </c>
      <c r="BH8" s="25"/>
      <c r="BI8" s="25"/>
      <c r="BJ8" s="25">
        <v>6</v>
      </c>
      <c r="BK8" s="25">
        <v>27</v>
      </c>
      <c r="BL8" s="25">
        <v>1</v>
      </c>
      <c r="BM8" s="25">
        <v>15</v>
      </c>
      <c r="BN8" s="25">
        <v>13</v>
      </c>
      <c r="BO8" s="25">
        <v>27</v>
      </c>
      <c r="BP8" s="25"/>
      <c r="BQ8" s="25"/>
      <c r="BR8" s="25"/>
      <c r="BS8" s="25"/>
      <c r="BU8" s="16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6" ht="14.25" customHeight="1">
      <c r="A9" s="13">
        <f t="shared" si="0"/>
        <v>5</v>
      </c>
      <c r="B9" s="13" t="s">
        <v>306</v>
      </c>
      <c r="C9" s="13">
        <v>9376</v>
      </c>
      <c r="D9" s="20" t="s">
        <v>85</v>
      </c>
      <c r="E9" s="20">
        <f t="shared" si="1"/>
      </c>
      <c r="F9" s="21" t="s">
        <v>346</v>
      </c>
      <c r="G9" s="89">
        <f t="shared" si="2"/>
        <v>62</v>
      </c>
      <c r="H9" s="89">
        <f t="shared" si="3"/>
        <v>14</v>
      </c>
      <c r="I9" s="22"/>
      <c r="J9" s="24"/>
      <c r="K9" s="23"/>
      <c r="L9" s="23">
        <v>2</v>
      </c>
      <c r="M9" s="23">
        <v>30</v>
      </c>
      <c r="N9" s="23">
        <v>10</v>
      </c>
      <c r="O9" s="23"/>
      <c r="P9" s="23">
        <v>4</v>
      </c>
      <c r="Q9" s="23">
        <v>11</v>
      </c>
      <c r="R9" s="23">
        <v>5</v>
      </c>
      <c r="S9" s="24"/>
      <c r="T9" s="23">
        <v>1</v>
      </c>
      <c r="U9" s="23">
        <v>3</v>
      </c>
      <c r="V9" s="23">
        <v>3</v>
      </c>
      <c r="W9" s="23"/>
      <c r="X9" s="23">
        <v>2</v>
      </c>
      <c r="Y9" s="23">
        <v>2</v>
      </c>
      <c r="Z9" s="23">
        <v>3</v>
      </c>
      <c r="AA9" s="23"/>
      <c r="AB9" s="24">
        <v>2</v>
      </c>
      <c r="AC9" s="24">
        <v>2</v>
      </c>
      <c r="AD9" s="24"/>
      <c r="AE9" s="24"/>
      <c r="AF9" s="24">
        <v>3</v>
      </c>
      <c r="AG9" s="24">
        <v>4</v>
      </c>
      <c r="AH9" s="24">
        <v>38</v>
      </c>
      <c r="AI9" s="24"/>
      <c r="AJ9" s="24"/>
      <c r="AK9" s="24"/>
      <c r="AL9" s="24"/>
      <c r="AM9" s="24"/>
      <c r="AN9" s="24"/>
      <c r="AO9" s="26">
        <v>3</v>
      </c>
      <c r="AP9" s="26"/>
      <c r="AQ9" s="26">
        <v>8</v>
      </c>
      <c r="AR9" s="25">
        <v>1</v>
      </c>
      <c r="AS9" s="25">
        <v>20</v>
      </c>
      <c r="AT9" s="25">
        <v>2</v>
      </c>
      <c r="AU9" s="25">
        <v>5</v>
      </c>
      <c r="AV9" s="25"/>
      <c r="AW9" s="25"/>
      <c r="AX9" s="25"/>
      <c r="AY9" s="25"/>
      <c r="AZ9" s="25"/>
      <c r="BA9" s="25"/>
      <c r="BB9" s="25">
        <v>10</v>
      </c>
      <c r="BC9" s="25">
        <v>4</v>
      </c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>
        <v>1</v>
      </c>
      <c r="BO9" s="25">
        <v>4</v>
      </c>
      <c r="BP9" s="25"/>
      <c r="BQ9" s="25"/>
      <c r="BR9" s="25"/>
      <c r="BS9" s="25"/>
      <c r="BU9" s="16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</row>
    <row r="10" spans="1:207" ht="14.25" customHeight="1">
      <c r="A10" s="13">
        <f t="shared" si="0"/>
        <v>6</v>
      </c>
      <c r="B10" s="13" t="s">
        <v>306</v>
      </c>
      <c r="C10" s="13">
        <v>9369</v>
      </c>
      <c r="D10" s="20" t="s">
        <v>86</v>
      </c>
      <c r="E10" s="20">
        <f t="shared" si="1"/>
        <v>1</v>
      </c>
      <c r="F10" s="21" t="s">
        <v>357</v>
      </c>
      <c r="G10" s="89">
        <f t="shared" si="2"/>
        <v>162</v>
      </c>
      <c r="H10" s="89">
        <f t="shared" si="3"/>
        <v>86</v>
      </c>
      <c r="I10" s="22"/>
      <c r="J10" s="24"/>
      <c r="K10" s="23">
        <v>12</v>
      </c>
      <c r="L10" s="23">
        <v>20</v>
      </c>
      <c r="M10" s="23">
        <v>30</v>
      </c>
      <c r="N10" s="23">
        <v>36</v>
      </c>
      <c r="O10" s="23">
        <v>4</v>
      </c>
      <c r="P10" s="23">
        <v>14</v>
      </c>
      <c r="Q10" s="23">
        <v>26</v>
      </c>
      <c r="R10" s="23">
        <v>20</v>
      </c>
      <c r="S10" s="24"/>
      <c r="T10" s="23">
        <v>9</v>
      </c>
      <c r="U10" s="23">
        <v>6</v>
      </c>
      <c r="V10" s="23">
        <v>16</v>
      </c>
      <c r="W10" s="23">
        <v>18</v>
      </c>
      <c r="X10" s="23">
        <v>15</v>
      </c>
      <c r="Y10" s="23">
        <v>6</v>
      </c>
      <c r="Z10" s="23">
        <v>8</v>
      </c>
      <c r="AA10" s="23">
        <v>8</v>
      </c>
      <c r="AB10" s="24">
        <v>17</v>
      </c>
      <c r="AC10" s="24">
        <v>7</v>
      </c>
      <c r="AD10" s="24"/>
      <c r="AE10" s="24">
        <v>13</v>
      </c>
      <c r="AF10" s="24">
        <v>15</v>
      </c>
      <c r="AG10" s="24">
        <v>5</v>
      </c>
      <c r="AH10" s="24">
        <v>113</v>
      </c>
      <c r="AI10" s="24">
        <v>2</v>
      </c>
      <c r="AJ10" s="24"/>
      <c r="AK10" s="24"/>
      <c r="AL10" s="24"/>
      <c r="AM10" s="24"/>
      <c r="AN10" s="24"/>
      <c r="AO10" s="26">
        <v>15</v>
      </c>
      <c r="AP10" s="26">
        <v>6</v>
      </c>
      <c r="AQ10" s="26">
        <v>5</v>
      </c>
      <c r="AR10" s="25">
        <v>2</v>
      </c>
      <c r="AS10" s="25">
        <v>80</v>
      </c>
      <c r="AT10" s="25"/>
      <c r="AU10" s="25"/>
      <c r="AV10" s="25"/>
      <c r="AW10" s="25"/>
      <c r="AX10" s="25"/>
      <c r="AY10" s="25"/>
      <c r="AZ10" s="25"/>
      <c r="BA10" s="25"/>
      <c r="BB10" s="25">
        <v>1</v>
      </c>
      <c r="BC10" s="25">
        <v>3</v>
      </c>
      <c r="BD10" s="25"/>
      <c r="BE10" s="25"/>
      <c r="BF10" s="25">
        <v>1</v>
      </c>
      <c r="BG10" s="25">
        <v>3</v>
      </c>
      <c r="BH10" s="25"/>
      <c r="BI10" s="25"/>
      <c r="BJ10" s="25">
        <v>2</v>
      </c>
      <c r="BK10" s="25">
        <v>6</v>
      </c>
      <c r="BL10" s="25">
        <v>2</v>
      </c>
      <c r="BM10" s="25">
        <v>70</v>
      </c>
      <c r="BN10" s="25"/>
      <c r="BO10" s="25"/>
      <c r="BP10" s="25"/>
      <c r="BQ10" s="25"/>
      <c r="BR10" s="25"/>
      <c r="BS10" s="25"/>
      <c r="BU10" s="16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6" ht="14.25" customHeight="1">
      <c r="A11" s="13">
        <f t="shared" si="0"/>
        <v>7</v>
      </c>
      <c r="B11" s="13" t="s">
        <v>306</v>
      </c>
      <c r="C11" s="13">
        <v>9393</v>
      </c>
      <c r="D11" s="20" t="s">
        <v>87</v>
      </c>
      <c r="E11" s="20">
        <f t="shared" si="1"/>
      </c>
      <c r="F11" s="21" t="s">
        <v>346</v>
      </c>
      <c r="G11" s="89">
        <f t="shared" si="2"/>
        <v>45</v>
      </c>
      <c r="H11" s="89">
        <f t="shared" si="3"/>
        <v>21</v>
      </c>
      <c r="I11" s="22"/>
      <c r="J11" s="24"/>
      <c r="K11" s="23"/>
      <c r="L11" s="23">
        <v>13</v>
      </c>
      <c r="M11" s="23">
        <v>6</v>
      </c>
      <c r="N11" s="23">
        <v>6</v>
      </c>
      <c r="O11" s="23">
        <v>1</v>
      </c>
      <c r="P11" s="23">
        <v>9</v>
      </c>
      <c r="Q11" s="23">
        <v>4</v>
      </c>
      <c r="R11" s="23">
        <v>6</v>
      </c>
      <c r="S11" s="24"/>
      <c r="T11" s="23">
        <v>11</v>
      </c>
      <c r="U11" s="23"/>
      <c r="V11" s="23"/>
      <c r="W11" s="23"/>
      <c r="X11" s="23">
        <v>10</v>
      </c>
      <c r="Y11" s="23"/>
      <c r="Z11" s="23"/>
      <c r="AA11" s="23"/>
      <c r="AB11" s="24">
        <v>2</v>
      </c>
      <c r="AC11" s="24">
        <v>1</v>
      </c>
      <c r="AD11" s="24"/>
      <c r="AE11" s="24"/>
      <c r="AF11" s="24">
        <v>23</v>
      </c>
      <c r="AG11" s="24">
        <v>10</v>
      </c>
      <c r="AH11" s="24">
        <v>44</v>
      </c>
      <c r="AI11" s="24">
        <v>1</v>
      </c>
      <c r="AJ11" s="24"/>
      <c r="AK11" s="24"/>
      <c r="AL11" s="24"/>
      <c r="AM11" s="24"/>
      <c r="AN11" s="24"/>
      <c r="AO11" s="26">
        <v>23</v>
      </c>
      <c r="AP11" s="26">
        <v>10</v>
      </c>
      <c r="AQ11" s="26">
        <v>12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>
        <v>5</v>
      </c>
      <c r="BG11" s="25"/>
      <c r="BH11" s="25"/>
      <c r="BI11" s="25"/>
      <c r="BJ11" s="25">
        <v>4</v>
      </c>
      <c r="BK11" s="25">
        <v>3</v>
      </c>
      <c r="BL11" s="25"/>
      <c r="BM11" s="25"/>
      <c r="BN11" s="25">
        <v>1</v>
      </c>
      <c r="BO11" s="25">
        <v>6</v>
      </c>
      <c r="BP11" s="25"/>
      <c r="BQ11" s="25"/>
      <c r="BR11" s="25"/>
      <c r="BS11" s="25"/>
      <c r="BU11" s="16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</row>
    <row r="12" spans="1:206" ht="14.25" customHeight="1">
      <c r="A12" s="13">
        <f t="shared" si="0"/>
        <v>8</v>
      </c>
      <c r="B12" s="13" t="s">
        <v>306</v>
      </c>
      <c r="C12" s="13">
        <v>9396</v>
      </c>
      <c r="D12" s="20" t="s">
        <v>100</v>
      </c>
      <c r="E12" s="20">
        <f t="shared" si="1"/>
        <v>1</v>
      </c>
      <c r="F12" s="21" t="s">
        <v>357</v>
      </c>
      <c r="G12" s="89">
        <f t="shared" si="2"/>
        <v>91</v>
      </c>
      <c r="H12" s="89">
        <f t="shared" si="3"/>
        <v>84</v>
      </c>
      <c r="I12" s="22"/>
      <c r="J12" s="24"/>
      <c r="K12" s="23"/>
      <c r="L12" s="23">
        <v>3</v>
      </c>
      <c r="M12" s="23">
        <v>8</v>
      </c>
      <c r="N12" s="23">
        <v>49</v>
      </c>
      <c r="O12" s="23"/>
      <c r="P12" s="23">
        <v>2</v>
      </c>
      <c r="Q12" s="23">
        <v>4</v>
      </c>
      <c r="R12" s="23">
        <v>25</v>
      </c>
      <c r="S12" s="24"/>
      <c r="T12" s="23"/>
      <c r="U12" s="23">
        <v>6</v>
      </c>
      <c r="V12" s="23">
        <v>9</v>
      </c>
      <c r="W12" s="23">
        <v>30</v>
      </c>
      <c r="X12" s="23"/>
      <c r="Y12" s="23">
        <v>6</v>
      </c>
      <c r="Z12" s="23">
        <v>10</v>
      </c>
      <c r="AA12" s="23">
        <v>23</v>
      </c>
      <c r="AB12" s="24"/>
      <c r="AC12" s="24">
        <v>4</v>
      </c>
      <c r="AD12" s="24">
        <v>9</v>
      </c>
      <c r="AE12" s="24">
        <v>4</v>
      </c>
      <c r="AF12" s="24">
        <v>13</v>
      </c>
      <c r="AG12" s="24">
        <v>3</v>
      </c>
      <c r="AH12" s="24">
        <v>72</v>
      </c>
      <c r="AI12" s="24"/>
      <c r="AJ12" s="24"/>
      <c r="AK12" s="24">
        <v>1</v>
      </c>
      <c r="AL12" s="24"/>
      <c r="AM12" s="24"/>
      <c r="AN12" s="24"/>
      <c r="AO12" s="26">
        <v>18</v>
      </c>
      <c r="AP12" s="26"/>
      <c r="AQ12" s="26">
        <v>45</v>
      </c>
      <c r="AR12" s="25">
        <v>1</v>
      </c>
      <c r="AS12" s="25">
        <v>50</v>
      </c>
      <c r="AT12" s="25"/>
      <c r="AU12" s="25"/>
      <c r="AV12" s="25"/>
      <c r="AW12" s="25"/>
      <c r="AX12" s="25"/>
      <c r="AY12" s="25"/>
      <c r="AZ12" s="25"/>
      <c r="BA12" s="25"/>
      <c r="BB12" s="25">
        <v>3</v>
      </c>
      <c r="BC12" s="25">
        <v>4</v>
      </c>
      <c r="BD12" s="25"/>
      <c r="BE12" s="25"/>
      <c r="BF12" s="25"/>
      <c r="BG12" s="25"/>
      <c r="BH12" s="25"/>
      <c r="BI12" s="25"/>
      <c r="BJ12" s="25">
        <v>3</v>
      </c>
      <c r="BK12" s="25">
        <v>3</v>
      </c>
      <c r="BL12" s="25"/>
      <c r="BM12" s="25"/>
      <c r="BN12" s="25">
        <v>8</v>
      </c>
      <c r="BO12" s="25">
        <v>25</v>
      </c>
      <c r="BP12" s="25"/>
      <c r="BQ12" s="25"/>
      <c r="BR12" s="25">
        <v>2</v>
      </c>
      <c r="BS12" s="25">
        <v>5</v>
      </c>
      <c r="BU12" s="16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</row>
    <row r="13" spans="1:206" ht="14.25" customHeight="1">
      <c r="A13" s="13">
        <f t="shared" si="0"/>
        <v>9</v>
      </c>
      <c r="B13" s="13" t="s">
        <v>306</v>
      </c>
      <c r="C13" s="13">
        <v>9397</v>
      </c>
      <c r="D13" s="20" t="s">
        <v>98</v>
      </c>
      <c r="E13" s="20">
        <f t="shared" si="1"/>
        <v>1</v>
      </c>
      <c r="F13" s="21" t="s">
        <v>357</v>
      </c>
      <c r="G13" s="89">
        <f t="shared" si="2"/>
        <v>15</v>
      </c>
      <c r="H13" s="89">
        <f t="shared" si="3"/>
        <v>5</v>
      </c>
      <c r="I13" s="22"/>
      <c r="J13" s="24"/>
      <c r="K13" s="23"/>
      <c r="L13" s="23"/>
      <c r="M13" s="23">
        <v>1</v>
      </c>
      <c r="N13" s="23">
        <v>13</v>
      </c>
      <c r="O13" s="23"/>
      <c r="P13" s="23"/>
      <c r="Q13" s="23">
        <v>1</v>
      </c>
      <c r="R13" s="23"/>
      <c r="S13" s="24"/>
      <c r="T13" s="23"/>
      <c r="U13" s="23"/>
      <c r="V13" s="23">
        <v>3</v>
      </c>
      <c r="W13" s="23"/>
      <c r="X13" s="23"/>
      <c r="Y13" s="23"/>
      <c r="Z13" s="23">
        <v>1</v>
      </c>
      <c r="AA13" s="23">
        <v>1</v>
      </c>
      <c r="AB13" s="24"/>
      <c r="AC13" s="24">
        <v>1</v>
      </c>
      <c r="AD13" s="24">
        <v>1</v>
      </c>
      <c r="AE13" s="24"/>
      <c r="AF13" s="24"/>
      <c r="AG13" s="24"/>
      <c r="AH13" s="24">
        <v>16</v>
      </c>
      <c r="AI13" s="24"/>
      <c r="AJ13" s="24"/>
      <c r="AK13" s="24"/>
      <c r="AL13" s="24"/>
      <c r="AM13" s="24"/>
      <c r="AN13" s="24"/>
      <c r="AO13" s="26"/>
      <c r="AP13" s="26"/>
      <c r="AQ13" s="26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>
        <v>8</v>
      </c>
      <c r="BS13" s="25"/>
      <c r="BU13" s="16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</row>
    <row r="14" spans="1:207" ht="14.25" customHeight="1">
      <c r="A14" s="13">
        <f t="shared" si="0"/>
        <v>10</v>
      </c>
      <c r="B14" s="13" t="s">
        <v>306</v>
      </c>
      <c r="C14" s="13">
        <v>9373</v>
      </c>
      <c r="D14" s="20" t="s">
        <v>88</v>
      </c>
      <c r="E14" s="20">
        <f t="shared" si="1"/>
        <v>1</v>
      </c>
      <c r="F14" s="21" t="s">
        <v>357</v>
      </c>
      <c r="G14" s="89">
        <f t="shared" si="2"/>
        <v>24</v>
      </c>
      <c r="H14" s="89">
        <f t="shared" si="3"/>
        <v>0</v>
      </c>
      <c r="I14" s="22"/>
      <c r="J14" s="24"/>
      <c r="K14" s="23"/>
      <c r="L14" s="23"/>
      <c r="M14" s="23">
        <v>2</v>
      </c>
      <c r="N14" s="23">
        <v>13</v>
      </c>
      <c r="O14" s="23"/>
      <c r="P14" s="23"/>
      <c r="Q14" s="23">
        <v>3</v>
      </c>
      <c r="R14" s="23">
        <v>6</v>
      </c>
      <c r="S14" s="24"/>
      <c r="T14" s="23"/>
      <c r="U14" s="23"/>
      <c r="V14" s="23"/>
      <c r="W14" s="23"/>
      <c r="X14" s="23"/>
      <c r="Y14" s="23"/>
      <c r="Z14" s="23"/>
      <c r="AA14" s="23"/>
      <c r="AB14" s="24"/>
      <c r="AC14" s="24"/>
      <c r="AD14" s="24"/>
      <c r="AE14" s="24"/>
      <c r="AF14" s="24"/>
      <c r="AG14" s="24"/>
      <c r="AH14" s="24">
        <v>15</v>
      </c>
      <c r="AI14" s="24">
        <v>1</v>
      </c>
      <c r="AJ14" s="24"/>
      <c r="AK14" s="24"/>
      <c r="AL14" s="24"/>
      <c r="AM14" s="24"/>
      <c r="AN14" s="24"/>
      <c r="AO14" s="26"/>
      <c r="AP14" s="26"/>
      <c r="AQ14" s="26"/>
      <c r="AR14" s="25">
        <v>1</v>
      </c>
      <c r="AS14" s="25">
        <v>30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>
        <v>3</v>
      </c>
      <c r="BO14" s="25">
        <v>25</v>
      </c>
      <c r="BP14" s="25"/>
      <c r="BQ14" s="25"/>
      <c r="BR14" s="25"/>
      <c r="BS14" s="25"/>
      <c r="BU14" s="16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4.25" customHeight="1">
      <c r="A15" s="13">
        <f t="shared" si="0"/>
        <v>11</v>
      </c>
      <c r="B15" s="13" t="s">
        <v>306</v>
      </c>
      <c r="C15" s="13">
        <v>9375</v>
      </c>
      <c r="D15" s="20" t="s">
        <v>81</v>
      </c>
      <c r="E15" s="20">
        <f t="shared" si="1"/>
        <v>1</v>
      </c>
      <c r="F15" s="21" t="s">
        <v>357</v>
      </c>
      <c r="G15" s="89">
        <f t="shared" si="2"/>
        <v>84</v>
      </c>
      <c r="H15" s="89">
        <f t="shared" si="3"/>
        <v>66</v>
      </c>
      <c r="I15" s="22"/>
      <c r="J15" s="24"/>
      <c r="K15" s="14"/>
      <c r="L15" s="14">
        <v>9</v>
      </c>
      <c r="M15" s="14">
        <v>7</v>
      </c>
      <c r="N15" s="14">
        <v>40</v>
      </c>
      <c r="O15" s="14">
        <v>1</v>
      </c>
      <c r="P15" s="14">
        <v>6</v>
      </c>
      <c r="Q15" s="14">
        <v>4</v>
      </c>
      <c r="R15" s="14">
        <v>17</v>
      </c>
      <c r="S15" s="19"/>
      <c r="T15" s="14">
        <v>11</v>
      </c>
      <c r="U15" s="14">
        <v>4</v>
      </c>
      <c r="V15" s="14">
        <v>7</v>
      </c>
      <c r="W15" s="14">
        <v>14</v>
      </c>
      <c r="X15" s="14">
        <v>17</v>
      </c>
      <c r="Y15" s="14">
        <v>2</v>
      </c>
      <c r="Z15" s="14">
        <v>3</v>
      </c>
      <c r="AA15" s="14">
        <v>8</v>
      </c>
      <c r="AB15" s="19">
        <v>3</v>
      </c>
      <c r="AC15" s="19">
        <v>13</v>
      </c>
      <c r="AD15" s="19">
        <v>11</v>
      </c>
      <c r="AE15" s="19">
        <v>2</v>
      </c>
      <c r="AF15" s="19">
        <v>15</v>
      </c>
      <c r="AG15" s="19">
        <v>6</v>
      </c>
      <c r="AH15" s="19">
        <v>82</v>
      </c>
      <c r="AI15" s="19">
        <v>1</v>
      </c>
      <c r="AJ15" s="19"/>
      <c r="AK15" s="19">
        <v>1</v>
      </c>
      <c r="AL15" s="19"/>
      <c r="AM15" s="19"/>
      <c r="AN15" s="19"/>
      <c r="AO15" s="30">
        <v>18</v>
      </c>
      <c r="AP15" s="30"/>
      <c r="AQ15" s="30">
        <v>23</v>
      </c>
      <c r="AR15" s="39">
        <v>1</v>
      </c>
      <c r="AS15" s="39">
        <v>40</v>
      </c>
      <c r="AT15" s="39"/>
      <c r="AU15" s="39"/>
      <c r="AV15" s="39"/>
      <c r="AW15" s="39"/>
      <c r="AX15" s="39"/>
      <c r="AY15" s="39"/>
      <c r="AZ15" s="39">
        <v>1</v>
      </c>
      <c r="BA15" s="39">
        <v>4</v>
      </c>
      <c r="BB15" s="39"/>
      <c r="BC15" s="39"/>
      <c r="BD15" s="39"/>
      <c r="BE15" s="39"/>
      <c r="BF15" s="39"/>
      <c r="BG15" s="39"/>
      <c r="BH15" s="39"/>
      <c r="BI15" s="39"/>
      <c r="BJ15" s="39">
        <v>7</v>
      </c>
      <c r="BK15" s="39">
        <v>1</v>
      </c>
      <c r="BL15" s="39"/>
      <c r="BM15" s="39"/>
      <c r="BN15" s="39">
        <v>2</v>
      </c>
      <c r="BO15" s="39">
        <v>20</v>
      </c>
      <c r="BP15" s="39"/>
      <c r="BQ15" s="39"/>
      <c r="BR15" s="39"/>
      <c r="BS15" s="39"/>
      <c r="BU15" s="16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4.25" customHeight="1">
      <c r="A16" s="13">
        <f t="shared" si="0"/>
        <v>12</v>
      </c>
      <c r="B16" s="13" t="s">
        <v>306</v>
      </c>
      <c r="C16" s="13">
        <v>9377</v>
      </c>
      <c r="D16" s="20" t="s">
        <v>89</v>
      </c>
      <c r="E16" s="20">
        <f t="shared" si="1"/>
        <v>1</v>
      </c>
      <c r="F16" s="21" t="s">
        <v>357</v>
      </c>
      <c r="G16" s="89">
        <f t="shared" si="2"/>
        <v>54</v>
      </c>
      <c r="H16" s="89">
        <f t="shared" si="3"/>
        <v>42</v>
      </c>
      <c r="I16" s="22"/>
      <c r="J16" s="24"/>
      <c r="K16" s="14">
        <v>2</v>
      </c>
      <c r="L16" s="14">
        <v>2</v>
      </c>
      <c r="M16" s="14">
        <v>10</v>
      </c>
      <c r="N16" s="14">
        <v>21</v>
      </c>
      <c r="O16" s="14">
        <v>2</v>
      </c>
      <c r="P16" s="14">
        <v>2</v>
      </c>
      <c r="Q16" s="14">
        <v>2</v>
      </c>
      <c r="R16" s="14">
        <v>13</v>
      </c>
      <c r="S16" s="19"/>
      <c r="T16" s="14">
        <v>6</v>
      </c>
      <c r="U16" s="14">
        <v>1</v>
      </c>
      <c r="V16" s="14">
        <v>7</v>
      </c>
      <c r="W16" s="14">
        <v>13</v>
      </c>
      <c r="X16" s="14">
        <v>5</v>
      </c>
      <c r="Y16" s="14"/>
      <c r="Z16" s="14">
        <v>4</v>
      </c>
      <c r="AA16" s="14">
        <v>6</v>
      </c>
      <c r="AB16" s="19">
        <v>4</v>
      </c>
      <c r="AC16" s="19">
        <v>3</v>
      </c>
      <c r="AD16" s="19">
        <v>3</v>
      </c>
      <c r="AE16" s="19">
        <v>8</v>
      </c>
      <c r="AF16" s="19">
        <v>10</v>
      </c>
      <c r="AG16" s="19">
        <v>3</v>
      </c>
      <c r="AH16" s="19">
        <v>71</v>
      </c>
      <c r="AI16" s="19"/>
      <c r="AJ16" s="19"/>
      <c r="AK16" s="19"/>
      <c r="AL16" s="19"/>
      <c r="AM16" s="19"/>
      <c r="AN16" s="19"/>
      <c r="AO16" s="30">
        <v>10</v>
      </c>
      <c r="AP16" s="30">
        <v>3</v>
      </c>
      <c r="AQ16" s="30">
        <v>18</v>
      </c>
      <c r="AR16" s="39">
        <v>1</v>
      </c>
      <c r="AS16" s="39">
        <v>60</v>
      </c>
      <c r="AT16" s="39"/>
      <c r="AU16" s="39"/>
      <c r="AV16" s="39"/>
      <c r="AW16" s="39"/>
      <c r="AX16" s="39"/>
      <c r="AY16" s="39"/>
      <c r="AZ16" s="39"/>
      <c r="BA16" s="39"/>
      <c r="BB16" s="39">
        <v>3</v>
      </c>
      <c r="BC16" s="39">
        <v>6</v>
      </c>
      <c r="BD16" s="39"/>
      <c r="BE16" s="39"/>
      <c r="BF16" s="39">
        <v>2</v>
      </c>
      <c r="BG16" s="39">
        <v>4</v>
      </c>
      <c r="BH16" s="39"/>
      <c r="BI16" s="39"/>
      <c r="BJ16" s="39">
        <v>4</v>
      </c>
      <c r="BK16" s="39">
        <v>3</v>
      </c>
      <c r="BL16" s="39">
        <v>1</v>
      </c>
      <c r="BM16" s="39">
        <v>12</v>
      </c>
      <c r="BN16" s="39"/>
      <c r="BO16" s="39"/>
      <c r="BP16" s="39">
        <v>1</v>
      </c>
      <c r="BQ16" s="39">
        <v>3</v>
      </c>
      <c r="BR16" s="39"/>
      <c r="BS16" s="39"/>
      <c r="BU16" s="16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106" ht="14.25" customHeight="1">
      <c r="A17" s="13">
        <f t="shared" si="0"/>
        <v>13</v>
      </c>
      <c r="B17" s="13" t="s">
        <v>306</v>
      </c>
      <c r="C17" s="13">
        <v>9398</v>
      </c>
      <c r="D17" s="20" t="s">
        <v>101</v>
      </c>
      <c r="E17" s="20">
        <f t="shared" si="1"/>
        <v>1</v>
      </c>
      <c r="F17" s="21" t="s">
        <v>357</v>
      </c>
      <c r="G17" s="89">
        <f t="shared" si="2"/>
        <v>242</v>
      </c>
      <c r="H17" s="89">
        <f t="shared" si="3"/>
        <v>254</v>
      </c>
      <c r="I17" s="22"/>
      <c r="J17" s="24"/>
      <c r="K17" s="23">
        <v>9</v>
      </c>
      <c r="L17" s="23">
        <v>11</v>
      </c>
      <c r="M17" s="23">
        <v>37</v>
      </c>
      <c r="N17" s="23">
        <v>96</v>
      </c>
      <c r="O17" s="23">
        <v>4</v>
      </c>
      <c r="P17" s="23">
        <v>7</v>
      </c>
      <c r="Q17" s="23">
        <v>26</v>
      </c>
      <c r="R17" s="23">
        <v>52</v>
      </c>
      <c r="S17" s="24"/>
      <c r="T17" s="23">
        <v>32</v>
      </c>
      <c r="U17" s="23">
        <v>20</v>
      </c>
      <c r="V17" s="23">
        <v>32</v>
      </c>
      <c r="W17" s="23">
        <v>78</v>
      </c>
      <c r="X17" s="23">
        <v>17</v>
      </c>
      <c r="Y17" s="23">
        <v>11</v>
      </c>
      <c r="Z17" s="23">
        <v>26</v>
      </c>
      <c r="AA17" s="23">
        <v>38</v>
      </c>
      <c r="AB17" s="24">
        <v>105</v>
      </c>
      <c r="AC17" s="24">
        <v>8</v>
      </c>
      <c r="AD17" s="24">
        <v>46</v>
      </c>
      <c r="AE17" s="24"/>
      <c r="AF17" s="24">
        <v>19</v>
      </c>
      <c r="AG17" s="24">
        <v>13</v>
      </c>
      <c r="AH17" s="24">
        <v>320</v>
      </c>
      <c r="AI17" s="24">
        <v>1</v>
      </c>
      <c r="AJ17" s="24">
        <v>6</v>
      </c>
      <c r="AK17" s="24">
        <v>5</v>
      </c>
      <c r="AL17" s="24"/>
      <c r="AM17" s="24"/>
      <c r="AN17" s="24"/>
      <c r="AO17" s="26">
        <v>29</v>
      </c>
      <c r="AP17" s="26">
        <v>24</v>
      </c>
      <c r="AQ17" s="26">
        <v>135</v>
      </c>
      <c r="AR17" s="25">
        <v>2</v>
      </c>
      <c r="AS17" s="25">
        <v>68</v>
      </c>
      <c r="AT17" s="25">
        <v>1</v>
      </c>
      <c r="AU17" s="25">
        <v>5</v>
      </c>
      <c r="AV17" s="25">
        <v>1</v>
      </c>
      <c r="AW17" s="25">
        <v>24</v>
      </c>
      <c r="AX17" s="25"/>
      <c r="AY17" s="25"/>
      <c r="AZ17" s="25"/>
      <c r="BA17" s="25"/>
      <c r="BB17" s="25"/>
      <c r="BC17" s="25"/>
      <c r="BD17" s="25">
        <v>1</v>
      </c>
      <c r="BE17" s="25">
        <v>36</v>
      </c>
      <c r="BF17" s="25">
        <v>2</v>
      </c>
      <c r="BG17" s="25">
        <v>35</v>
      </c>
      <c r="BH17" s="25">
        <v>1</v>
      </c>
      <c r="BI17" s="25">
        <v>20</v>
      </c>
      <c r="BJ17" s="25">
        <v>1</v>
      </c>
      <c r="BK17" s="25">
        <v>3</v>
      </c>
      <c r="BL17" s="25">
        <v>3</v>
      </c>
      <c r="BM17" s="25">
        <v>64</v>
      </c>
      <c r="BN17" s="25"/>
      <c r="BO17" s="25"/>
      <c r="BP17" s="25">
        <v>1</v>
      </c>
      <c r="BQ17" s="25">
        <v>32</v>
      </c>
      <c r="BR17" s="25"/>
      <c r="BS17" s="25"/>
      <c r="BU17" s="16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73" ht="14.25" customHeight="1">
      <c r="A18" s="13">
        <f t="shared" si="0"/>
        <v>14</v>
      </c>
      <c r="B18" s="13" t="s">
        <v>306</v>
      </c>
      <c r="C18" s="13">
        <v>9407</v>
      </c>
      <c r="D18" s="20" t="s">
        <v>102</v>
      </c>
      <c r="E18" s="20">
        <f t="shared" si="1"/>
      </c>
      <c r="F18" s="21" t="s">
        <v>346</v>
      </c>
      <c r="G18" s="89">
        <f t="shared" si="2"/>
        <v>15</v>
      </c>
      <c r="H18" s="89">
        <f t="shared" si="3"/>
        <v>1</v>
      </c>
      <c r="I18" s="22"/>
      <c r="J18" s="24"/>
      <c r="K18" s="23">
        <v>2</v>
      </c>
      <c r="L18" s="23">
        <v>2</v>
      </c>
      <c r="M18" s="23"/>
      <c r="N18" s="23">
        <v>4</v>
      </c>
      <c r="O18" s="23">
        <v>4</v>
      </c>
      <c r="P18" s="23"/>
      <c r="Q18" s="23">
        <v>2</v>
      </c>
      <c r="R18" s="23">
        <v>1</v>
      </c>
      <c r="S18" s="24"/>
      <c r="T18" s="23"/>
      <c r="U18" s="23"/>
      <c r="V18" s="23"/>
      <c r="W18" s="23"/>
      <c r="X18" s="23">
        <v>1</v>
      </c>
      <c r="Y18" s="23"/>
      <c r="Z18" s="23"/>
      <c r="AA18" s="23"/>
      <c r="AB18" s="24"/>
      <c r="AC18" s="24"/>
      <c r="AD18" s="24"/>
      <c r="AE18" s="24"/>
      <c r="AF18" s="24"/>
      <c r="AG18" s="24"/>
      <c r="AH18" s="24"/>
      <c r="AI18" s="24">
        <v>3</v>
      </c>
      <c r="AJ18" s="24"/>
      <c r="AK18" s="24"/>
      <c r="AL18" s="24"/>
      <c r="AM18" s="24"/>
      <c r="AN18" s="24"/>
      <c r="AO18" s="26">
        <v>5</v>
      </c>
      <c r="AP18" s="26"/>
      <c r="AQ18" s="29">
        <v>7</v>
      </c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U18" s="16"/>
    </row>
    <row r="19" spans="1:73" ht="14.25" customHeight="1">
      <c r="A19" s="13">
        <f t="shared" si="0"/>
        <v>15</v>
      </c>
      <c r="B19" s="13" t="s">
        <v>306</v>
      </c>
      <c r="C19" s="13">
        <v>14308</v>
      </c>
      <c r="D19" s="20" t="s">
        <v>95</v>
      </c>
      <c r="E19" s="20">
        <f t="shared" si="1"/>
        <v>1</v>
      </c>
      <c r="F19" s="21" t="s">
        <v>357</v>
      </c>
      <c r="G19" s="89">
        <f t="shared" si="2"/>
        <v>37</v>
      </c>
      <c r="H19" s="89">
        <f t="shared" si="3"/>
        <v>22</v>
      </c>
      <c r="I19" s="22"/>
      <c r="J19" s="24"/>
      <c r="K19" s="14"/>
      <c r="L19" s="14">
        <v>1</v>
      </c>
      <c r="M19" s="14">
        <v>10</v>
      </c>
      <c r="N19" s="14">
        <v>15</v>
      </c>
      <c r="O19" s="14"/>
      <c r="P19" s="14">
        <v>1</v>
      </c>
      <c r="Q19" s="14">
        <v>3</v>
      </c>
      <c r="R19" s="14">
        <v>7</v>
      </c>
      <c r="S19" s="19"/>
      <c r="T19" s="14">
        <v>2</v>
      </c>
      <c r="U19" s="14">
        <v>11</v>
      </c>
      <c r="V19" s="14">
        <v>4</v>
      </c>
      <c r="W19" s="14"/>
      <c r="X19" s="14"/>
      <c r="Y19" s="14">
        <v>1</v>
      </c>
      <c r="Z19" s="14">
        <v>3</v>
      </c>
      <c r="AA19" s="14">
        <v>1</v>
      </c>
      <c r="AB19" s="19">
        <v>2</v>
      </c>
      <c r="AC19" s="19">
        <v>4</v>
      </c>
      <c r="AD19" s="19">
        <v>1</v>
      </c>
      <c r="AE19" s="19"/>
      <c r="AF19" s="19">
        <v>5</v>
      </c>
      <c r="AG19" s="19">
        <v>4</v>
      </c>
      <c r="AH19" s="19">
        <v>32</v>
      </c>
      <c r="AI19" s="19"/>
      <c r="AJ19" s="19"/>
      <c r="AK19" s="19"/>
      <c r="AL19" s="19"/>
      <c r="AM19" s="19"/>
      <c r="AN19" s="19"/>
      <c r="AO19" s="30">
        <v>48</v>
      </c>
      <c r="AP19" s="30">
        <v>10</v>
      </c>
      <c r="AQ19" s="30">
        <v>29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>
        <v>11</v>
      </c>
      <c r="BC19" s="39">
        <v>33</v>
      </c>
      <c r="BD19" s="39"/>
      <c r="BE19" s="39"/>
      <c r="BF19" s="39">
        <v>5</v>
      </c>
      <c r="BG19" s="39">
        <v>4</v>
      </c>
      <c r="BH19" s="39">
        <v>1</v>
      </c>
      <c r="BI19" s="39">
        <v>5</v>
      </c>
      <c r="BJ19" s="39">
        <v>3</v>
      </c>
      <c r="BK19" s="39">
        <v>6</v>
      </c>
      <c r="BL19" s="39"/>
      <c r="BM19" s="39"/>
      <c r="BN19" s="39">
        <v>2</v>
      </c>
      <c r="BO19" s="39">
        <v>11</v>
      </c>
      <c r="BP19" s="39"/>
      <c r="BQ19" s="39"/>
      <c r="BR19" s="39">
        <v>3</v>
      </c>
      <c r="BS19" s="39">
        <v>6</v>
      </c>
      <c r="BU19" s="16"/>
    </row>
    <row r="20" spans="1:73" ht="14.25" customHeight="1">
      <c r="A20" s="13">
        <f t="shared" si="0"/>
        <v>16</v>
      </c>
      <c r="B20" s="13" t="s">
        <v>306</v>
      </c>
      <c r="C20" s="13">
        <v>9379</v>
      </c>
      <c r="D20" s="20" t="s">
        <v>90</v>
      </c>
      <c r="E20" s="20">
        <f t="shared" si="1"/>
        <v>1</v>
      </c>
      <c r="F20" s="21" t="s">
        <v>357</v>
      </c>
      <c r="G20" s="89">
        <f t="shared" si="2"/>
        <v>45</v>
      </c>
      <c r="H20" s="89">
        <f t="shared" si="3"/>
        <v>40</v>
      </c>
      <c r="I20" s="22"/>
      <c r="J20" s="24"/>
      <c r="K20" s="14"/>
      <c r="L20" s="14">
        <v>1</v>
      </c>
      <c r="M20" s="14">
        <v>4</v>
      </c>
      <c r="N20" s="14">
        <v>27</v>
      </c>
      <c r="O20" s="14"/>
      <c r="P20" s="14">
        <v>2</v>
      </c>
      <c r="Q20" s="14">
        <v>1</v>
      </c>
      <c r="R20" s="14">
        <v>10</v>
      </c>
      <c r="S20" s="19"/>
      <c r="T20" s="14"/>
      <c r="U20" s="14"/>
      <c r="V20" s="14">
        <v>7</v>
      </c>
      <c r="W20" s="14">
        <v>15</v>
      </c>
      <c r="X20" s="14"/>
      <c r="Y20" s="14"/>
      <c r="Z20" s="14">
        <v>6</v>
      </c>
      <c r="AA20" s="14">
        <v>12</v>
      </c>
      <c r="AB20" s="19">
        <v>2</v>
      </c>
      <c r="AC20" s="19">
        <v>2</v>
      </c>
      <c r="AD20" s="19">
        <v>2</v>
      </c>
      <c r="AE20" s="19"/>
      <c r="AF20" s="19">
        <v>3</v>
      </c>
      <c r="AG20" s="19"/>
      <c r="AH20" s="19">
        <v>22</v>
      </c>
      <c r="AI20" s="19"/>
      <c r="AJ20" s="19"/>
      <c r="AK20" s="19"/>
      <c r="AL20" s="19"/>
      <c r="AM20" s="19"/>
      <c r="AN20" s="19"/>
      <c r="AO20" s="30">
        <v>1</v>
      </c>
      <c r="AP20" s="30"/>
      <c r="AQ20" s="30">
        <v>14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>
        <v>12</v>
      </c>
      <c r="BC20" s="39"/>
      <c r="BD20" s="39"/>
      <c r="BE20" s="39"/>
      <c r="BF20" s="39"/>
      <c r="BG20" s="39"/>
      <c r="BH20" s="39"/>
      <c r="BI20" s="39"/>
      <c r="BJ20" s="39">
        <v>4</v>
      </c>
      <c r="BK20" s="39"/>
      <c r="BL20" s="39"/>
      <c r="BM20" s="39"/>
      <c r="BN20" s="39">
        <v>1</v>
      </c>
      <c r="BO20" s="39">
        <v>15</v>
      </c>
      <c r="BP20" s="39"/>
      <c r="BQ20" s="39"/>
      <c r="BR20" s="39"/>
      <c r="BS20" s="39"/>
      <c r="BU20" s="16"/>
    </row>
    <row r="21" spans="1:73" ht="14.25" customHeight="1">
      <c r="A21" s="13">
        <f t="shared" si="0"/>
        <v>17</v>
      </c>
      <c r="B21" s="13" t="s">
        <v>306</v>
      </c>
      <c r="C21" s="13">
        <v>9382</v>
      </c>
      <c r="D21" s="20" t="s">
        <v>91</v>
      </c>
      <c r="E21" s="20">
        <f t="shared" si="1"/>
        <v>1</v>
      </c>
      <c r="F21" s="21" t="s">
        <v>357</v>
      </c>
      <c r="G21" s="89">
        <f t="shared" si="2"/>
        <v>58</v>
      </c>
      <c r="H21" s="89">
        <f t="shared" si="3"/>
        <v>5</v>
      </c>
      <c r="I21" s="22"/>
      <c r="J21" s="24"/>
      <c r="K21" s="14">
        <v>7</v>
      </c>
      <c r="L21" s="14">
        <v>4</v>
      </c>
      <c r="M21" s="14">
        <v>5</v>
      </c>
      <c r="N21" s="14">
        <v>22</v>
      </c>
      <c r="O21" s="14">
        <v>7</v>
      </c>
      <c r="P21" s="14">
        <v>2</v>
      </c>
      <c r="Q21" s="14">
        <v>5</v>
      </c>
      <c r="R21" s="14">
        <v>6</v>
      </c>
      <c r="S21" s="19"/>
      <c r="T21" s="14">
        <v>1</v>
      </c>
      <c r="U21" s="14"/>
      <c r="V21" s="14">
        <v>1</v>
      </c>
      <c r="W21" s="14">
        <v>1</v>
      </c>
      <c r="X21" s="14">
        <v>1</v>
      </c>
      <c r="Y21" s="14"/>
      <c r="Z21" s="14">
        <v>1</v>
      </c>
      <c r="AA21" s="14"/>
      <c r="AB21" s="19">
        <v>5</v>
      </c>
      <c r="AC21" s="19">
        <v>2</v>
      </c>
      <c r="AD21" s="19">
        <v>2</v>
      </c>
      <c r="AE21" s="19">
        <v>2</v>
      </c>
      <c r="AF21" s="19">
        <v>10</v>
      </c>
      <c r="AG21" s="19">
        <v>5</v>
      </c>
      <c r="AH21" s="19">
        <v>34</v>
      </c>
      <c r="AI21" s="19"/>
      <c r="AJ21" s="19"/>
      <c r="AK21" s="19"/>
      <c r="AL21" s="19"/>
      <c r="AM21" s="19"/>
      <c r="AN21" s="19"/>
      <c r="AO21" s="30">
        <v>10</v>
      </c>
      <c r="AP21" s="30">
        <v>6</v>
      </c>
      <c r="AQ21" s="30">
        <v>18</v>
      </c>
      <c r="AR21" s="39">
        <v>1</v>
      </c>
      <c r="AS21" s="39">
        <v>40</v>
      </c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>
        <v>1</v>
      </c>
      <c r="BG21" s="39">
        <v>3</v>
      </c>
      <c r="BH21" s="39"/>
      <c r="BI21" s="39"/>
      <c r="BJ21" s="39">
        <v>3</v>
      </c>
      <c r="BK21" s="39">
        <v>4</v>
      </c>
      <c r="BL21" s="39"/>
      <c r="BM21" s="39"/>
      <c r="BN21" s="39">
        <v>1</v>
      </c>
      <c r="BO21" s="39">
        <v>3</v>
      </c>
      <c r="BP21" s="39"/>
      <c r="BQ21" s="39"/>
      <c r="BR21" s="39"/>
      <c r="BS21" s="39"/>
      <c r="BU21" s="16"/>
    </row>
    <row r="22" spans="1:73" ht="14.25" customHeight="1">
      <c r="A22" s="13">
        <f t="shared" si="0"/>
        <v>18</v>
      </c>
      <c r="B22" s="13" t="s">
        <v>306</v>
      </c>
      <c r="C22" s="13">
        <v>9402</v>
      </c>
      <c r="D22" s="20" t="s">
        <v>103</v>
      </c>
      <c r="E22" s="20">
        <f t="shared" si="1"/>
      </c>
      <c r="F22" s="21" t="s">
        <v>346</v>
      </c>
      <c r="G22" s="89">
        <f t="shared" si="2"/>
        <v>35</v>
      </c>
      <c r="H22" s="89">
        <f t="shared" si="3"/>
        <v>25</v>
      </c>
      <c r="I22" s="22"/>
      <c r="J22" s="24"/>
      <c r="K22" s="14"/>
      <c r="L22" s="14">
        <v>1</v>
      </c>
      <c r="M22" s="14">
        <v>15</v>
      </c>
      <c r="N22" s="14">
        <v>7</v>
      </c>
      <c r="O22" s="14"/>
      <c r="P22" s="14">
        <v>1</v>
      </c>
      <c r="Q22" s="14">
        <v>3</v>
      </c>
      <c r="R22" s="14">
        <v>8</v>
      </c>
      <c r="S22" s="19"/>
      <c r="T22" s="14">
        <v>1</v>
      </c>
      <c r="U22" s="14">
        <v>1</v>
      </c>
      <c r="V22" s="14">
        <v>7</v>
      </c>
      <c r="W22" s="14">
        <v>4</v>
      </c>
      <c r="X22" s="14">
        <v>1</v>
      </c>
      <c r="Y22" s="14">
        <v>1</v>
      </c>
      <c r="Z22" s="14">
        <v>9</v>
      </c>
      <c r="AA22" s="14">
        <v>1</v>
      </c>
      <c r="AB22" s="19"/>
      <c r="AC22" s="19"/>
      <c r="AD22" s="19"/>
      <c r="AE22" s="19"/>
      <c r="AF22" s="19">
        <v>4</v>
      </c>
      <c r="AG22" s="19">
        <v>3</v>
      </c>
      <c r="AH22" s="19">
        <v>25</v>
      </c>
      <c r="AI22" s="19"/>
      <c r="AJ22" s="19"/>
      <c r="AK22" s="19"/>
      <c r="AL22" s="19"/>
      <c r="AM22" s="19"/>
      <c r="AN22" s="19">
        <v>1</v>
      </c>
      <c r="AO22" s="30"/>
      <c r="AP22" s="30"/>
      <c r="AQ22" s="30">
        <v>8</v>
      </c>
      <c r="AR22" s="39"/>
      <c r="AS22" s="39"/>
      <c r="AT22" s="39"/>
      <c r="AU22" s="39"/>
      <c r="AV22" s="39"/>
      <c r="AW22" s="39"/>
      <c r="AX22" s="39"/>
      <c r="AY22" s="39"/>
      <c r="AZ22" s="39">
        <v>1</v>
      </c>
      <c r="BA22" s="39">
        <v>40</v>
      </c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U22" s="16"/>
    </row>
    <row r="23" spans="1:73" ht="14.25" customHeight="1">
      <c r="A23" s="13">
        <f t="shared" si="0"/>
        <v>19</v>
      </c>
      <c r="B23" s="13" t="s">
        <v>306</v>
      </c>
      <c r="C23" s="18">
        <v>18602</v>
      </c>
      <c r="D23" s="20" t="s">
        <v>329</v>
      </c>
      <c r="E23" s="20">
        <f t="shared" si="1"/>
      </c>
      <c r="F23" s="21" t="s">
        <v>346</v>
      </c>
      <c r="G23" s="89">
        <f t="shared" si="2"/>
        <v>0</v>
      </c>
      <c r="H23" s="89">
        <f t="shared" si="3"/>
        <v>0</v>
      </c>
      <c r="I23" s="22"/>
      <c r="J23" s="52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49"/>
      <c r="AP23" s="49"/>
      <c r="AQ23" s="49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U23" s="16"/>
    </row>
    <row r="24" spans="1:73" ht="14.25" customHeight="1">
      <c r="A24" s="13">
        <f t="shared" si="0"/>
        <v>20</v>
      </c>
      <c r="B24" s="13" t="s">
        <v>306</v>
      </c>
      <c r="C24" s="13">
        <v>9409</v>
      </c>
      <c r="D24" s="20" t="s">
        <v>104</v>
      </c>
      <c r="E24" s="20">
        <f t="shared" si="1"/>
        <v>1</v>
      </c>
      <c r="F24" s="21" t="s">
        <v>357</v>
      </c>
      <c r="G24" s="89">
        <f t="shared" si="2"/>
        <v>139</v>
      </c>
      <c r="H24" s="89">
        <f t="shared" si="3"/>
        <v>133</v>
      </c>
      <c r="I24" s="22"/>
      <c r="J24" s="24"/>
      <c r="K24" s="19"/>
      <c r="L24" s="19"/>
      <c r="M24" s="19">
        <v>3</v>
      </c>
      <c r="N24" s="19">
        <v>99</v>
      </c>
      <c r="O24" s="19"/>
      <c r="P24" s="19"/>
      <c r="Q24" s="19">
        <v>2</v>
      </c>
      <c r="R24" s="19">
        <v>35</v>
      </c>
      <c r="S24" s="19"/>
      <c r="T24" s="19"/>
      <c r="U24" s="19">
        <v>2</v>
      </c>
      <c r="V24" s="19">
        <v>2</v>
      </c>
      <c r="W24" s="19">
        <v>78</v>
      </c>
      <c r="X24" s="19"/>
      <c r="Y24" s="19">
        <v>1</v>
      </c>
      <c r="Z24" s="19">
        <v>3</v>
      </c>
      <c r="AA24" s="19">
        <v>47</v>
      </c>
      <c r="AB24" s="19">
        <v>12</v>
      </c>
      <c r="AC24" s="19">
        <v>14</v>
      </c>
      <c r="AD24" s="19"/>
      <c r="AE24" s="19">
        <v>7</v>
      </c>
      <c r="AF24" s="19"/>
      <c r="AG24" s="19"/>
      <c r="AH24" s="19">
        <v>99</v>
      </c>
      <c r="AI24" s="19">
        <v>1</v>
      </c>
      <c r="AJ24" s="19"/>
      <c r="AK24" s="19"/>
      <c r="AL24" s="19"/>
      <c r="AM24" s="19"/>
      <c r="AN24" s="19"/>
      <c r="AO24" s="30"/>
      <c r="AP24" s="30"/>
      <c r="AQ24" s="30">
        <v>104</v>
      </c>
      <c r="AR24" s="39">
        <v>1</v>
      </c>
      <c r="AS24" s="39">
        <v>40</v>
      </c>
      <c r="AT24" s="39"/>
      <c r="AU24" s="39"/>
      <c r="AV24" s="39"/>
      <c r="AW24" s="39"/>
      <c r="AX24" s="39"/>
      <c r="AY24" s="39"/>
      <c r="AZ24" s="39"/>
      <c r="BA24" s="39"/>
      <c r="BB24" s="39">
        <v>50</v>
      </c>
      <c r="BC24" s="39"/>
      <c r="BD24" s="39"/>
      <c r="BE24" s="39"/>
      <c r="BF24" s="39"/>
      <c r="BG24" s="39"/>
      <c r="BH24" s="39"/>
      <c r="BI24" s="39"/>
      <c r="BJ24" s="39"/>
      <c r="BK24" s="39"/>
      <c r="BL24" s="39">
        <v>1</v>
      </c>
      <c r="BM24" s="39">
        <v>15</v>
      </c>
      <c r="BN24" s="39"/>
      <c r="BO24" s="39"/>
      <c r="BP24" s="39"/>
      <c r="BQ24" s="39"/>
      <c r="BR24" s="39">
        <v>6</v>
      </c>
      <c r="BS24" s="39">
        <v>19.5</v>
      </c>
      <c r="BU24" s="16"/>
    </row>
    <row r="25" spans="1:73" ht="14.25" customHeight="1">
      <c r="A25" s="13">
        <f t="shared" si="0"/>
        <v>21</v>
      </c>
      <c r="B25" s="13" t="s">
        <v>306</v>
      </c>
      <c r="C25" s="13">
        <v>9410</v>
      </c>
      <c r="D25" s="20" t="s">
        <v>105</v>
      </c>
      <c r="E25" s="20">
        <f t="shared" si="1"/>
        <v>1</v>
      </c>
      <c r="F25" s="21" t="s">
        <v>357</v>
      </c>
      <c r="G25" s="89">
        <f t="shared" si="2"/>
        <v>70</v>
      </c>
      <c r="H25" s="89">
        <f t="shared" si="3"/>
        <v>82</v>
      </c>
      <c r="I25" s="22"/>
      <c r="J25" s="24"/>
      <c r="K25" s="14"/>
      <c r="L25" s="14"/>
      <c r="M25" s="14">
        <v>9</v>
      </c>
      <c r="N25" s="14">
        <v>41</v>
      </c>
      <c r="O25" s="14"/>
      <c r="P25" s="14"/>
      <c r="Q25" s="14">
        <v>7</v>
      </c>
      <c r="R25" s="14">
        <v>13</v>
      </c>
      <c r="S25" s="19"/>
      <c r="T25" s="14">
        <v>8</v>
      </c>
      <c r="U25" s="14">
        <v>3</v>
      </c>
      <c r="V25" s="14">
        <v>17</v>
      </c>
      <c r="W25" s="14">
        <v>4</v>
      </c>
      <c r="X25" s="14">
        <v>5</v>
      </c>
      <c r="Y25" s="14">
        <v>12</v>
      </c>
      <c r="Z25" s="14">
        <v>11</v>
      </c>
      <c r="AA25" s="14">
        <v>22</v>
      </c>
      <c r="AB25" s="19">
        <v>13</v>
      </c>
      <c r="AC25" s="19">
        <v>2</v>
      </c>
      <c r="AD25" s="19">
        <v>5</v>
      </c>
      <c r="AE25" s="19"/>
      <c r="AF25" s="19">
        <v>6</v>
      </c>
      <c r="AG25" s="19">
        <v>2</v>
      </c>
      <c r="AH25" s="19">
        <v>86</v>
      </c>
      <c r="AI25" s="19"/>
      <c r="AJ25" s="19"/>
      <c r="AK25" s="19"/>
      <c r="AL25" s="19"/>
      <c r="AM25" s="19"/>
      <c r="AN25" s="19"/>
      <c r="AO25" s="30"/>
      <c r="AP25" s="30"/>
      <c r="AQ25" s="30">
        <v>14</v>
      </c>
      <c r="AR25" s="39">
        <v>1</v>
      </c>
      <c r="AS25" s="39">
        <v>60</v>
      </c>
      <c r="AT25" s="39">
        <v>1</v>
      </c>
      <c r="AU25" s="39">
        <v>8</v>
      </c>
      <c r="AV25" s="39"/>
      <c r="AW25" s="39"/>
      <c r="AX25" s="39"/>
      <c r="AY25" s="39"/>
      <c r="AZ25" s="39"/>
      <c r="BA25" s="39"/>
      <c r="BB25" s="39">
        <v>12</v>
      </c>
      <c r="BC25" s="39">
        <v>1</v>
      </c>
      <c r="BD25" s="39"/>
      <c r="BE25" s="39"/>
      <c r="BF25" s="39"/>
      <c r="BG25" s="39"/>
      <c r="BH25" s="39"/>
      <c r="BI25" s="39"/>
      <c r="BJ25" s="39">
        <v>4</v>
      </c>
      <c r="BK25" s="39">
        <v>2</v>
      </c>
      <c r="BL25" s="39">
        <v>1</v>
      </c>
      <c r="BM25" s="39">
        <v>14</v>
      </c>
      <c r="BN25" s="39">
        <v>1</v>
      </c>
      <c r="BO25" s="39">
        <v>3</v>
      </c>
      <c r="BP25" s="39"/>
      <c r="BQ25" s="39"/>
      <c r="BR25" s="39"/>
      <c r="BS25" s="39"/>
      <c r="BU25" s="16"/>
    </row>
    <row r="26" spans="1:73" ht="14.25" customHeight="1">
      <c r="A26" s="13">
        <f t="shared" si="0"/>
        <v>22</v>
      </c>
      <c r="B26" s="13" t="s">
        <v>306</v>
      </c>
      <c r="C26" s="13">
        <v>9412</v>
      </c>
      <c r="D26" s="20" t="s">
        <v>106</v>
      </c>
      <c r="E26" s="20">
        <f t="shared" si="1"/>
        <v>1</v>
      </c>
      <c r="F26" s="21" t="s">
        <v>357</v>
      </c>
      <c r="G26" s="89">
        <f t="shared" si="2"/>
        <v>226</v>
      </c>
      <c r="H26" s="89">
        <f t="shared" si="3"/>
        <v>69</v>
      </c>
      <c r="I26" s="22"/>
      <c r="J26" s="24"/>
      <c r="K26" s="14">
        <v>12</v>
      </c>
      <c r="L26" s="14">
        <v>17</v>
      </c>
      <c r="M26" s="14">
        <v>61</v>
      </c>
      <c r="N26" s="14">
        <v>44</v>
      </c>
      <c r="O26" s="14">
        <v>12</v>
      </c>
      <c r="P26" s="14">
        <v>13</v>
      </c>
      <c r="Q26" s="14">
        <v>42</v>
      </c>
      <c r="R26" s="14">
        <v>25</v>
      </c>
      <c r="S26" s="19"/>
      <c r="T26" s="14">
        <v>1</v>
      </c>
      <c r="U26" s="14">
        <v>17</v>
      </c>
      <c r="V26" s="14">
        <v>15</v>
      </c>
      <c r="W26" s="14">
        <v>4</v>
      </c>
      <c r="X26" s="14"/>
      <c r="Y26" s="14">
        <v>16</v>
      </c>
      <c r="Z26" s="14">
        <v>14</v>
      </c>
      <c r="AA26" s="14">
        <v>2</v>
      </c>
      <c r="AB26" s="19">
        <v>25</v>
      </c>
      <c r="AC26" s="19">
        <v>1</v>
      </c>
      <c r="AD26" s="19">
        <v>22</v>
      </c>
      <c r="AE26" s="19">
        <v>5</v>
      </c>
      <c r="AF26" s="19">
        <v>30</v>
      </c>
      <c r="AG26" s="19">
        <v>52</v>
      </c>
      <c r="AH26" s="19">
        <v>183</v>
      </c>
      <c r="AI26" s="19">
        <v>1</v>
      </c>
      <c r="AJ26" s="19">
        <v>8</v>
      </c>
      <c r="AK26" s="19"/>
      <c r="AL26" s="19"/>
      <c r="AM26" s="19"/>
      <c r="AN26" s="19"/>
      <c r="AO26" s="30">
        <v>30</v>
      </c>
      <c r="AP26" s="30">
        <v>52</v>
      </c>
      <c r="AQ26" s="30"/>
      <c r="AR26" s="39">
        <v>2</v>
      </c>
      <c r="AS26" s="39">
        <v>80</v>
      </c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>
        <v>1</v>
      </c>
      <c r="BE26" s="39">
        <v>40</v>
      </c>
      <c r="BF26" s="39"/>
      <c r="BG26" s="39"/>
      <c r="BH26" s="39">
        <v>1</v>
      </c>
      <c r="BI26" s="39">
        <v>10</v>
      </c>
      <c r="BJ26" s="39"/>
      <c r="BK26" s="39"/>
      <c r="BL26" s="39">
        <v>1</v>
      </c>
      <c r="BM26" s="39">
        <v>30</v>
      </c>
      <c r="BN26" s="39">
        <v>1</v>
      </c>
      <c r="BO26" s="39">
        <v>3</v>
      </c>
      <c r="BP26" s="39">
        <v>1</v>
      </c>
      <c r="BQ26" s="39">
        <v>20</v>
      </c>
      <c r="BR26" s="39"/>
      <c r="BS26" s="39"/>
      <c r="BU26" s="16"/>
    </row>
    <row r="27" spans="1:73" ht="14.25" customHeight="1">
      <c r="A27" s="13">
        <f t="shared" si="0"/>
        <v>23</v>
      </c>
      <c r="B27" s="13" t="s">
        <v>306</v>
      </c>
      <c r="C27" s="13">
        <v>9386</v>
      </c>
      <c r="D27" s="20" t="s">
        <v>96</v>
      </c>
      <c r="E27" s="20">
        <f t="shared" si="1"/>
        <v>1</v>
      </c>
      <c r="F27" s="21" t="s">
        <v>357</v>
      </c>
      <c r="G27" s="89">
        <f t="shared" si="2"/>
        <v>85</v>
      </c>
      <c r="H27" s="89">
        <f t="shared" si="3"/>
        <v>8</v>
      </c>
      <c r="I27" s="22"/>
      <c r="J27" s="24"/>
      <c r="K27" s="14"/>
      <c r="L27" s="14">
        <v>3</v>
      </c>
      <c r="M27" s="14">
        <v>8</v>
      </c>
      <c r="N27" s="14">
        <v>51</v>
      </c>
      <c r="O27" s="14"/>
      <c r="P27" s="14">
        <v>2</v>
      </c>
      <c r="Q27" s="14">
        <v>2</v>
      </c>
      <c r="R27" s="14">
        <v>19</v>
      </c>
      <c r="S27" s="19"/>
      <c r="T27" s="14"/>
      <c r="U27" s="14"/>
      <c r="V27" s="14">
        <v>1</v>
      </c>
      <c r="W27" s="14">
        <v>5</v>
      </c>
      <c r="X27" s="14"/>
      <c r="Y27" s="14">
        <v>2</v>
      </c>
      <c r="Z27" s="14"/>
      <c r="AA27" s="14"/>
      <c r="AB27" s="19">
        <v>1</v>
      </c>
      <c r="AC27" s="19">
        <v>3</v>
      </c>
      <c r="AD27" s="19">
        <v>4</v>
      </c>
      <c r="AE27" s="19">
        <v>2</v>
      </c>
      <c r="AF27" s="19">
        <v>11</v>
      </c>
      <c r="AG27" s="19">
        <v>2</v>
      </c>
      <c r="AH27" s="19">
        <v>54</v>
      </c>
      <c r="AI27" s="19">
        <v>1</v>
      </c>
      <c r="AJ27" s="19"/>
      <c r="AK27" s="19"/>
      <c r="AL27" s="19"/>
      <c r="AM27" s="19"/>
      <c r="AN27" s="19"/>
      <c r="AO27" s="30">
        <v>11</v>
      </c>
      <c r="AP27" s="30">
        <v>2</v>
      </c>
      <c r="AQ27" s="30">
        <v>55</v>
      </c>
      <c r="AR27" s="39">
        <v>1</v>
      </c>
      <c r="AS27" s="39">
        <v>55</v>
      </c>
      <c r="AT27" s="39"/>
      <c r="AU27" s="39"/>
      <c r="AV27" s="39"/>
      <c r="AW27" s="39"/>
      <c r="AX27" s="39"/>
      <c r="AY27" s="39"/>
      <c r="AZ27" s="39">
        <v>1</v>
      </c>
      <c r="BA27" s="39">
        <v>10</v>
      </c>
      <c r="BB27" s="39">
        <v>12</v>
      </c>
      <c r="BC27" s="39">
        <v>30</v>
      </c>
      <c r="BD27" s="39"/>
      <c r="BE27" s="39"/>
      <c r="BF27" s="39">
        <v>2</v>
      </c>
      <c r="BG27" s="39">
        <v>10</v>
      </c>
      <c r="BH27" s="39"/>
      <c r="BI27" s="39"/>
      <c r="BJ27" s="39">
        <v>6</v>
      </c>
      <c r="BK27" s="39">
        <v>20</v>
      </c>
      <c r="BL27" s="39">
        <v>1</v>
      </c>
      <c r="BM27" s="39">
        <v>20</v>
      </c>
      <c r="BN27" s="39">
        <v>1</v>
      </c>
      <c r="BO27" s="39">
        <v>6</v>
      </c>
      <c r="BP27" s="39">
        <v>2</v>
      </c>
      <c r="BQ27" s="39" t="s">
        <v>361</v>
      </c>
      <c r="BR27" s="39">
        <v>16</v>
      </c>
      <c r="BS27" s="39">
        <v>20</v>
      </c>
      <c r="BU27" s="16"/>
    </row>
    <row r="28" spans="1:73" ht="14.25" customHeight="1">
      <c r="A28" s="13">
        <f t="shared" si="0"/>
        <v>24</v>
      </c>
      <c r="B28" s="13" t="s">
        <v>306</v>
      </c>
      <c r="C28" s="13">
        <v>9387</v>
      </c>
      <c r="D28" s="20" t="s">
        <v>92</v>
      </c>
      <c r="E28" s="20">
        <f t="shared" si="1"/>
        <v>1</v>
      </c>
      <c r="F28" s="21" t="s">
        <v>357</v>
      </c>
      <c r="G28" s="89">
        <f t="shared" si="2"/>
        <v>25</v>
      </c>
      <c r="H28" s="89">
        <f t="shared" si="3"/>
        <v>2</v>
      </c>
      <c r="I28" s="22"/>
      <c r="J28" s="24"/>
      <c r="K28" s="14"/>
      <c r="L28" s="14">
        <v>2</v>
      </c>
      <c r="M28" s="14">
        <v>1</v>
      </c>
      <c r="N28" s="14">
        <v>12</v>
      </c>
      <c r="O28" s="14">
        <v>1</v>
      </c>
      <c r="P28" s="14">
        <v>2</v>
      </c>
      <c r="Q28" s="14"/>
      <c r="R28" s="14">
        <v>7</v>
      </c>
      <c r="S28" s="19"/>
      <c r="T28" s="14"/>
      <c r="U28" s="14"/>
      <c r="V28" s="14"/>
      <c r="W28" s="14"/>
      <c r="X28" s="14">
        <v>2</v>
      </c>
      <c r="Y28" s="14"/>
      <c r="Z28" s="14"/>
      <c r="AA28" s="14"/>
      <c r="AB28" s="19"/>
      <c r="AC28" s="19"/>
      <c r="AD28" s="19"/>
      <c r="AE28" s="19">
        <v>7</v>
      </c>
      <c r="AF28" s="19">
        <v>2</v>
      </c>
      <c r="AG28" s="19"/>
      <c r="AH28" s="19">
        <v>15</v>
      </c>
      <c r="AI28" s="19">
        <v>2</v>
      </c>
      <c r="AJ28" s="19"/>
      <c r="AK28" s="19"/>
      <c r="AL28" s="19"/>
      <c r="AM28" s="19"/>
      <c r="AN28" s="19"/>
      <c r="AO28" s="30">
        <v>3</v>
      </c>
      <c r="AP28" s="30"/>
      <c r="AQ28" s="30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>
        <v>1</v>
      </c>
      <c r="BO28" s="39"/>
      <c r="BP28" s="39"/>
      <c r="BQ28" s="39"/>
      <c r="BR28" s="39"/>
      <c r="BS28" s="39"/>
      <c r="BU28" s="16"/>
    </row>
    <row r="29" spans="1:73" ht="14.25" customHeight="1">
      <c r="A29" s="13">
        <f t="shared" si="0"/>
        <v>25</v>
      </c>
      <c r="B29" s="13" t="s">
        <v>306</v>
      </c>
      <c r="C29" s="13">
        <v>9413</v>
      </c>
      <c r="D29" s="20" t="s">
        <v>107</v>
      </c>
      <c r="E29" s="20">
        <f t="shared" si="1"/>
        <v>1</v>
      </c>
      <c r="F29" s="21" t="s">
        <v>357</v>
      </c>
      <c r="G29" s="89">
        <f t="shared" si="2"/>
        <v>48</v>
      </c>
      <c r="H29" s="89">
        <f t="shared" si="3"/>
        <v>17</v>
      </c>
      <c r="I29" s="22"/>
      <c r="J29" s="24"/>
      <c r="K29" s="14">
        <v>1</v>
      </c>
      <c r="L29" s="14">
        <v>6</v>
      </c>
      <c r="M29" s="14">
        <v>6</v>
      </c>
      <c r="N29" s="14">
        <v>17</v>
      </c>
      <c r="O29" s="14">
        <v>2</v>
      </c>
      <c r="P29" s="14">
        <v>5</v>
      </c>
      <c r="Q29" s="14">
        <v>2</v>
      </c>
      <c r="R29" s="14">
        <v>9</v>
      </c>
      <c r="S29" s="19"/>
      <c r="T29" s="14"/>
      <c r="U29" s="14">
        <v>3</v>
      </c>
      <c r="V29" s="14">
        <v>3</v>
      </c>
      <c r="W29" s="14">
        <v>7</v>
      </c>
      <c r="X29" s="14"/>
      <c r="Y29" s="14">
        <v>1</v>
      </c>
      <c r="Z29" s="14">
        <v>1</v>
      </c>
      <c r="AA29" s="14">
        <v>2</v>
      </c>
      <c r="AB29" s="19">
        <v>7</v>
      </c>
      <c r="AC29" s="19">
        <v>1</v>
      </c>
      <c r="AD29" s="19"/>
      <c r="AE29" s="19">
        <v>1</v>
      </c>
      <c r="AF29" s="19">
        <v>13</v>
      </c>
      <c r="AG29" s="19">
        <v>2</v>
      </c>
      <c r="AH29" s="19">
        <v>60</v>
      </c>
      <c r="AI29" s="19"/>
      <c r="AJ29" s="19"/>
      <c r="AK29" s="19"/>
      <c r="AL29" s="19"/>
      <c r="AM29" s="19"/>
      <c r="AN29" s="19"/>
      <c r="AO29" s="30">
        <v>13</v>
      </c>
      <c r="AP29" s="30"/>
      <c r="AQ29" s="30">
        <v>13</v>
      </c>
      <c r="AR29" s="39"/>
      <c r="AS29" s="39"/>
      <c r="AT29" s="39"/>
      <c r="AU29" s="39"/>
      <c r="AV29" s="39">
        <v>1</v>
      </c>
      <c r="AW29" s="39"/>
      <c r="AX29" s="39"/>
      <c r="AY29" s="39"/>
      <c r="AZ29" s="39"/>
      <c r="BA29" s="39"/>
      <c r="BB29" s="39">
        <v>2</v>
      </c>
      <c r="BC29" s="39">
        <v>5</v>
      </c>
      <c r="BD29" s="39"/>
      <c r="BE29" s="39"/>
      <c r="BF29" s="39"/>
      <c r="BG29" s="39"/>
      <c r="BH29" s="39"/>
      <c r="BI29" s="39"/>
      <c r="BJ29" s="39">
        <v>6</v>
      </c>
      <c r="BK29" s="39">
        <v>1.5</v>
      </c>
      <c r="BL29" s="39">
        <v>1</v>
      </c>
      <c r="BM29" s="39">
        <v>12</v>
      </c>
      <c r="BN29" s="39">
        <v>1</v>
      </c>
      <c r="BO29" s="39">
        <v>3</v>
      </c>
      <c r="BP29" s="39"/>
      <c r="BQ29" s="39"/>
      <c r="BR29" s="39"/>
      <c r="BS29" s="39"/>
      <c r="BU29" s="16"/>
    </row>
    <row r="30" spans="1:73" ht="14.25" customHeight="1">
      <c r="A30" s="13">
        <f t="shared" si="0"/>
        <v>26</v>
      </c>
      <c r="B30" s="13" t="s">
        <v>306</v>
      </c>
      <c r="C30" s="13">
        <v>9390</v>
      </c>
      <c r="D30" s="20" t="s">
        <v>97</v>
      </c>
      <c r="E30" s="20">
        <f t="shared" si="1"/>
        <v>1</v>
      </c>
      <c r="F30" s="21" t="s">
        <v>357</v>
      </c>
      <c r="G30" s="89">
        <f t="shared" si="2"/>
        <v>77</v>
      </c>
      <c r="H30" s="89">
        <f t="shared" si="3"/>
        <v>58</v>
      </c>
      <c r="I30" s="22"/>
      <c r="J30" s="24"/>
      <c r="K30" s="14">
        <v>4</v>
      </c>
      <c r="L30" s="14">
        <v>8</v>
      </c>
      <c r="M30" s="14">
        <v>12</v>
      </c>
      <c r="N30" s="14">
        <v>16</v>
      </c>
      <c r="O30" s="14">
        <v>2</v>
      </c>
      <c r="P30" s="14">
        <v>10</v>
      </c>
      <c r="Q30" s="14">
        <v>10</v>
      </c>
      <c r="R30" s="14">
        <v>15</v>
      </c>
      <c r="S30" s="19"/>
      <c r="T30" s="14">
        <v>6</v>
      </c>
      <c r="U30" s="14">
        <v>12</v>
      </c>
      <c r="V30" s="14">
        <v>8</v>
      </c>
      <c r="W30" s="14">
        <v>4</v>
      </c>
      <c r="X30" s="14">
        <v>5</v>
      </c>
      <c r="Y30" s="14">
        <v>6</v>
      </c>
      <c r="Z30" s="14">
        <v>10</v>
      </c>
      <c r="AA30" s="14">
        <v>7</v>
      </c>
      <c r="AB30" s="19">
        <v>150</v>
      </c>
      <c r="AC30" s="19">
        <v>6</v>
      </c>
      <c r="AD30" s="19">
        <v>2</v>
      </c>
      <c r="AE30" s="19">
        <v>7</v>
      </c>
      <c r="AF30" s="19">
        <v>16</v>
      </c>
      <c r="AG30" s="19">
        <v>12</v>
      </c>
      <c r="AH30" s="19">
        <v>60</v>
      </c>
      <c r="AI30" s="19">
        <v>13</v>
      </c>
      <c r="AJ30" s="19"/>
      <c r="AK30" s="19"/>
      <c r="AL30" s="19"/>
      <c r="AM30" s="19"/>
      <c r="AN30" s="19">
        <v>7</v>
      </c>
      <c r="AO30" s="30">
        <v>16</v>
      </c>
      <c r="AP30" s="30">
        <v>10</v>
      </c>
      <c r="AQ30" s="30">
        <v>12</v>
      </c>
      <c r="AR30" s="39">
        <v>1</v>
      </c>
      <c r="AS30" s="39">
        <v>40</v>
      </c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>
        <v>1</v>
      </c>
      <c r="BM30" s="39">
        <v>30</v>
      </c>
      <c r="BN30" s="39"/>
      <c r="BO30" s="39"/>
      <c r="BP30" s="39"/>
      <c r="BQ30" s="39"/>
      <c r="BR30" s="39">
        <v>1</v>
      </c>
      <c r="BS30" s="39">
        <v>10</v>
      </c>
      <c r="BU30" s="16"/>
    </row>
    <row r="31" spans="1:71" ht="12.75">
      <c r="A31" s="13">
        <f t="shared" si="0"/>
        <v>27</v>
      </c>
      <c r="B31" s="13" t="s">
        <v>306</v>
      </c>
      <c r="C31" s="13">
        <v>9391</v>
      </c>
      <c r="D31" s="20" t="s">
        <v>93</v>
      </c>
      <c r="E31" s="20">
        <f t="shared" si="1"/>
        <v>1</v>
      </c>
      <c r="F31" s="21" t="s">
        <v>357</v>
      </c>
      <c r="G31" s="89">
        <f t="shared" si="2"/>
        <v>23</v>
      </c>
      <c r="H31" s="89">
        <f t="shared" si="3"/>
        <v>15</v>
      </c>
      <c r="I31" s="22"/>
      <c r="J31" s="24"/>
      <c r="K31" s="19"/>
      <c r="L31" s="14"/>
      <c r="M31" s="14">
        <v>9</v>
      </c>
      <c r="N31" s="14">
        <v>4</v>
      </c>
      <c r="O31" s="14"/>
      <c r="P31" s="14"/>
      <c r="Q31" s="14">
        <v>7</v>
      </c>
      <c r="R31" s="14">
        <v>3</v>
      </c>
      <c r="S31" s="19"/>
      <c r="T31" s="14"/>
      <c r="U31" s="14">
        <v>2</v>
      </c>
      <c r="V31" s="14">
        <v>3</v>
      </c>
      <c r="W31" s="14">
        <v>2</v>
      </c>
      <c r="X31" s="14"/>
      <c r="Y31" s="14">
        <v>1</v>
      </c>
      <c r="Z31" s="14">
        <v>5</v>
      </c>
      <c r="AA31" s="14">
        <v>2</v>
      </c>
      <c r="AB31" s="19"/>
      <c r="AC31" s="19">
        <v>1</v>
      </c>
      <c r="AD31" s="19">
        <v>2</v>
      </c>
      <c r="AE31" s="19"/>
      <c r="AF31" s="19"/>
      <c r="AG31" s="19"/>
      <c r="AH31" s="19">
        <v>22</v>
      </c>
      <c r="AI31" s="19"/>
      <c r="AJ31" s="19"/>
      <c r="AK31" s="19"/>
      <c r="AL31" s="19"/>
      <c r="AM31" s="19"/>
      <c r="AN31" s="19"/>
      <c r="AO31" s="30"/>
      <c r="AP31" s="30"/>
      <c r="AQ31" s="30">
        <v>5</v>
      </c>
      <c r="AR31" s="39"/>
      <c r="AS31" s="39"/>
      <c r="AT31" s="39"/>
      <c r="AU31" s="39"/>
      <c r="AV31" s="39"/>
      <c r="AW31" s="39"/>
      <c r="AX31" s="39"/>
      <c r="AY31" s="39"/>
      <c r="AZ31" s="39">
        <v>1</v>
      </c>
      <c r="BA31" s="39">
        <v>3</v>
      </c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>
        <v>1</v>
      </c>
      <c r="BO31" s="39">
        <v>3</v>
      </c>
      <c r="BP31" s="39"/>
      <c r="BQ31" s="39"/>
      <c r="BR31" s="39"/>
      <c r="BS31" s="39"/>
    </row>
    <row r="32" spans="1:71" ht="12.75">
      <c r="A32" s="13">
        <f t="shared" si="0"/>
        <v>28</v>
      </c>
      <c r="B32" s="13" t="s">
        <v>306</v>
      </c>
      <c r="C32" s="13">
        <v>9392</v>
      </c>
      <c r="D32" s="20" t="s">
        <v>94</v>
      </c>
      <c r="E32" s="20">
        <f t="shared" si="1"/>
        <v>1</v>
      </c>
      <c r="F32" s="21" t="s">
        <v>357</v>
      </c>
      <c r="G32" s="89">
        <f t="shared" si="2"/>
        <v>44</v>
      </c>
      <c r="H32" s="89">
        <f t="shared" si="3"/>
        <v>19</v>
      </c>
      <c r="I32" s="22"/>
      <c r="J32" s="24"/>
      <c r="K32" s="14"/>
      <c r="L32" s="14">
        <v>4</v>
      </c>
      <c r="M32" s="14">
        <v>2</v>
      </c>
      <c r="N32" s="14">
        <v>21</v>
      </c>
      <c r="O32" s="14"/>
      <c r="P32" s="14">
        <v>2</v>
      </c>
      <c r="Q32" s="14">
        <v>2</v>
      </c>
      <c r="R32" s="14">
        <v>13</v>
      </c>
      <c r="S32" s="19"/>
      <c r="T32" s="14"/>
      <c r="U32" s="14">
        <v>3</v>
      </c>
      <c r="V32" s="14">
        <v>2</v>
      </c>
      <c r="W32" s="14">
        <v>3</v>
      </c>
      <c r="X32" s="14">
        <v>3</v>
      </c>
      <c r="Y32" s="14"/>
      <c r="Z32" s="14">
        <v>4</v>
      </c>
      <c r="AA32" s="14">
        <v>4</v>
      </c>
      <c r="AB32" s="19">
        <v>5</v>
      </c>
      <c r="AC32" s="19">
        <v>2</v>
      </c>
      <c r="AD32" s="19">
        <v>1</v>
      </c>
      <c r="AE32" s="19"/>
      <c r="AF32" s="19">
        <v>18</v>
      </c>
      <c r="AG32" s="19">
        <v>4</v>
      </c>
      <c r="AH32" s="19">
        <v>81</v>
      </c>
      <c r="AI32" s="19"/>
      <c r="AJ32" s="19"/>
      <c r="AK32" s="19">
        <v>2</v>
      </c>
      <c r="AL32" s="19"/>
      <c r="AM32" s="19"/>
      <c r="AN32" s="19"/>
      <c r="AO32" s="30">
        <v>32</v>
      </c>
      <c r="AP32" s="30">
        <v>14</v>
      </c>
      <c r="AQ32" s="30">
        <v>56</v>
      </c>
      <c r="AR32" s="39">
        <v>1</v>
      </c>
      <c r="AS32" s="39">
        <v>40</v>
      </c>
      <c r="AT32" s="39"/>
      <c r="AU32" s="39"/>
      <c r="AV32" s="39"/>
      <c r="AW32" s="39"/>
      <c r="AX32" s="39"/>
      <c r="AY32" s="39"/>
      <c r="AZ32" s="39"/>
      <c r="BA32" s="39"/>
      <c r="BB32" s="39">
        <v>4</v>
      </c>
      <c r="BC32" s="39">
        <v>28</v>
      </c>
      <c r="BD32" s="39"/>
      <c r="BE32" s="39"/>
      <c r="BF32" s="39">
        <v>4</v>
      </c>
      <c r="BG32" s="39">
        <v>8</v>
      </c>
      <c r="BH32" s="39"/>
      <c r="BI32" s="39"/>
      <c r="BJ32" s="39">
        <v>6</v>
      </c>
      <c r="BK32" s="39">
        <v>15</v>
      </c>
      <c r="BL32" s="39"/>
      <c r="BM32" s="39"/>
      <c r="BN32" s="39">
        <v>2</v>
      </c>
      <c r="BO32" s="39">
        <v>12</v>
      </c>
      <c r="BP32" s="39"/>
      <c r="BQ32" s="39"/>
      <c r="BR32" s="39">
        <v>4</v>
      </c>
      <c r="BS32" s="39">
        <v>10</v>
      </c>
    </row>
    <row r="33" spans="1:71" ht="12.75">
      <c r="A33" s="13">
        <f t="shared" si="0"/>
        <v>29</v>
      </c>
      <c r="B33" s="13" t="s">
        <v>306</v>
      </c>
      <c r="C33" s="13">
        <v>9415</v>
      </c>
      <c r="D33" s="20" t="s">
        <v>99</v>
      </c>
      <c r="E33" s="20">
        <f t="shared" si="1"/>
        <v>1</v>
      </c>
      <c r="F33" s="21" t="s">
        <v>357</v>
      </c>
      <c r="G33" s="89">
        <f t="shared" si="2"/>
        <v>188</v>
      </c>
      <c r="H33" s="89">
        <f t="shared" si="3"/>
        <v>0</v>
      </c>
      <c r="I33" s="22"/>
      <c r="J33" s="24"/>
      <c r="K33" s="14">
        <v>1</v>
      </c>
      <c r="L33" s="14">
        <v>16</v>
      </c>
      <c r="M33" s="14">
        <v>25</v>
      </c>
      <c r="N33" s="14">
        <v>77</v>
      </c>
      <c r="O33" s="14">
        <v>2</v>
      </c>
      <c r="P33" s="14">
        <v>9</v>
      </c>
      <c r="Q33" s="14">
        <v>33</v>
      </c>
      <c r="R33" s="14">
        <v>25</v>
      </c>
      <c r="S33" s="19">
        <v>0</v>
      </c>
      <c r="T33" s="14"/>
      <c r="U33" s="14"/>
      <c r="V33" s="14"/>
      <c r="W33" s="14"/>
      <c r="X33" s="14"/>
      <c r="Y33" s="14"/>
      <c r="Z33" s="14"/>
      <c r="AA33" s="14"/>
      <c r="AB33" s="19">
        <v>10</v>
      </c>
      <c r="AC33" s="19">
        <v>11</v>
      </c>
      <c r="AD33" s="19">
        <v>1</v>
      </c>
      <c r="AE33" s="19"/>
      <c r="AF33" s="19">
        <v>10</v>
      </c>
      <c r="AG33" s="19">
        <v>8</v>
      </c>
      <c r="AH33" s="19">
        <v>117</v>
      </c>
      <c r="AI33" s="19">
        <v>4</v>
      </c>
      <c r="AJ33" s="19"/>
      <c r="AK33" s="19"/>
      <c r="AL33" s="19"/>
      <c r="AM33" s="19"/>
      <c r="AN33" s="19"/>
      <c r="AO33" s="30">
        <v>10</v>
      </c>
      <c r="AP33" s="30">
        <v>6</v>
      </c>
      <c r="AQ33" s="30">
        <v>25</v>
      </c>
      <c r="AR33" s="39">
        <v>1</v>
      </c>
      <c r="AS33" s="39">
        <v>40</v>
      </c>
      <c r="AT33" s="39"/>
      <c r="AU33" s="39"/>
      <c r="AV33" s="39"/>
      <c r="AW33" s="39"/>
      <c r="AX33" s="39"/>
      <c r="AY33" s="39"/>
      <c r="AZ33" s="39"/>
      <c r="BA33" s="39"/>
      <c r="BB33" s="39">
        <v>12</v>
      </c>
      <c r="BC33" s="39">
        <v>8</v>
      </c>
      <c r="BD33" s="39"/>
      <c r="BE33" s="39"/>
      <c r="BF33" s="39">
        <v>4</v>
      </c>
      <c r="BG33" s="39">
        <v>3</v>
      </c>
      <c r="BH33" s="39"/>
      <c r="BI33" s="39"/>
      <c r="BJ33" s="39"/>
      <c r="BK33" s="39"/>
      <c r="BL33" s="39">
        <v>1</v>
      </c>
      <c r="BM33" s="39">
        <v>23</v>
      </c>
      <c r="BN33" s="39">
        <v>2</v>
      </c>
      <c r="BO33" s="39">
        <v>8</v>
      </c>
      <c r="BP33" s="39">
        <v>1</v>
      </c>
      <c r="BQ33" s="39">
        <v>40</v>
      </c>
      <c r="BR33" s="39"/>
      <c r="BS33" s="39"/>
    </row>
    <row r="34" spans="1:71" s="9" customFormat="1" ht="15" customHeight="1">
      <c r="A34" s="142" t="s">
        <v>352</v>
      </c>
      <c r="B34" s="142"/>
      <c r="C34" s="142"/>
      <c r="D34" s="142"/>
      <c r="E34" s="20">
        <f t="shared" si="1"/>
      </c>
      <c r="F34" s="55">
        <f>COUNT(E5:E33)</f>
        <v>24</v>
      </c>
      <c r="G34" s="100">
        <f>SUM(J34:R34)</f>
        <v>2186</v>
      </c>
      <c r="H34" s="100">
        <f>SUM(S34:AA34)</f>
        <v>1233</v>
      </c>
      <c r="I34" s="70">
        <f aca="true" t="shared" si="4" ref="I34:BS34">SUM(I5:I33)</f>
        <v>0</v>
      </c>
      <c r="J34" s="70">
        <f t="shared" si="4"/>
        <v>0</v>
      </c>
      <c r="K34" s="70">
        <f t="shared" si="4"/>
        <v>60</v>
      </c>
      <c r="L34" s="70">
        <f t="shared" si="4"/>
        <v>149</v>
      </c>
      <c r="M34" s="70">
        <f t="shared" si="4"/>
        <v>362</v>
      </c>
      <c r="N34" s="70">
        <f t="shared" si="4"/>
        <v>828</v>
      </c>
      <c r="O34" s="70">
        <f t="shared" si="4"/>
        <v>54</v>
      </c>
      <c r="P34" s="70">
        <f t="shared" si="4"/>
        <v>110</v>
      </c>
      <c r="Q34" s="70">
        <f t="shared" si="4"/>
        <v>244</v>
      </c>
      <c r="R34" s="70">
        <f t="shared" si="4"/>
        <v>379</v>
      </c>
      <c r="S34" s="70">
        <f t="shared" si="4"/>
        <v>0</v>
      </c>
      <c r="T34" s="70">
        <f t="shared" si="4"/>
        <v>111</v>
      </c>
      <c r="U34" s="70">
        <f t="shared" si="4"/>
        <v>112</v>
      </c>
      <c r="V34" s="70">
        <f t="shared" si="4"/>
        <v>172</v>
      </c>
      <c r="W34" s="70">
        <f t="shared" si="4"/>
        <v>302</v>
      </c>
      <c r="X34" s="70">
        <f t="shared" si="4"/>
        <v>106</v>
      </c>
      <c r="Y34" s="70">
        <f t="shared" si="4"/>
        <v>88</v>
      </c>
      <c r="Z34" s="70">
        <f t="shared" si="4"/>
        <v>140</v>
      </c>
      <c r="AA34" s="70">
        <f t="shared" si="4"/>
        <v>202</v>
      </c>
      <c r="AB34" s="70">
        <f t="shared" si="4"/>
        <v>402</v>
      </c>
      <c r="AC34" s="70">
        <f t="shared" si="4"/>
        <v>97</v>
      </c>
      <c r="AD34" s="70">
        <f t="shared" si="4"/>
        <v>122</v>
      </c>
      <c r="AE34" s="70">
        <f t="shared" si="4"/>
        <v>58</v>
      </c>
      <c r="AF34" s="70">
        <f t="shared" si="4"/>
        <v>271</v>
      </c>
      <c r="AG34" s="70">
        <f t="shared" si="4"/>
        <v>160</v>
      </c>
      <c r="AH34" s="70">
        <f t="shared" si="4"/>
        <v>1994</v>
      </c>
      <c r="AI34" s="70">
        <f t="shared" si="4"/>
        <v>32</v>
      </c>
      <c r="AJ34" s="70">
        <f t="shared" si="4"/>
        <v>18</v>
      </c>
      <c r="AK34" s="70">
        <f t="shared" si="4"/>
        <v>9</v>
      </c>
      <c r="AL34" s="70">
        <f t="shared" si="4"/>
        <v>0</v>
      </c>
      <c r="AM34" s="70">
        <f t="shared" si="4"/>
        <v>0</v>
      </c>
      <c r="AN34" s="70">
        <f t="shared" si="4"/>
        <v>33</v>
      </c>
      <c r="AO34" s="70">
        <f t="shared" si="4"/>
        <v>344</v>
      </c>
      <c r="AP34" s="70">
        <f t="shared" si="4"/>
        <v>176</v>
      </c>
      <c r="AQ34" s="70">
        <f t="shared" si="4"/>
        <v>778</v>
      </c>
      <c r="AR34" s="70">
        <f t="shared" si="4"/>
        <v>21</v>
      </c>
      <c r="AS34" s="70">
        <f t="shared" si="4"/>
        <v>823</v>
      </c>
      <c r="AT34" s="70">
        <f t="shared" si="4"/>
        <v>4</v>
      </c>
      <c r="AU34" s="70">
        <f t="shared" si="4"/>
        <v>18</v>
      </c>
      <c r="AV34" s="70">
        <f t="shared" si="4"/>
        <v>2</v>
      </c>
      <c r="AW34" s="70">
        <f t="shared" si="4"/>
        <v>24</v>
      </c>
      <c r="AX34" s="70">
        <f t="shared" si="4"/>
        <v>0</v>
      </c>
      <c r="AY34" s="70">
        <f t="shared" si="4"/>
        <v>0</v>
      </c>
      <c r="AZ34" s="70">
        <f t="shared" si="4"/>
        <v>4</v>
      </c>
      <c r="BA34" s="70">
        <f t="shared" si="4"/>
        <v>57</v>
      </c>
      <c r="BB34" s="70">
        <f t="shared" si="4"/>
        <v>148</v>
      </c>
      <c r="BC34" s="70">
        <f t="shared" si="4"/>
        <v>133</v>
      </c>
      <c r="BD34" s="70">
        <f t="shared" si="4"/>
        <v>3</v>
      </c>
      <c r="BE34" s="70">
        <f t="shared" si="4"/>
        <v>82</v>
      </c>
      <c r="BF34" s="70">
        <f t="shared" si="4"/>
        <v>44</v>
      </c>
      <c r="BG34" s="70">
        <f t="shared" si="4"/>
        <v>84.5</v>
      </c>
      <c r="BH34" s="70">
        <f t="shared" si="4"/>
        <v>4</v>
      </c>
      <c r="BI34" s="70">
        <f t="shared" si="4"/>
        <v>51</v>
      </c>
      <c r="BJ34" s="70">
        <f t="shared" si="4"/>
        <v>72</v>
      </c>
      <c r="BK34" s="70">
        <f t="shared" si="4"/>
        <v>120.5</v>
      </c>
      <c r="BL34" s="70">
        <f t="shared" si="4"/>
        <v>16</v>
      </c>
      <c r="BM34" s="70">
        <f t="shared" si="4"/>
        <v>331</v>
      </c>
      <c r="BN34" s="70">
        <f t="shared" si="4"/>
        <v>43</v>
      </c>
      <c r="BO34" s="70">
        <f t="shared" si="4"/>
        <v>184</v>
      </c>
      <c r="BP34" s="70">
        <f t="shared" si="4"/>
        <v>6</v>
      </c>
      <c r="BQ34" s="70">
        <f t="shared" si="4"/>
        <v>95</v>
      </c>
      <c r="BR34" s="70">
        <f t="shared" si="4"/>
        <v>49</v>
      </c>
      <c r="BS34" s="70">
        <f t="shared" si="4"/>
        <v>98.5</v>
      </c>
    </row>
    <row r="35" spans="1:71" s="9" customFormat="1" ht="15" customHeight="1">
      <c r="A35" s="141" t="s">
        <v>342</v>
      </c>
      <c r="B35" s="141"/>
      <c r="C35" s="141"/>
      <c r="D35" s="141"/>
      <c r="E35" s="20">
        <f t="shared" si="1"/>
      </c>
      <c r="F35" s="18"/>
      <c r="G35" s="100">
        <f>SUM(J35:R35)</f>
        <v>2235</v>
      </c>
      <c r="H35" s="100">
        <f>SUM(S35:AA35)</f>
        <v>1237</v>
      </c>
      <c r="I35" s="22"/>
      <c r="J35" s="69">
        <v>0</v>
      </c>
      <c r="K35" s="69">
        <v>49</v>
      </c>
      <c r="L35" s="69">
        <v>164</v>
      </c>
      <c r="M35" s="69">
        <v>374</v>
      </c>
      <c r="N35" s="69">
        <v>844</v>
      </c>
      <c r="O35" s="69">
        <v>43</v>
      </c>
      <c r="P35" s="69">
        <v>117</v>
      </c>
      <c r="Q35" s="69">
        <v>259</v>
      </c>
      <c r="R35" s="69">
        <v>385</v>
      </c>
      <c r="S35" s="69">
        <v>0</v>
      </c>
      <c r="T35" s="69">
        <v>109</v>
      </c>
      <c r="U35" s="69">
        <v>108</v>
      </c>
      <c r="V35" s="69">
        <v>160</v>
      </c>
      <c r="W35" s="69">
        <v>353</v>
      </c>
      <c r="X35" s="69">
        <v>105</v>
      </c>
      <c r="Y35" s="69">
        <v>86</v>
      </c>
      <c r="Z35" s="69">
        <v>121</v>
      </c>
      <c r="AA35" s="69">
        <v>195</v>
      </c>
      <c r="AB35" s="69">
        <v>116</v>
      </c>
      <c r="AC35" s="69">
        <v>81</v>
      </c>
      <c r="AD35" s="69">
        <v>63</v>
      </c>
      <c r="AE35" s="69">
        <v>40</v>
      </c>
      <c r="AF35" s="69">
        <v>250</v>
      </c>
      <c r="AG35" s="69">
        <v>138</v>
      </c>
      <c r="AH35" s="69">
        <v>1828</v>
      </c>
      <c r="AI35" s="69">
        <v>37</v>
      </c>
      <c r="AJ35" s="69">
        <v>25</v>
      </c>
      <c r="AK35" s="69">
        <v>8</v>
      </c>
      <c r="AL35" s="69">
        <v>0</v>
      </c>
      <c r="AM35" s="69">
        <v>0</v>
      </c>
      <c r="AN35" s="69">
        <v>8</v>
      </c>
      <c r="AO35" s="69">
        <v>519</v>
      </c>
      <c r="AP35" s="69">
        <v>255</v>
      </c>
      <c r="AQ35" s="69">
        <v>1198</v>
      </c>
      <c r="AR35" s="76">
        <v>21</v>
      </c>
      <c r="AS35" s="77">
        <v>773</v>
      </c>
      <c r="AT35" s="77">
        <v>3</v>
      </c>
      <c r="AU35" s="77">
        <v>60</v>
      </c>
      <c r="AV35" s="77">
        <v>1</v>
      </c>
      <c r="AW35" s="77">
        <v>24</v>
      </c>
      <c r="AX35" s="77">
        <v>0</v>
      </c>
      <c r="AY35" s="77">
        <v>12</v>
      </c>
      <c r="AZ35" s="77">
        <v>3</v>
      </c>
      <c r="BA35" s="77">
        <v>60</v>
      </c>
      <c r="BB35" s="77">
        <v>131</v>
      </c>
      <c r="BC35" s="77">
        <v>102</v>
      </c>
      <c r="BD35" s="77">
        <v>3</v>
      </c>
      <c r="BE35" s="77">
        <v>83</v>
      </c>
      <c r="BF35" s="77">
        <v>29</v>
      </c>
      <c r="BG35" s="77">
        <v>52</v>
      </c>
      <c r="BH35" s="77">
        <v>5</v>
      </c>
      <c r="BI35" s="77">
        <v>64</v>
      </c>
      <c r="BJ35" s="77">
        <v>56</v>
      </c>
      <c r="BK35" s="77">
        <v>73</v>
      </c>
      <c r="BL35" s="77">
        <v>16</v>
      </c>
      <c r="BM35" s="77">
        <v>313</v>
      </c>
      <c r="BN35" s="77">
        <v>25</v>
      </c>
      <c r="BO35" s="77">
        <v>140</v>
      </c>
      <c r="BP35" s="77">
        <v>9</v>
      </c>
      <c r="BQ35" s="77">
        <v>182</v>
      </c>
      <c r="BR35" s="77">
        <v>67</v>
      </c>
      <c r="BS35" s="78">
        <v>113</v>
      </c>
    </row>
    <row r="36" spans="1:71" s="9" customFormat="1" ht="15" customHeight="1">
      <c r="A36" s="141" t="s">
        <v>351</v>
      </c>
      <c r="B36" s="141"/>
      <c r="C36" s="141"/>
      <c r="D36" s="141"/>
      <c r="E36" s="18"/>
      <c r="F36" s="18"/>
      <c r="G36" s="12">
        <f>IF(G34=0,"",G34/G35)</f>
        <v>0.978076062639821</v>
      </c>
      <c r="H36" s="12">
        <f aca="true" t="shared" si="5" ref="H36:BS36">IF(H34=0,"",H34/H35)</f>
        <v>0.9967663702506063</v>
      </c>
      <c r="I36" s="12">
        <f t="shared" si="5"/>
      </c>
      <c r="J36" s="12">
        <f t="shared" si="5"/>
      </c>
      <c r="K36" s="12">
        <f t="shared" si="5"/>
        <v>1.2244897959183674</v>
      </c>
      <c r="L36" s="12">
        <f t="shared" si="5"/>
        <v>0.9085365853658537</v>
      </c>
      <c r="M36" s="12">
        <f t="shared" si="5"/>
        <v>0.9679144385026738</v>
      </c>
      <c r="N36" s="12">
        <f t="shared" si="5"/>
        <v>0.981042654028436</v>
      </c>
      <c r="O36" s="12">
        <f t="shared" si="5"/>
        <v>1.255813953488372</v>
      </c>
      <c r="P36" s="12">
        <f t="shared" si="5"/>
        <v>0.9401709401709402</v>
      </c>
      <c r="Q36" s="12">
        <f t="shared" si="5"/>
        <v>0.9420849420849421</v>
      </c>
      <c r="R36" s="12">
        <f t="shared" si="5"/>
        <v>0.9844155844155844</v>
      </c>
      <c r="S36" s="12">
        <f t="shared" si="5"/>
      </c>
      <c r="T36" s="12">
        <f t="shared" si="5"/>
        <v>1.018348623853211</v>
      </c>
      <c r="U36" s="12">
        <f t="shared" si="5"/>
        <v>1.037037037037037</v>
      </c>
      <c r="V36" s="12">
        <f t="shared" si="5"/>
        <v>1.075</v>
      </c>
      <c r="W36" s="12">
        <f t="shared" si="5"/>
        <v>0.8555240793201133</v>
      </c>
      <c r="X36" s="12">
        <f t="shared" si="5"/>
        <v>1.0095238095238095</v>
      </c>
      <c r="Y36" s="12">
        <f t="shared" si="5"/>
        <v>1.0232558139534884</v>
      </c>
      <c r="Z36" s="12">
        <f t="shared" si="5"/>
        <v>1.1570247933884297</v>
      </c>
      <c r="AA36" s="12">
        <f t="shared" si="5"/>
        <v>1.035897435897436</v>
      </c>
      <c r="AB36" s="12">
        <f t="shared" si="5"/>
        <v>3.4655172413793105</v>
      </c>
      <c r="AC36" s="12">
        <f t="shared" si="5"/>
        <v>1.1975308641975309</v>
      </c>
      <c r="AD36" s="12">
        <f t="shared" si="5"/>
        <v>1.9365079365079365</v>
      </c>
      <c r="AE36" s="12">
        <f t="shared" si="5"/>
        <v>1.45</v>
      </c>
      <c r="AF36" s="12">
        <f t="shared" si="5"/>
        <v>1.084</v>
      </c>
      <c r="AG36" s="12">
        <f t="shared" si="5"/>
        <v>1.1594202898550725</v>
      </c>
      <c r="AH36" s="12">
        <f t="shared" si="5"/>
        <v>1.0908096280087527</v>
      </c>
      <c r="AI36" s="12">
        <f t="shared" si="5"/>
        <v>0.8648648648648649</v>
      </c>
      <c r="AJ36" s="12">
        <f t="shared" si="5"/>
        <v>0.72</v>
      </c>
      <c r="AK36" s="12">
        <f t="shared" si="5"/>
        <v>1.125</v>
      </c>
      <c r="AL36" s="12">
        <f t="shared" si="5"/>
      </c>
      <c r="AM36" s="12">
        <f t="shared" si="5"/>
      </c>
      <c r="AN36" s="12">
        <f t="shared" si="5"/>
        <v>4.125</v>
      </c>
      <c r="AO36" s="12">
        <f t="shared" si="5"/>
        <v>0.6628131021194605</v>
      </c>
      <c r="AP36" s="12">
        <f t="shared" si="5"/>
        <v>0.6901960784313725</v>
      </c>
      <c r="AQ36" s="12">
        <f t="shared" si="5"/>
        <v>0.6494156928213689</v>
      </c>
      <c r="AR36" s="12">
        <f t="shared" si="5"/>
        <v>1</v>
      </c>
      <c r="AS36" s="12">
        <f t="shared" si="5"/>
        <v>1.0646830530401035</v>
      </c>
      <c r="AT36" s="12">
        <f t="shared" si="5"/>
        <v>1.3333333333333333</v>
      </c>
      <c r="AU36" s="12">
        <f t="shared" si="5"/>
        <v>0.3</v>
      </c>
      <c r="AV36" s="12">
        <f t="shared" si="5"/>
        <v>2</v>
      </c>
      <c r="AW36" s="12">
        <f t="shared" si="5"/>
        <v>1</v>
      </c>
      <c r="AX36" s="12">
        <f t="shared" si="5"/>
      </c>
      <c r="AY36" s="12">
        <f t="shared" si="5"/>
      </c>
      <c r="AZ36" s="12">
        <f t="shared" si="5"/>
        <v>1.3333333333333333</v>
      </c>
      <c r="BA36" s="12">
        <f t="shared" si="5"/>
        <v>0.95</v>
      </c>
      <c r="BB36" s="12">
        <f t="shared" si="5"/>
        <v>1.1297709923664123</v>
      </c>
      <c r="BC36" s="12">
        <f t="shared" si="5"/>
        <v>1.303921568627451</v>
      </c>
      <c r="BD36" s="12">
        <f t="shared" si="5"/>
        <v>1</v>
      </c>
      <c r="BE36" s="12">
        <f t="shared" si="5"/>
        <v>0.9879518072289156</v>
      </c>
      <c r="BF36" s="12">
        <f t="shared" si="5"/>
        <v>1.5172413793103448</v>
      </c>
      <c r="BG36" s="12">
        <f t="shared" si="5"/>
        <v>1.625</v>
      </c>
      <c r="BH36" s="12">
        <f t="shared" si="5"/>
        <v>0.8</v>
      </c>
      <c r="BI36" s="12">
        <f t="shared" si="5"/>
        <v>0.796875</v>
      </c>
      <c r="BJ36" s="12">
        <f t="shared" si="5"/>
        <v>1.2857142857142858</v>
      </c>
      <c r="BK36" s="12">
        <f t="shared" si="5"/>
        <v>1.6506849315068493</v>
      </c>
      <c r="BL36" s="12">
        <f t="shared" si="5"/>
        <v>1</v>
      </c>
      <c r="BM36" s="12">
        <f t="shared" si="5"/>
        <v>1.0575079872204474</v>
      </c>
      <c r="BN36" s="12">
        <f t="shared" si="5"/>
        <v>1.72</v>
      </c>
      <c r="BO36" s="12">
        <f t="shared" si="5"/>
        <v>1.3142857142857143</v>
      </c>
      <c r="BP36" s="12">
        <f t="shared" si="5"/>
        <v>0.6666666666666666</v>
      </c>
      <c r="BQ36" s="12">
        <f t="shared" si="5"/>
        <v>0.521978021978022</v>
      </c>
      <c r="BR36" s="12">
        <f t="shared" si="5"/>
        <v>0.7313432835820896</v>
      </c>
      <c r="BS36" s="12">
        <f t="shared" si="5"/>
        <v>0.8716814159292036</v>
      </c>
    </row>
    <row r="37" ht="12.75">
      <c r="E37" s="56">
        <f t="shared" si="1"/>
      </c>
    </row>
    <row r="38" spans="4:6" ht="12.75">
      <c r="D38" s="67" t="s">
        <v>341</v>
      </c>
      <c r="E38" s="56"/>
      <c r="F38" s="68">
        <f>(A33-F34)/A33</f>
        <v>0.1724137931034483</v>
      </c>
    </row>
    <row r="39" ht="12.75">
      <c r="E39" s="56"/>
    </row>
    <row r="40" ht="12.75">
      <c r="E40" s="56"/>
    </row>
    <row r="41" ht="12.75">
      <c r="E41" s="56"/>
    </row>
    <row r="42" spans="4:71" ht="12.75">
      <c r="D42" s="67"/>
      <c r="E42" s="67"/>
      <c r="F42" s="68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</row>
    <row r="43" ht="12.75">
      <c r="E43" s="56"/>
    </row>
    <row r="44" ht="12.75">
      <c r="E44" s="56">
        <f t="shared" si="1"/>
      </c>
    </row>
    <row r="45" ht="12.75">
      <c r="E45" s="56">
        <f t="shared" si="1"/>
      </c>
    </row>
    <row r="46" ht="12.75">
      <c r="E46" s="56">
        <f t="shared" si="1"/>
      </c>
    </row>
    <row r="47" ht="12.75">
      <c r="E47" s="56">
        <f t="shared" si="1"/>
      </c>
    </row>
    <row r="48" ht="12.75">
      <c r="E48" s="56">
        <f t="shared" si="1"/>
      </c>
    </row>
    <row r="49" ht="12.75">
      <c r="E49" s="75">
        <f t="shared" si="1"/>
      </c>
    </row>
    <row r="50" ht="12.75">
      <c r="E50" s="56">
        <f t="shared" si="1"/>
      </c>
    </row>
    <row r="51" ht="12.75">
      <c r="E51" s="56">
        <f t="shared" si="1"/>
      </c>
    </row>
    <row r="52" ht="12.75">
      <c r="E52" s="56">
        <f t="shared" si="1"/>
      </c>
    </row>
    <row r="53" ht="12.75">
      <c r="E53" s="56">
        <f t="shared" si="1"/>
      </c>
    </row>
    <row r="54" ht="12.75">
      <c r="E54" s="56">
        <f t="shared" si="1"/>
      </c>
    </row>
    <row r="55" ht="12.75">
      <c r="E55" s="56">
        <f t="shared" si="1"/>
      </c>
    </row>
    <row r="56" ht="12.75">
      <c r="E56" s="56">
        <f t="shared" si="1"/>
      </c>
    </row>
    <row r="57" ht="12.75">
      <c r="E57" s="56">
        <f t="shared" si="1"/>
      </c>
    </row>
    <row r="58" ht="12.75">
      <c r="E58" s="56">
        <f t="shared" si="1"/>
      </c>
    </row>
    <row r="59" ht="12.75">
      <c r="E59" s="56">
        <f t="shared" si="1"/>
      </c>
    </row>
    <row r="60" ht="12.75">
      <c r="E60" s="56">
        <f t="shared" si="1"/>
      </c>
    </row>
    <row r="61" ht="12.75">
      <c r="E61" s="56">
        <f t="shared" si="1"/>
      </c>
    </row>
    <row r="62" ht="12.75">
      <c r="E62" s="56">
        <f t="shared" si="1"/>
      </c>
    </row>
    <row r="63" ht="12.75">
      <c r="E63" s="56">
        <f t="shared" si="1"/>
      </c>
    </row>
    <row r="64" ht="12.75">
      <c r="E64" s="56">
        <f t="shared" si="1"/>
      </c>
    </row>
    <row r="65" ht="12.75">
      <c r="E65" s="56">
        <f t="shared" si="1"/>
      </c>
    </row>
    <row r="66" ht="12.75">
      <c r="E66" s="56">
        <f t="shared" si="1"/>
      </c>
    </row>
    <row r="67" ht="12.75">
      <c r="E67" s="56">
        <f t="shared" si="1"/>
      </c>
    </row>
    <row r="68" ht="12.75">
      <c r="E68" s="56">
        <f t="shared" si="1"/>
      </c>
    </row>
    <row r="69" ht="12.75">
      <c r="E69" s="56">
        <f t="shared" si="1"/>
      </c>
    </row>
    <row r="70" ht="12.75">
      <c r="E70" s="56">
        <f aca="true" t="shared" si="6" ref="E70:E78">IF(F70="Y",1,"")</f>
      </c>
    </row>
    <row r="71" ht="12.75">
      <c r="E71" s="56">
        <f t="shared" si="6"/>
      </c>
    </row>
    <row r="72" ht="12.75">
      <c r="E72" s="56">
        <f t="shared" si="6"/>
      </c>
    </row>
    <row r="73" ht="12.75">
      <c r="E73" s="56">
        <f t="shared" si="6"/>
      </c>
    </row>
    <row r="74" ht="12.75">
      <c r="E74" s="56">
        <f t="shared" si="6"/>
      </c>
    </row>
    <row r="75" ht="12.75">
      <c r="E75" s="56">
        <f t="shared" si="6"/>
      </c>
    </row>
    <row r="76" ht="12.75">
      <c r="E76" s="56">
        <f t="shared" si="6"/>
      </c>
    </row>
    <row r="77" ht="12.75">
      <c r="E77" s="56">
        <f t="shared" si="6"/>
      </c>
    </row>
    <row r="78" ht="12.75">
      <c r="E78" s="56">
        <f t="shared" si="6"/>
      </c>
    </row>
  </sheetData>
  <sheetProtection/>
  <mergeCells count="39">
    <mergeCell ref="AR3:AS3"/>
    <mergeCell ref="AT3:AU3"/>
    <mergeCell ref="AV3:AW3"/>
    <mergeCell ref="AX3:AY3"/>
    <mergeCell ref="AZ3:BA3"/>
    <mergeCell ref="AK1:AL3"/>
    <mergeCell ref="AM1:AN3"/>
    <mergeCell ref="AO1:AQ3"/>
    <mergeCell ref="AR1:BS1"/>
    <mergeCell ref="AR2:AU2"/>
    <mergeCell ref="AZ2:BC2"/>
    <mergeCell ref="BD2:BG2"/>
    <mergeCell ref="BH2:BK2"/>
    <mergeCell ref="BL2:BO2"/>
    <mergeCell ref="BP3:BQ3"/>
    <mergeCell ref="BB3:BC3"/>
    <mergeCell ref="BD3:BE3"/>
    <mergeCell ref="BF3:BG3"/>
    <mergeCell ref="BN3:BO3"/>
    <mergeCell ref="AF1:AH3"/>
    <mergeCell ref="AI1:AJ3"/>
    <mergeCell ref="BP2:BS2"/>
    <mergeCell ref="A1:D4"/>
    <mergeCell ref="E1:E4"/>
    <mergeCell ref="F1:F4"/>
    <mergeCell ref="G1:G4"/>
    <mergeCell ref="H1:H4"/>
    <mergeCell ref="I1:I4"/>
    <mergeCell ref="AV2:AY2"/>
    <mergeCell ref="A36:D36"/>
    <mergeCell ref="A35:D35"/>
    <mergeCell ref="A34:D34"/>
    <mergeCell ref="BR3:BS3"/>
    <mergeCell ref="BH3:BI3"/>
    <mergeCell ref="BJ3:BK3"/>
    <mergeCell ref="BL3:BM3"/>
    <mergeCell ref="J1:R3"/>
    <mergeCell ref="S1:AA3"/>
    <mergeCell ref="AB1:AE3"/>
  </mergeCells>
  <printOptions horizontalCentered="1"/>
  <pageMargins left="0.24" right="0.18" top="0.56" bottom="0.47" header="0.5118110236220472" footer="0.5118110236220472"/>
  <pageSetup fitToWidth="2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Y78"/>
  <sheetViews>
    <sheetView zoomScalePageLayoutView="0" workbookViewId="0" topLeftCell="A1">
      <pane ySplit="4185" topLeftCell="A35" activePane="bottomLeft" state="split"/>
      <selection pane="topLeft" activeCell="I1" sqref="I1:I16384"/>
      <selection pane="bottomLeft" activeCell="G5" sqref="G5:H53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2" customWidth="1"/>
    <col min="9" max="9" width="11.421875" style="2" hidden="1" customWidth="1"/>
    <col min="10" max="62" width="11.421875" style="2" customWidth="1"/>
    <col min="63" max="63" width="11.421875" style="15" customWidth="1"/>
    <col min="64" max="71" width="11.421875" style="2" customWidth="1"/>
    <col min="72" max="16384" width="9.28125" style="10" customWidth="1"/>
  </cols>
  <sheetData>
    <row r="1" spans="1:71" ht="33" customHeight="1">
      <c r="A1" s="148" t="s">
        <v>354</v>
      </c>
      <c r="B1" s="148"/>
      <c r="C1" s="148"/>
      <c r="D1" s="148"/>
      <c r="E1" s="145"/>
      <c r="F1" s="143" t="s">
        <v>374</v>
      </c>
      <c r="G1" s="173" t="s">
        <v>266</v>
      </c>
      <c r="H1" s="173" t="s">
        <v>267</v>
      </c>
      <c r="I1" s="173" t="s">
        <v>2</v>
      </c>
      <c r="J1" s="149" t="s">
        <v>261</v>
      </c>
      <c r="K1" s="149"/>
      <c r="L1" s="149"/>
      <c r="M1" s="149"/>
      <c r="N1" s="149"/>
      <c r="O1" s="149"/>
      <c r="P1" s="149"/>
      <c r="Q1" s="149"/>
      <c r="R1" s="149"/>
      <c r="S1" s="149" t="s">
        <v>260</v>
      </c>
      <c r="T1" s="149"/>
      <c r="U1" s="149"/>
      <c r="V1" s="149"/>
      <c r="W1" s="149"/>
      <c r="X1" s="149"/>
      <c r="Y1" s="149"/>
      <c r="Z1" s="149"/>
      <c r="AA1" s="149"/>
      <c r="AB1" s="140" t="s">
        <v>311</v>
      </c>
      <c r="AC1" s="140"/>
      <c r="AD1" s="140"/>
      <c r="AE1" s="140"/>
      <c r="AF1" s="150" t="s">
        <v>313</v>
      </c>
      <c r="AG1" s="150"/>
      <c r="AH1" s="150"/>
      <c r="AI1" s="140" t="s">
        <v>0</v>
      </c>
      <c r="AJ1" s="140"/>
      <c r="AK1" s="140" t="s">
        <v>287</v>
      </c>
      <c r="AL1" s="140"/>
      <c r="AM1" s="150" t="s">
        <v>262</v>
      </c>
      <c r="AN1" s="150"/>
      <c r="AO1" s="149" t="s">
        <v>263</v>
      </c>
      <c r="AP1" s="149"/>
      <c r="AQ1" s="149"/>
      <c r="AR1" s="140" t="s">
        <v>265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27.75" customHeight="1">
      <c r="A2" s="148"/>
      <c r="B2" s="148"/>
      <c r="C2" s="148"/>
      <c r="D2" s="148"/>
      <c r="E2" s="146"/>
      <c r="F2" s="144"/>
      <c r="G2" s="173"/>
      <c r="H2" s="173"/>
      <c r="I2" s="173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0"/>
      <c r="AC2" s="140"/>
      <c r="AD2" s="140"/>
      <c r="AE2" s="140"/>
      <c r="AF2" s="150"/>
      <c r="AG2" s="150"/>
      <c r="AH2" s="150"/>
      <c r="AI2" s="140"/>
      <c r="AJ2" s="140"/>
      <c r="AK2" s="140"/>
      <c r="AL2" s="140"/>
      <c r="AM2" s="150"/>
      <c r="AN2" s="150"/>
      <c r="AO2" s="149"/>
      <c r="AP2" s="149"/>
      <c r="AQ2" s="149"/>
      <c r="AR2" s="140" t="s">
        <v>340</v>
      </c>
      <c r="AS2" s="140"/>
      <c r="AT2" s="140"/>
      <c r="AU2" s="140"/>
      <c r="AV2" s="140" t="s">
        <v>312</v>
      </c>
      <c r="AW2" s="140"/>
      <c r="AX2" s="140"/>
      <c r="AY2" s="140"/>
      <c r="AZ2" s="140" t="s">
        <v>294</v>
      </c>
      <c r="BA2" s="140"/>
      <c r="BB2" s="140"/>
      <c r="BC2" s="140"/>
      <c r="BD2" s="140" t="s">
        <v>295</v>
      </c>
      <c r="BE2" s="140"/>
      <c r="BF2" s="140"/>
      <c r="BG2" s="140"/>
      <c r="BH2" s="140" t="s">
        <v>296</v>
      </c>
      <c r="BI2" s="140"/>
      <c r="BJ2" s="140"/>
      <c r="BK2" s="140"/>
      <c r="BL2" s="140" t="s">
        <v>297</v>
      </c>
      <c r="BM2" s="140"/>
      <c r="BN2" s="140"/>
      <c r="BO2" s="140"/>
      <c r="BP2" s="140" t="s">
        <v>1</v>
      </c>
      <c r="BQ2" s="140"/>
      <c r="BR2" s="140"/>
      <c r="BS2" s="140"/>
    </row>
    <row r="3" spans="1:71" ht="27.75" customHeight="1">
      <c r="A3" s="148"/>
      <c r="B3" s="148"/>
      <c r="C3" s="148"/>
      <c r="D3" s="148"/>
      <c r="E3" s="146"/>
      <c r="F3" s="144"/>
      <c r="G3" s="173"/>
      <c r="H3" s="173"/>
      <c r="I3" s="173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0"/>
      <c r="AC3" s="140"/>
      <c r="AD3" s="140"/>
      <c r="AE3" s="140"/>
      <c r="AF3" s="150"/>
      <c r="AG3" s="150"/>
      <c r="AH3" s="150"/>
      <c r="AI3" s="140"/>
      <c r="AJ3" s="140"/>
      <c r="AK3" s="140"/>
      <c r="AL3" s="140"/>
      <c r="AM3" s="150"/>
      <c r="AN3" s="150"/>
      <c r="AO3" s="149"/>
      <c r="AP3" s="149"/>
      <c r="AQ3" s="149"/>
      <c r="AR3" s="140" t="s">
        <v>290</v>
      </c>
      <c r="AS3" s="140"/>
      <c r="AT3" s="140" t="s">
        <v>291</v>
      </c>
      <c r="AU3" s="140"/>
      <c r="AV3" s="140" t="s">
        <v>290</v>
      </c>
      <c r="AW3" s="140"/>
      <c r="AX3" s="140" t="s">
        <v>291</v>
      </c>
      <c r="AY3" s="140"/>
      <c r="AZ3" s="140" t="s">
        <v>290</v>
      </c>
      <c r="BA3" s="140"/>
      <c r="BB3" s="140" t="s">
        <v>291</v>
      </c>
      <c r="BC3" s="140"/>
      <c r="BD3" s="140" t="s">
        <v>290</v>
      </c>
      <c r="BE3" s="140"/>
      <c r="BF3" s="140" t="s">
        <v>291</v>
      </c>
      <c r="BG3" s="140"/>
      <c r="BH3" s="140" t="s">
        <v>290</v>
      </c>
      <c r="BI3" s="140"/>
      <c r="BJ3" s="140" t="s">
        <v>291</v>
      </c>
      <c r="BK3" s="140"/>
      <c r="BL3" s="140" t="s">
        <v>290</v>
      </c>
      <c r="BM3" s="140"/>
      <c r="BN3" s="140" t="s">
        <v>291</v>
      </c>
      <c r="BO3" s="140"/>
      <c r="BP3" s="140" t="s">
        <v>290</v>
      </c>
      <c r="BQ3" s="140"/>
      <c r="BR3" s="140" t="s">
        <v>291</v>
      </c>
      <c r="BS3" s="140"/>
    </row>
    <row r="4" spans="1:122" ht="108.75" customHeight="1">
      <c r="A4" s="148"/>
      <c r="B4" s="148"/>
      <c r="C4" s="148"/>
      <c r="D4" s="148"/>
      <c r="E4" s="147"/>
      <c r="F4" s="144"/>
      <c r="G4" s="173"/>
      <c r="H4" s="173"/>
      <c r="I4" s="173"/>
      <c r="J4" s="7" t="s">
        <v>272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272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284</v>
      </c>
      <c r="AC4" s="7" t="s">
        <v>298</v>
      </c>
      <c r="AD4" s="7" t="s">
        <v>299</v>
      </c>
      <c r="AE4" s="7" t="s">
        <v>300</v>
      </c>
      <c r="AF4" s="7" t="s">
        <v>11</v>
      </c>
      <c r="AG4" s="7" t="s">
        <v>285</v>
      </c>
      <c r="AH4" s="7" t="s">
        <v>286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288</v>
      </c>
      <c r="AP4" s="7" t="s">
        <v>289</v>
      </c>
      <c r="AQ4" s="7" t="s">
        <v>264</v>
      </c>
      <c r="AR4" s="7" t="s">
        <v>292</v>
      </c>
      <c r="AS4" s="7" t="s">
        <v>293</v>
      </c>
      <c r="AT4" s="7" t="s">
        <v>292</v>
      </c>
      <c r="AU4" s="7" t="s">
        <v>293</v>
      </c>
      <c r="AV4" s="7" t="s">
        <v>292</v>
      </c>
      <c r="AW4" s="7" t="s">
        <v>293</v>
      </c>
      <c r="AX4" s="7" t="s">
        <v>292</v>
      </c>
      <c r="AY4" s="7" t="s">
        <v>293</v>
      </c>
      <c r="AZ4" s="7" t="s">
        <v>292</v>
      </c>
      <c r="BA4" s="7" t="s">
        <v>293</v>
      </c>
      <c r="BB4" s="7" t="s">
        <v>292</v>
      </c>
      <c r="BC4" s="7" t="s">
        <v>293</v>
      </c>
      <c r="BD4" s="7" t="s">
        <v>292</v>
      </c>
      <c r="BE4" s="7" t="s">
        <v>293</v>
      </c>
      <c r="BF4" s="7" t="s">
        <v>292</v>
      </c>
      <c r="BG4" s="7" t="s">
        <v>293</v>
      </c>
      <c r="BH4" s="7" t="s">
        <v>292</v>
      </c>
      <c r="BI4" s="7" t="s">
        <v>293</v>
      </c>
      <c r="BJ4" s="7" t="s">
        <v>292</v>
      </c>
      <c r="BK4" s="57" t="s">
        <v>293</v>
      </c>
      <c r="BL4" s="7" t="s">
        <v>292</v>
      </c>
      <c r="BM4" s="7" t="s">
        <v>293</v>
      </c>
      <c r="BN4" s="7" t="s">
        <v>292</v>
      </c>
      <c r="BO4" s="7" t="s">
        <v>293</v>
      </c>
      <c r="BP4" s="7" t="s">
        <v>292</v>
      </c>
      <c r="BQ4" s="7" t="s">
        <v>293</v>
      </c>
      <c r="BR4" s="7" t="s">
        <v>292</v>
      </c>
      <c r="BS4" s="7" t="s">
        <v>293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ht="14.25" customHeight="1">
      <c r="A5" s="13">
        <v>1</v>
      </c>
      <c r="B5" s="13" t="s">
        <v>308</v>
      </c>
      <c r="C5" s="13">
        <v>9521</v>
      </c>
      <c r="D5" s="20" t="s">
        <v>122</v>
      </c>
      <c r="E5" s="20">
        <f aca="true" t="shared" si="0" ref="E5:E36">IF(F5="Y",1,"")</f>
        <v>1</v>
      </c>
      <c r="F5" s="21" t="s">
        <v>357</v>
      </c>
      <c r="G5" s="22">
        <f>SUM(J5:R5)</f>
        <v>60</v>
      </c>
      <c r="H5" s="22">
        <f>SUM(S5:AA5)</f>
        <v>19</v>
      </c>
      <c r="I5" s="22"/>
      <c r="J5" s="24"/>
      <c r="K5" s="23"/>
      <c r="L5" s="23">
        <v>1</v>
      </c>
      <c r="M5" s="23">
        <v>7</v>
      </c>
      <c r="N5" s="23">
        <v>27</v>
      </c>
      <c r="O5" s="23"/>
      <c r="P5" s="23">
        <v>2</v>
      </c>
      <c r="Q5" s="23">
        <v>7</v>
      </c>
      <c r="R5" s="23">
        <v>16</v>
      </c>
      <c r="S5" s="24"/>
      <c r="T5" s="23"/>
      <c r="U5" s="23">
        <v>2</v>
      </c>
      <c r="V5" s="23">
        <v>4</v>
      </c>
      <c r="W5" s="23">
        <v>3</v>
      </c>
      <c r="X5" s="23"/>
      <c r="Y5" s="23">
        <v>4</v>
      </c>
      <c r="Z5" s="23">
        <v>4</v>
      </c>
      <c r="AA5" s="23">
        <v>2</v>
      </c>
      <c r="AB5" s="24"/>
      <c r="AC5" s="24">
        <v>3</v>
      </c>
      <c r="AD5" s="24">
        <v>2</v>
      </c>
      <c r="AE5" s="24">
        <v>1</v>
      </c>
      <c r="AF5" s="24">
        <v>7</v>
      </c>
      <c r="AG5" s="24">
        <v>1</v>
      </c>
      <c r="AH5" s="24">
        <v>47</v>
      </c>
      <c r="AI5" s="24"/>
      <c r="AJ5" s="24"/>
      <c r="AK5" s="24">
        <v>2</v>
      </c>
      <c r="AL5" s="24"/>
      <c r="AM5" s="24"/>
      <c r="AN5" s="24"/>
      <c r="AO5" s="23">
        <v>1</v>
      </c>
      <c r="AP5" s="23">
        <v>3</v>
      </c>
      <c r="AQ5" s="23">
        <v>12</v>
      </c>
      <c r="AR5" s="24"/>
      <c r="AS5" s="24"/>
      <c r="AT5" s="24"/>
      <c r="AU5" s="24"/>
      <c r="AV5" s="24">
        <v>2</v>
      </c>
      <c r="AW5" s="24" t="s">
        <v>362</v>
      </c>
      <c r="AX5" s="24"/>
      <c r="AY5" s="24"/>
      <c r="AZ5" s="24"/>
      <c r="BA5" s="24"/>
      <c r="BB5" s="24">
        <v>7</v>
      </c>
      <c r="BC5" s="24">
        <v>1.5</v>
      </c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>
        <v>2</v>
      </c>
      <c r="BO5" s="24">
        <v>10</v>
      </c>
      <c r="BP5" s="24"/>
      <c r="BQ5" s="24"/>
      <c r="BR5" s="24" t="s">
        <v>363</v>
      </c>
      <c r="BS5" s="24" t="s">
        <v>364</v>
      </c>
    </row>
    <row r="6" spans="1:71" ht="14.25" customHeight="1">
      <c r="A6" s="13">
        <f aca="true" t="shared" si="1" ref="A6:A53">+A5+1</f>
        <v>2</v>
      </c>
      <c r="B6" s="13" t="s">
        <v>308</v>
      </c>
      <c r="C6" s="13">
        <v>9561</v>
      </c>
      <c r="D6" s="20" t="s">
        <v>137</v>
      </c>
      <c r="E6" s="20">
        <f t="shared" si="0"/>
        <v>1</v>
      </c>
      <c r="F6" s="21" t="s">
        <v>357</v>
      </c>
      <c r="G6" s="22">
        <f aca="true" t="shared" si="2" ref="G6:G53">SUM(J6:R6)</f>
        <v>34</v>
      </c>
      <c r="H6" s="22">
        <f aca="true" t="shared" si="3" ref="H6:H53">SUM(S6:AA6)</f>
        <v>5</v>
      </c>
      <c r="I6" s="22"/>
      <c r="J6" s="24"/>
      <c r="K6" s="14">
        <v>4</v>
      </c>
      <c r="L6" s="14">
        <v>4</v>
      </c>
      <c r="M6" s="14">
        <v>3</v>
      </c>
      <c r="N6" s="14">
        <v>11</v>
      </c>
      <c r="O6" s="14">
        <v>4</v>
      </c>
      <c r="P6" s="14">
        <v>1</v>
      </c>
      <c r="Q6" s="14">
        <v>2</v>
      </c>
      <c r="R6" s="14">
        <v>5</v>
      </c>
      <c r="S6" s="19"/>
      <c r="T6" s="14"/>
      <c r="U6" s="14"/>
      <c r="V6" s="14">
        <v>1</v>
      </c>
      <c r="W6" s="14">
        <v>1</v>
      </c>
      <c r="X6" s="14"/>
      <c r="Y6" s="14"/>
      <c r="Z6" s="14"/>
      <c r="AA6" s="14">
        <v>3</v>
      </c>
      <c r="AB6" s="19"/>
      <c r="AC6" s="19"/>
      <c r="AD6" s="19"/>
      <c r="AE6" s="19">
        <v>2</v>
      </c>
      <c r="AF6" s="19">
        <v>5</v>
      </c>
      <c r="AG6" s="19"/>
      <c r="AH6" s="19">
        <v>34</v>
      </c>
      <c r="AI6" s="19"/>
      <c r="AJ6" s="19"/>
      <c r="AK6" s="19"/>
      <c r="AL6" s="19"/>
      <c r="AM6" s="19"/>
      <c r="AN6" s="19"/>
      <c r="AO6" s="14"/>
      <c r="AP6" s="14"/>
      <c r="AQ6" s="14"/>
      <c r="AR6" s="19">
        <v>1</v>
      </c>
      <c r="AS6" s="19">
        <v>2.5</v>
      </c>
      <c r="AT6" s="19"/>
      <c r="AU6" s="19"/>
      <c r="AV6" s="19"/>
      <c r="AW6" s="19"/>
      <c r="AX6" s="19"/>
      <c r="AY6" s="19"/>
      <c r="AZ6" s="19"/>
      <c r="BA6" s="19"/>
      <c r="BB6" s="19">
        <v>1</v>
      </c>
      <c r="BC6" s="19">
        <v>2</v>
      </c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>
        <v>2</v>
      </c>
      <c r="BO6" s="19">
        <v>7</v>
      </c>
      <c r="BP6" s="19">
        <v>1</v>
      </c>
      <c r="BQ6" s="19">
        <v>2</v>
      </c>
      <c r="BR6" s="19">
        <v>5</v>
      </c>
      <c r="BS6" s="19">
        <v>10</v>
      </c>
    </row>
    <row r="7" spans="1:71" ht="14.25" customHeight="1">
      <c r="A7" s="13">
        <f t="shared" si="1"/>
        <v>3</v>
      </c>
      <c r="B7" s="13" t="s">
        <v>308</v>
      </c>
      <c r="C7" s="13">
        <v>9523</v>
      </c>
      <c r="D7" s="20" t="s">
        <v>140</v>
      </c>
      <c r="E7" s="20">
        <f t="shared" si="0"/>
        <v>1</v>
      </c>
      <c r="F7" s="21" t="s">
        <v>357</v>
      </c>
      <c r="G7" s="22">
        <f t="shared" si="2"/>
        <v>145</v>
      </c>
      <c r="H7" s="22">
        <f t="shared" si="3"/>
        <v>60</v>
      </c>
      <c r="I7" s="22"/>
      <c r="J7" s="24"/>
      <c r="K7" s="14">
        <v>1</v>
      </c>
      <c r="L7" s="14">
        <v>10</v>
      </c>
      <c r="M7" s="14">
        <v>20</v>
      </c>
      <c r="N7" s="14">
        <v>62</v>
      </c>
      <c r="O7" s="14"/>
      <c r="P7" s="14">
        <v>6</v>
      </c>
      <c r="Q7" s="14">
        <v>12</v>
      </c>
      <c r="R7" s="14">
        <v>34</v>
      </c>
      <c r="S7" s="19"/>
      <c r="T7" s="14"/>
      <c r="U7" s="14">
        <v>6</v>
      </c>
      <c r="V7" s="14">
        <v>13</v>
      </c>
      <c r="W7" s="14">
        <v>25</v>
      </c>
      <c r="X7" s="14"/>
      <c r="Y7" s="14"/>
      <c r="Z7" s="14">
        <v>4</v>
      </c>
      <c r="AA7" s="14">
        <v>12</v>
      </c>
      <c r="AB7" s="19">
        <v>8</v>
      </c>
      <c r="AC7" s="19">
        <v>6</v>
      </c>
      <c r="AD7" s="19">
        <v>5</v>
      </c>
      <c r="AE7" s="19">
        <v>8</v>
      </c>
      <c r="AF7" s="19">
        <v>15</v>
      </c>
      <c r="AG7" s="19">
        <v>3</v>
      </c>
      <c r="AH7" s="19">
        <v>56</v>
      </c>
      <c r="AI7" s="19"/>
      <c r="AJ7" s="19"/>
      <c r="AK7" s="19"/>
      <c r="AL7" s="19"/>
      <c r="AM7" s="19"/>
      <c r="AN7" s="19"/>
      <c r="AO7" s="14">
        <v>9</v>
      </c>
      <c r="AP7" s="14">
        <v>17</v>
      </c>
      <c r="AQ7" s="14">
        <v>70</v>
      </c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>
        <v>2</v>
      </c>
      <c r="BC7" s="19"/>
      <c r="BD7" s="19"/>
      <c r="BE7" s="19"/>
      <c r="BF7" s="19">
        <v>4</v>
      </c>
      <c r="BG7" s="19">
        <v>20</v>
      </c>
      <c r="BH7" s="19"/>
      <c r="BI7" s="19"/>
      <c r="BJ7" s="19">
        <v>4</v>
      </c>
      <c r="BK7" s="19">
        <v>2</v>
      </c>
      <c r="BL7" s="19">
        <v>1</v>
      </c>
      <c r="BM7" s="19">
        <v>8</v>
      </c>
      <c r="BN7" s="19">
        <v>2</v>
      </c>
      <c r="BO7" s="19">
        <v>5</v>
      </c>
      <c r="BP7" s="19"/>
      <c r="BQ7" s="19"/>
      <c r="BR7" s="19">
        <v>3</v>
      </c>
      <c r="BS7" s="19">
        <v>2</v>
      </c>
    </row>
    <row r="8" spans="1:71" ht="14.25" customHeight="1">
      <c r="A8" s="13">
        <f t="shared" si="1"/>
        <v>4</v>
      </c>
      <c r="B8" s="13" t="s">
        <v>308</v>
      </c>
      <c r="C8" s="13">
        <v>9598</v>
      </c>
      <c r="D8" s="20" t="s">
        <v>150</v>
      </c>
      <c r="E8" s="20">
        <f t="shared" si="0"/>
      </c>
      <c r="F8" s="21" t="s">
        <v>346</v>
      </c>
      <c r="G8" s="22">
        <f t="shared" si="2"/>
        <v>79</v>
      </c>
      <c r="H8" s="22">
        <f t="shared" si="3"/>
        <v>5</v>
      </c>
      <c r="I8" s="22"/>
      <c r="J8" s="24"/>
      <c r="K8" s="14"/>
      <c r="L8" s="14">
        <v>1</v>
      </c>
      <c r="M8" s="14">
        <v>20</v>
      </c>
      <c r="N8" s="14">
        <v>27</v>
      </c>
      <c r="O8" s="14"/>
      <c r="P8" s="14">
        <v>2</v>
      </c>
      <c r="Q8" s="14">
        <v>20</v>
      </c>
      <c r="R8" s="14">
        <v>9</v>
      </c>
      <c r="S8" s="19"/>
      <c r="T8" s="14">
        <v>2</v>
      </c>
      <c r="U8" s="14">
        <v>1</v>
      </c>
      <c r="V8" s="14"/>
      <c r="W8" s="14"/>
      <c r="X8" s="14">
        <v>1</v>
      </c>
      <c r="Y8" s="14">
        <v>1</v>
      </c>
      <c r="Z8" s="14"/>
      <c r="AA8" s="14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4">
        <v>2</v>
      </c>
      <c r="AP8" s="14"/>
      <c r="AQ8" s="14">
        <v>6</v>
      </c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</row>
    <row r="9" spans="1:71" ht="14.25" customHeight="1">
      <c r="A9" s="13">
        <f t="shared" si="1"/>
        <v>5</v>
      </c>
      <c r="B9" s="13" t="s">
        <v>308</v>
      </c>
      <c r="C9" s="13">
        <v>16010</v>
      </c>
      <c r="D9" s="20" t="s">
        <v>276</v>
      </c>
      <c r="E9" s="20">
        <f t="shared" si="0"/>
        <v>1</v>
      </c>
      <c r="F9" s="21" t="s">
        <v>357</v>
      </c>
      <c r="G9" s="22">
        <f t="shared" si="2"/>
        <v>100</v>
      </c>
      <c r="H9" s="22">
        <f t="shared" si="3"/>
        <v>38</v>
      </c>
      <c r="I9" s="22"/>
      <c r="J9" s="24"/>
      <c r="K9" s="14"/>
      <c r="L9" s="14">
        <v>4</v>
      </c>
      <c r="M9" s="14">
        <v>12</v>
      </c>
      <c r="N9" s="19">
        <v>54</v>
      </c>
      <c r="O9" s="19"/>
      <c r="P9" s="19">
        <v>1</v>
      </c>
      <c r="Q9" s="19">
        <v>7</v>
      </c>
      <c r="R9" s="19">
        <v>22</v>
      </c>
      <c r="S9" s="19"/>
      <c r="T9" s="19"/>
      <c r="U9" s="19"/>
      <c r="V9" s="19">
        <v>14</v>
      </c>
      <c r="W9" s="19">
        <v>12</v>
      </c>
      <c r="X9" s="19"/>
      <c r="Y9" s="19"/>
      <c r="Z9" s="19">
        <v>7</v>
      </c>
      <c r="AA9" s="19">
        <v>5</v>
      </c>
      <c r="AB9" s="19">
        <v>3</v>
      </c>
      <c r="AC9" s="19">
        <v>4</v>
      </c>
      <c r="AD9" s="19"/>
      <c r="AE9" s="19"/>
      <c r="AF9" s="19">
        <v>3</v>
      </c>
      <c r="AG9" s="19">
        <v>2</v>
      </c>
      <c r="AH9" s="19">
        <v>44</v>
      </c>
      <c r="AI9" s="19"/>
      <c r="AJ9" s="19"/>
      <c r="AK9" s="19"/>
      <c r="AL9" s="19"/>
      <c r="AM9" s="19"/>
      <c r="AN9" s="19"/>
      <c r="AO9" s="19">
        <v>80</v>
      </c>
      <c r="AP9" s="19"/>
      <c r="AQ9" s="19">
        <v>22</v>
      </c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>
        <v>28</v>
      </c>
      <c r="BC9" s="19"/>
      <c r="BD9" s="19"/>
      <c r="BE9" s="19"/>
      <c r="BF9" s="19"/>
      <c r="BG9" s="19"/>
      <c r="BH9" s="19"/>
      <c r="BI9" s="19"/>
      <c r="BJ9" s="19"/>
      <c r="BK9" s="19"/>
      <c r="BL9" s="19">
        <v>1</v>
      </c>
      <c r="BM9" s="19"/>
      <c r="BN9" s="19"/>
      <c r="BO9" s="19"/>
      <c r="BP9" s="19">
        <v>1</v>
      </c>
      <c r="BQ9" s="19"/>
      <c r="BR9" s="19"/>
      <c r="BS9" s="19"/>
    </row>
    <row r="10" spans="1:71" ht="14.25" customHeight="1">
      <c r="A10" s="13">
        <f t="shared" si="1"/>
        <v>6</v>
      </c>
      <c r="B10" s="13" t="s">
        <v>308</v>
      </c>
      <c r="C10" s="13">
        <v>9576</v>
      </c>
      <c r="D10" s="20" t="s">
        <v>141</v>
      </c>
      <c r="E10" s="20">
        <f t="shared" si="0"/>
        <v>1</v>
      </c>
      <c r="F10" s="21" t="s">
        <v>357</v>
      </c>
      <c r="G10" s="22">
        <f t="shared" si="2"/>
        <v>26</v>
      </c>
      <c r="H10" s="22">
        <f t="shared" si="3"/>
        <v>37</v>
      </c>
      <c r="I10" s="22"/>
      <c r="J10" s="24"/>
      <c r="K10" s="19"/>
      <c r="L10" s="14"/>
      <c r="M10" s="14">
        <v>2</v>
      </c>
      <c r="N10" s="14">
        <v>12</v>
      </c>
      <c r="O10" s="14"/>
      <c r="P10" s="14"/>
      <c r="Q10" s="14">
        <v>2</v>
      </c>
      <c r="R10" s="14">
        <v>10</v>
      </c>
      <c r="S10" s="19"/>
      <c r="T10" s="14"/>
      <c r="U10" s="14">
        <v>1</v>
      </c>
      <c r="V10" s="14">
        <v>2</v>
      </c>
      <c r="W10" s="14">
        <v>18</v>
      </c>
      <c r="X10" s="14"/>
      <c r="Y10" s="14"/>
      <c r="Z10" s="14">
        <v>1</v>
      </c>
      <c r="AA10" s="14">
        <v>15</v>
      </c>
      <c r="AB10" s="19"/>
      <c r="AC10" s="19"/>
      <c r="AD10" s="19">
        <v>2</v>
      </c>
      <c r="AE10" s="19"/>
      <c r="AF10" s="19">
        <v>10</v>
      </c>
      <c r="AG10" s="19">
        <v>6</v>
      </c>
      <c r="AH10" s="19">
        <v>83</v>
      </c>
      <c r="AI10" s="19"/>
      <c r="AJ10" s="19">
        <v>1</v>
      </c>
      <c r="AK10" s="19"/>
      <c r="AL10" s="19"/>
      <c r="AM10" s="19"/>
      <c r="AN10" s="19"/>
      <c r="AO10" s="14">
        <v>10</v>
      </c>
      <c r="AP10" s="14"/>
      <c r="AQ10" s="14">
        <v>39</v>
      </c>
      <c r="AR10" s="19">
        <v>1</v>
      </c>
      <c r="AS10" s="19">
        <v>72</v>
      </c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>
        <v>3</v>
      </c>
      <c r="BK10" s="19">
        <v>2</v>
      </c>
      <c r="BL10" s="19"/>
      <c r="BM10" s="19"/>
      <c r="BN10" s="19">
        <v>2</v>
      </c>
      <c r="BO10" s="19">
        <v>9</v>
      </c>
      <c r="BP10" s="19">
        <v>1</v>
      </c>
      <c r="BQ10" s="19">
        <v>8</v>
      </c>
      <c r="BR10" s="19"/>
      <c r="BS10" s="19"/>
    </row>
    <row r="11" spans="1:71" ht="14.25" customHeight="1">
      <c r="A11" s="13">
        <f t="shared" si="1"/>
        <v>7</v>
      </c>
      <c r="B11" s="13" t="s">
        <v>308</v>
      </c>
      <c r="C11" s="13">
        <v>9510</v>
      </c>
      <c r="D11" s="20" t="s">
        <v>120</v>
      </c>
      <c r="E11" s="20">
        <f t="shared" si="0"/>
        <v>1</v>
      </c>
      <c r="F11" s="21" t="s">
        <v>357</v>
      </c>
      <c r="G11" s="22">
        <f t="shared" si="2"/>
        <v>28</v>
      </c>
      <c r="H11" s="22">
        <f t="shared" si="3"/>
        <v>10</v>
      </c>
      <c r="I11" s="22"/>
      <c r="J11" s="24"/>
      <c r="K11" s="23"/>
      <c r="L11" s="23">
        <v>1</v>
      </c>
      <c r="M11" s="23">
        <v>8</v>
      </c>
      <c r="N11" s="23">
        <v>12</v>
      </c>
      <c r="O11" s="23"/>
      <c r="P11" s="23"/>
      <c r="Q11" s="23">
        <v>3</v>
      </c>
      <c r="R11" s="23">
        <v>4</v>
      </c>
      <c r="S11" s="24"/>
      <c r="T11" s="23">
        <v>2</v>
      </c>
      <c r="U11" s="23">
        <v>2</v>
      </c>
      <c r="V11" s="23"/>
      <c r="W11" s="23">
        <v>5</v>
      </c>
      <c r="X11" s="23"/>
      <c r="Y11" s="23">
        <v>1</v>
      </c>
      <c r="Z11" s="23"/>
      <c r="AA11" s="23"/>
      <c r="AB11" s="24"/>
      <c r="AC11" s="24">
        <v>3</v>
      </c>
      <c r="AD11" s="24"/>
      <c r="AE11" s="24"/>
      <c r="AF11" s="24">
        <v>5</v>
      </c>
      <c r="AG11" s="24"/>
      <c r="AH11" s="24">
        <v>23</v>
      </c>
      <c r="AI11" s="24">
        <v>1</v>
      </c>
      <c r="AJ11" s="24"/>
      <c r="AK11" s="24"/>
      <c r="AL11" s="24"/>
      <c r="AM11" s="24"/>
      <c r="AN11" s="24"/>
      <c r="AO11" s="23"/>
      <c r="AP11" s="23"/>
      <c r="AQ11" s="23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>
        <v>4</v>
      </c>
      <c r="BK11" s="24">
        <v>1</v>
      </c>
      <c r="BL11" s="24"/>
      <c r="BM11" s="24"/>
      <c r="BN11" s="24">
        <v>1</v>
      </c>
      <c r="BO11" s="24">
        <v>10</v>
      </c>
      <c r="BP11" s="24"/>
      <c r="BQ11" s="24"/>
      <c r="BR11" s="24"/>
      <c r="BS11" s="24"/>
    </row>
    <row r="12" spans="1:71" ht="14.25" customHeight="1">
      <c r="A12" s="13">
        <f t="shared" si="1"/>
        <v>8</v>
      </c>
      <c r="B12" s="13" t="s">
        <v>308</v>
      </c>
      <c r="C12" s="13">
        <v>13590</v>
      </c>
      <c r="D12" s="20" t="s">
        <v>121</v>
      </c>
      <c r="E12" s="20">
        <f t="shared" si="0"/>
        <v>1</v>
      </c>
      <c r="F12" s="21" t="s">
        <v>357</v>
      </c>
      <c r="G12" s="22">
        <f t="shared" si="2"/>
        <v>110</v>
      </c>
      <c r="H12" s="22">
        <f t="shared" si="3"/>
        <v>34</v>
      </c>
      <c r="I12" s="22"/>
      <c r="J12" s="24"/>
      <c r="K12" s="23"/>
      <c r="L12" s="23">
        <v>1</v>
      </c>
      <c r="M12" s="23">
        <v>16</v>
      </c>
      <c r="N12" s="23">
        <v>70</v>
      </c>
      <c r="O12" s="23"/>
      <c r="P12" s="23"/>
      <c r="Q12" s="23">
        <v>5</v>
      </c>
      <c r="R12" s="23">
        <v>18</v>
      </c>
      <c r="S12" s="24"/>
      <c r="T12" s="23">
        <v>1</v>
      </c>
      <c r="U12" s="23">
        <v>2</v>
      </c>
      <c r="V12" s="23">
        <v>6</v>
      </c>
      <c r="W12" s="23">
        <v>13</v>
      </c>
      <c r="X12" s="23"/>
      <c r="Y12" s="23">
        <v>1</v>
      </c>
      <c r="Z12" s="23">
        <v>4</v>
      </c>
      <c r="AA12" s="23">
        <v>7</v>
      </c>
      <c r="AB12" s="24">
        <v>28</v>
      </c>
      <c r="AC12" s="24">
        <v>5</v>
      </c>
      <c r="AD12" s="24">
        <v>4</v>
      </c>
      <c r="AE12" s="24">
        <v>39</v>
      </c>
      <c r="AF12" s="24">
        <v>3</v>
      </c>
      <c r="AG12" s="24"/>
      <c r="AH12" s="24">
        <v>64</v>
      </c>
      <c r="AI12" s="24"/>
      <c r="AJ12" s="24"/>
      <c r="AK12" s="24"/>
      <c r="AL12" s="24"/>
      <c r="AM12" s="24"/>
      <c r="AN12" s="24"/>
      <c r="AO12" s="23"/>
      <c r="AP12" s="23"/>
      <c r="AQ12" s="23">
        <v>25</v>
      </c>
      <c r="AR12" s="24">
        <v>1</v>
      </c>
      <c r="AS12" s="24">
        <v>24</v>
      </c>
      <c r="AT12" s="24"/>
      <c r="AU12" s="24"/>
      <c r="AV12" s="24"/>
      <c r="AW12" s="24"/>
      <c r="AX12" s="24"/>
      <c r="AY12" s="24"/>
      <c r="AZ12" s="24"/>
      <c r="BA12" s="24"/>
      <c r="BB12" s="24">
        <v>14</v>
      </c>
      <c r="BC12" s="24">
        <v>14</v>
      </c>
      <c r="BD12" s="24"/>
      <c r="BE12" s="24"/>
      <c r="BF12" s="24"/>
      <c r="BG12" s="24"/>
      <c r="BH12" s="24"/>
      <c r="BI12" s="24"/>
      <c r="BJ12" s="24">
        <v>7</v>
      </c>
      <c r="BK12" s="24">
        <v>2</v>
      </c>
      <c r="BL12" s="24">
        <v>1</v>
      </c>
      <c r="BM12" s="24">
        <v>20</v>
      </c>
      <c r="BN12" s="24">
        <v>1</v>
      </c>
      <c r="BO12" s="24">
        <v>2</v>
      </c>
      <c r="BP12" s="24">
        <v>2</v>
      </c>
      <c r="BQ12" s="24">
        <v>10</v>
      </c>
      <c r="BR12" s="24">
        <v>4</v>
      </c>
      <c r="BS12" s="24">
        <v>4</v>
      </c>
    </row>
    <row r="13" spans="1:71" ht="14.25" customHeight="1">
      <c r="A13" s="13">
        <f t="shared" si="1"/>
        <v>9</v>
      </c>
      <c r="B13" s="13" t="s">
        <v>308</v>
      </c>
      <c r="C13" s="18">
        <v>9524</v>
      </c>
      <c r="D13" s="20" t="s">
        <v>123</v>
      </c>
      <c r="E13" s="20">
        <f t="shared" si="0"/>
        <v>1</v>
      </c>
      <c r="F13" s="21" t="s">
        <v>357</v>
      </c>
      <c r="G13" s="22">
        <f t="shared" si="2"/>
        <v>226</v>
      </c>
      <c r="H13" s="22">
        <f t="shared" si="3"/>
        <v>72</v>
      </c>
      <c r="I13" s="22"/>
      <c r="J13" s="24"/>
      <c r="K13" s="24"/>
      <c r="L13" s="24">
        <v>4</v>
      </c>
      <c r="M13" s="24">
        <v>147</v>
      </c>
      <c r="N13" s="24"/>
      <c r="O13" s="24">
        <v>4</v>
      </c>
      <c r="P13" s="24">
        <v>2</v>
      </c>
      <c r="Q13" s="24">
        <v>69</v>
      </c>
      <c r="R13" s="24"/>
      <c r="S13" s="24">
        <v>0</v>
      </c>
      <c r="T13" s="24"/>
      <c r="U13" s="24"/>
      <c r="V13" s="24">
        <v>37</v>
      </c>
      <c r="W13" s="24"/>
      <c r="X13" s="24"/>
      <c r="Y13" s="24"/>
      <c r="Z13" s="24">
        <v>35</v>
      </c>
      <c r="AA13" s="24"/>
      <c r="AB13" s="24">
        <v>29</v>
      </c>
      <c r="AC13" s="24">
        <v>8</v>
      </c>
      <c r="AD13" s="24"/>
      <c r="AE13" s="24">
        <v>5</v>
      </c>
      <c r="AF13" s="24">
        <v>10</v>
      </c>
      <c r="AG13" s="24">
        <v>6</v>
      </c>
      <c r="AH13" s="24">
        <v>93</v>
      </c>
      <c r="AI13" s="24">
        <v>4</v>
      </c>
      <c r="AJ13" s="24"/>
      <c r="AK13" s="24"/>
      <c r="AL13" s="24"/>
      <c r="AM13" s="24"/>
      <c r="AN13" s="24"/>
      <c r="AO13" s="24">
        <v>11</v>
      </c>
      <c r="AP13" s="24">
        <v>6</v>
      </c>
      <c r="AQ13" s="24">
        <v>29</v>
      </c>
      <c r="AR13" s="24">
        <v>1</v>
      </c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>
        <v>1</v>
      </c>
      <c r="BM13" s="24">
        <v>17.5</v>
      </c>
      <c r="BN13" s="24"/>
      <c r="BO13" s="24"/>
      <c r="BP13" s="24">
        <v>1</v>
      </c>
      <c r="BQ13" s="24"/>
      <c r="BR13" s="24"/>
      <c r="BS13" s="24"/>
    </row>
    <row r="14" spans="1:71" ht="14.25" customHeight="1">
      <c r="A14" s="13">
        <f t="shared" si="1"/>
        <v>10</v>
      </c>
      <c r="B14" s="13" t="s">
        <v>308</v>
      </c>
      <c r="C14" s="13">
        <v>9525</v>
      </c>
      <c r="D14" s="20" t="s">
        <v>124</v>
      </c>
      <c r="E14" s="20">
        <f t="shared" si="0"/>
        <v>1</v>
      </c>
      <c r="F14" s="21" t="s">
        <v>357</v>
      </c>
      <c r="G14" s="22">
        <f t="shared" si="2"/>
        <v>59</v>
      </c>
      <c r="H14" s="22">
        <f t="shared" si="3"/>
        <v>17</v>
      </c>
      <c r="I14" s="22"/>
      <c r="J14" s="24"/>
      <c r="K14" s="23"/>
      <c r="L14" s="23">
        <v>5</v>
      </c>
      <c r="M14" s="23">
        <v>12</v>
      </c>
      <c r="N14" s="23">
        <v>22</v>
      </c>
      <c r="O14" s="23"/>
      <c r="P14" s="23">
        <v>2</v>
      </c>
      <c r="Q14" s="23">
        <v>9</v>
      </c>
      <c r="R14" s="23">
        <v>9</v>
      </c>
      <c r="S14" s="24"/>
      <c r="T14" s="23"/>
      <c r="U14" s="23">
        <v>1</v>
      </c>
      <c r="V14" s="23">
        <v>6</v>
      </c>
      <c r="W14" s="23">
        <v>4</v>
      </c>
      <c r="X14" s="23"/>
      <c r="Y14" s="23"/>
      <c r="Z14" s="23">
        <v>4</v>
      </c>
      <c r="AA14" s="23">
        <v>2</v>
      </c>
      <c r="AB14" s="24">
        <v>3</v>
      </c>
      <c r="AC14" s="24"/>
      <c r="AD14" s="24">
        <v>2</v>
      </c>
      <c r="AE14" s="24"/>
      <c r="AF14" s="24">
        <v>10</v>
      </c>
      <c r="AG14" s="24">
        <v>1</v>
      </c>
      <c r="AH14" s="24">
        <v>62</v>
      </c>
      <c r="AI14" s="24"/>
      <c r="AJ14" s="24">
        <v>2</v>
      </c>
      <c r="AK14" s="24">
        <v>2</v>
      </c>
      <c r="AL14" s="24">
        <v>1</v>
      </c>
      <c r="AM14" s="24"/>
      <c r="AN14" s="24">
        <v>1</v>
      </c>
      <c r="AO14" s="23">
        <v>40</v>
      </c>
      <c r="AP14" s="23">
        <v>5</v>
      </c>
      <c r="AQ14" s="23">
        <v>130</v>
      </c>
      <c r="AR14" s="24">
        <v>1</v>
      </c>
      <c r="AS14" s="24">
        <v>45</v>
      </c>
      <c r="AT14" s="24"/>
      <c r="AU14" s="24"/>
      <c r="AV14" s="24"/>
      <c r="AW14" s="24"/>
      <c r="AX14" s="24"/>
      <c r="AY14" s="24"/>
      <c r="AZ14" s="24"/>
      <c r="BA14" s="24"/>
      <c r="BB14" s="24">
        <v>5</v>
      </c>
      <c r="BC14" s="24">
        <v>14</v>
      </c>
      <c r="BD14" s="24">
        <v>1</v>
      </c>
      <c r="BE14" s="24">
        <v>2</v>
      </c>
      <c r="BF14" s="24"/>
      <c r="BG14" s="24"/>
      <c r="BH14" s="24">
        <v>1</v>
      </c>
      <c r="BI14" s="24">
        <v>20</v>
      </c>
      <c r="BJ14" s="24">
        <v>15</v>
      </c>
      <c r="BK14" s="24">
        <v>33</v>
      </c>
      <c r="BL14" s="24">
        <v>1</v>
      </c>
      <c r="BM14" s="24">
        <v>20</v>
      </c>
      <c r="BN14" s="24"/>
      <c r="BO14" s="24"/>
      <c r="BP14" s="24">
        <v>1</v>
      </c>
      <c r="BQ14" s="24">
        <v>45</v>
      </c>
      <c r="BR14" s="24">
        <v>10</v>
      </c>
      <c r="BS14" s="24">
        <v>10</v>
      </c>
    </row>
    <row r="15" spans="1:71" ht="14.25" customHeight="1">
      <c r="A15" s="13">
        <f t="shared" si="1"/>
        <v>11</v>
      </c>
      <c r="B15" s="13" t="s">
        <v>308</v>
      </c>
      <c r="C15" s="13">
        <v>9526</v>
      </c>
      <c r="D15" s="20" t="s">
        <v>125</v>
      </c>
      <c r="E15" s="20">
        <f t="shared" si="0"/>
        <v>1</v>
      </c>
      <c r="F15" s="21" t="s">
        <v>357</v>
      </c>
      <c r="G15" s="22">
        <f t="shared" si="2"/>
        <v>13</v>
      </c>
      <c r="H15" s="22">
        <f t="shared" si="3"/>
        <v>5</v>
      </c>
      <c r="I15" s="22"/>
      <c r="J15" s="24"/>
      <c r="K15" s="14"/>
      <c r="L15" s="14"/>
      <c r="M15" s="14">
        <v>1</v>
      </c>
      <c r="N15" s="14">
        <v>10</v>
      </c>
      <c r="O15" s="14"/>
      <c r="P15" s="14"/>
      <c r="Q15" s="14"/>
      <c r="R15" s="14">
        <v>2</v>
      </c>
      <c r="S15" s="19"/>
      <c r="T15" s="14"/>
      <c r="U15" s="14"/>
      <c r="V15" s="14">
        <v>1</v>
      </c>
      <c r="W15" s="14">
        <v>1</v>
      </c>
      <c r="X15" s="14"/>
      <c r="Y15" s="14"/>
      <c r="Z15" s="14">
        <v>1</v>
      </c>
      <c r="AA15" s="14">
        <v>2</v>
      </c>
      <c r="AB15" s="19"/>
      <c r="AC15" s="19">
        <v>1</v>
      </c>
      <c r="AD15" s="19"/>
      <c r="AE15" s="19"/>
      <c r="AF15" s="19"/>
      <c r="AG15" s="19"/>
      <c r="AH15" s="19">
        <v>15</v>
      </c>
      <c r="AI15" s="19">
        <v>4</v>
      </c>
      <c r="AJ15" s="19"/>
      <c r="AK15" s="19"/>
      <c r="AL15" s="19"/>
      <c r="AM15" s="19"/>
      <c r="AN15" s="19"/>
      <c r="AO15" s="14"/>
      <c r="AP15" s="14"/>
      <c r="AQ15" s="14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7</v>
      </c>
      <c r="BC15" s="19">
        <v>1</v>
      </c>
      <c r="BD15" s="19"/>
      <c r="BE15" s="19"/>
      <c r="BF15" s="19"/>
      <c r="BG15" s="19"/>
      <c r="BH15" s="19"/>
      <c r="BI15" s="19"/>
      <c r="BJ15" s="19"/>
      <c r="BK15" s="19"/>
      <c r="BL15" s="19">
        <v>1</v>
      </c>
      <c r="BM15" s="19">
        <v>5</v>
      </c>
      <c r="BN15" s="19"/>
      <c r="BO15" s="19">
        <v>20</v>
      </c>
      <c r="BP15" s="19"/>
      <c r="BQ15" s="19"/>
      <c r="BR15" s="19"/>
      <c r="BS15" s="19"/>
    </row>
    <row r="16" spans="1:71" ht="14.25" customHeight="1">
      <c r="A16" s="13">
        <f t="shared" si="1"/>
        <v>12</v>
      </c>
      <c r="B16" s="13" t="s">
        <v>308</v>
      </c>
      <c r="C16" s="18">
        <v>9527</v>
      </c>
      <c r="D16" s="20" t="s">
        <v>127</v>
      </c>
      <c r="E16" s="20">
        <f t="shared" si="0"/>
        <v>1</v>
      </c>
      <c r="F16" s="21" t="s">
        <v>357</v>
      </c>
      <c r="G16" s="22">
        <f t="shared" si="2"/>
        <v>154</v>
      </c>
      <c r="H16" s="22">
        <f t="shared" si="3"/>
        <v>72</v>
      </c>
      <c r="I16" s="22"/>
      <c r="J16" s="24"/>
      <c r="K16" s="19"/>
      <c r="L16" s="19">
        <v>4</v>
      </c>
      <c r="M16" s="19">
        <v>30</v>
      </c>
      <c r="N16" s="19">
        <v>60</v>
      </c>
      <c r="O16" s="19"/>
      <c r="P16" s="19">
        <v>3</v>
      </c>
      <c r="Q16" s="19">
        <v>36</v>
      </c>
      <c r="R16" s="19">
        <v>21</v>
      </c>
      <c r="S16" s="19"/>
      <c r="T16" s="19">
        <v>10</v>
      </c>
      <c r="U16" s="19">
        <v>6</v>
      </c>
      <c r="V16" s="19">
        <v>10</v>
      </c>
      <c r="W16" s="19">
        <v>14</v>
      </c>
      <c r="X16" s="19">
        <v>8</v>
      </c>
      <c r="Y16" s="19">
        <v>10</v>
      </c>
      <c r="Z16" s="19">
        <v>5</v>
      </c>
      <c r="AA16" s="19">
        <v>9</v>
      </c>
      <c r="AB16" s="19"/>
      <c r="AC16" s="19">
        <v>10</v>
      </c>
      <c r="AD16" s="19"/>
      <c r="AE16" s="19">
        <v>2</v>
      </c>
      <c r="AF16" s="19">
        <v>4</v>
      </c>
      <c r="AG16" s="19">
        <v>2</v>
      </c>
      <c r="AH16" s="19">
        <v>116</v>
      </c>
      <c r="AI16" s="19">
        <v>2</v>
      </c>
      <c r="AJ16" s="19"/>
      <c r="AK16" s="19"/>
      <c r="AL16" s="19"/>
      <c r="AM16" s="19"/>
      <c r="AN16" s="19"/>
      <c r="AO16" s="19">
        <v>4</v>
      </c>
      <c r="AP16" s="19"/>
      <c r="AQ16" s="19">
        <v>15</v>
      </c>
      <c r="AR16" s="19">
        <v>1</v>
      </c>
      <c r="AS16" s="19">
        <v>40</v>
      </c>
      <c r="AT16" s="19"/>
      <c r="AU16" s="19"/>
      <c r="AV16" s="19"/>
      <c r="AW16" s="19"/>
      <c r="AX16" s="19"/>
      <c r="AY16" s="19"/>
      <c r="AZ16" s="19"/>
      <c r="BA16" s="19"/>
      <c r="BB16" s="19">
        <v>20</v>
      </c>
      <c r="BC16" s="19"/>
      <c r="BD16" s="19"/>
      <c r="BE16" s="19"/>
      <c r="BF16" s="19">
        <v>7</v>
      </c>
      <c r="BG16" s="19"/>
      <c r="BH16" s="19"/>
      <c r="BI16" s="19"/>
      <c r="BJ16" s="19">
        <v>7</v>
      </c>
      <c r="BK16" s="19"/>
      <c r="BL16" s="19">
        <v>1</v>
      </c>
      <c r="BM16" s="19">
        <v>20</v>
      </c>
      <c r="BN16" s="19"/>
      <c r="BO16" s="19"/>
      <c r="BP16" s="19"/>
      <c r="BQ16" s="19"/>
      <c r="BR16" s="19"/>
      <c r="BS16" s="19"/>
    </row>
    <row r="17" spans="1:71" ht="14.25" customHeight="1">
      <c r="A17" s="13">
        <f t="shared" si="1"/>
        <v>13</v>
      </c>
      <c r="B17" s="13" t="s">
        <v>308</v>
      </c>
      <c r="C17" s="13">
        <v>9545</v>
      </c>
      <c r="D17" s="20" t="s">
        <v>324</v>
      </c>
      <c r="E17" s="20">
        <f t="shared" si="0"/>
        <v>1</v>
      </c>
      <c r="F17" s="21" t="s">
        <v>357</v>
      </c>
      <c r="G17" s="22">
        <f t="shared" si="2"/>
        <v>83</v>
      </c>
      <c r="H17" s="22">
        <f t="shared" si="3"/>
        <v>2</v>
      </c>
      <c r="I17" s="22"/>
      <c r="J17" s="24"/>
      <c r="K17" s="23"/>
      <c r="L17" s="23">
        <v>11</v>
      </c>
      <c r="M17" s="23">
        <v>19</v>
      </c>
      <c r="N17" s="23">
        <v>23</v>
      </c>
      <c r="O17" s="23"/>
      <c r="P17" s="23">
        <v>5</v>
      </c>
      <c r="Q17" s="23">
        <v>13</v>
      </c>
      <c r="R17" s="23">
        <v>12</v>
      </c>
      <c r="S17" s="24"/>
      <c r="T17" s="23"/>
      <c r="U17" s="23">
        <v>1</v>
      </c>
      <c r="V17" s="23"/>
      <c r="W17" s="23"/>
      <c r="X17" s="23"/>
      <c r="Y17" s="23">
        <v>1</v>
      </c>
      <c r="Z17" s="23"/>
      <c r="AA17" s="23"/>
      <c r="AB17" s="24"/>
      <c r="AC17" s="24">
        <v>2</v>
      </c>
      <c r="AD17" s="24">
        <v>5</v>
      </c>
      <c r="AE17" s="24"/>
      <c r="AF17" s="24">
        <v>14</v>
      </c>
      <c r="AG17" s="24">
        <v>7</v>
      </c>
      <c r="AH17" s="24">
        <v>69</v>
      </c>
      <c r="AI17" s="24"/>
      <c r="AJ17" s="24">
        <v>4</v>
      </c>
      <c r="AK17" s="24"/>
      <c r="AL17" s="24"/>
      <c r="AM17" s="24"/>
      <c r="AN17" s="24"/>
      <c r="AO17" s="23">
        <v>18</v>
      </c>
      <c r="AP17" s="23">
        <v>24</v>
      </c>
      <c r="AQ17" s="32">
        <v>34</v>
      </c>
      <c r="AR17" s="58">
        <v>1</v>
      </c>
      <c r="AS17" s="58">
        <v>40</v>
      </c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>
        <v>1</v>
      </c>
      <c r="BE17" s="58">
        <v>40</v>
      </c>
      <c r="BF17" s="58"/>
      <c r="BG17" s="58"/>
      <c r="BH17" s="58"/>
      <c r="BI17" s="58"/>
      <c r="BJ17" s="58">
        <v>2</v>
      </c>
      <c r="BK17" s="58">
        <v>4</v>
      </c>
      <c r="BL17" s="58">
        <v>1</v>
      </c>
      <c r="BM17" s="58">
        <v>26</v>
      </c>
      <c r="BN17" s="58"/>
      <c r="BO17" s="58"/>
      <c r="BP17" s="58"/>
      <c r="BQ17" s="58"/>
      <c r="BR17" s="58"/>
      <c r="BS17" s="58"/>
    </row>
    <row r="18" spans="1:71" ht="14.25" customHeight="1">
      <c r="A18" s="13">
        <f t="shared" si="1"/>
        <v>14</v>
      </c>
      <c r="B18" s="13" t="s">
        <v>308</v>
      </c>
      <c r="C18" s="13">
        <v>9562</v>
      </c>
      <c r="D18" s="20" t="s">
        <v>138</v>
      </c>
      <c r="E18" s="20">
        <f t="shared" si="0"/>
        <v>1</v>
      </c>
      <c r="F18" s="21" t="s">
        <v>357</v>
      </c>
      <c r="G18" s="22">
        <f t="shared" si="2"/>
        <v>30</v>
      </c>
      <c r="H18" s="22">
        <f t="shared" si="3"/>
        <v>18</v>
      </c>
      <c r="I18" s="22"/>
      <c r="J18" s="24"/>
      <c r="K18" s="23"/>
      <c r="L18" s="23"/>
      <c r="M18" s="23">
        <v>7</v>
      </c>
      <c r="N18" s="23">
        <v>16</v>
      </c>
      <c r="O18" s="23"/>
      <c r="P18" s="23"/>
      <c r="Q18" s="23">
        <v>2</v>
      </c>
      <c r="R18" s="23">
        <v>5</v>
      </c>
      <c r="S18" s="24"/>
      <c r="T18" s="23"/>
      <c r="U18" s="23"/>
      <c r="V18" s="23">
        <v>3</v>
      </c>
      <c r="W18" s="23">
        <v>7</v>
      </c>
      <c r="X18" s="23"/>
      <c r="Y18" s="23"/>
      <c r="Z18" s="23">
        <v>5</v>
      </c>
      <c r="AA18" s="23">
        <v>3</v>
      </c>
      <c r="AB18" s="24"/>
      <c r="AC18" s="24"/>
      <c r="AD18" s="24"/>
      <c r="AE18" s="24"/>
      <c r="AF18" s="24"/>
      <c r="AG18" s="24"/>
      <c r="AH18" s="24">
        <v>20</v>
      </c>
      <c r="AI18" s="24"/>
      <c r="AJ18" s="24"/>
      <c r="AK18" s="24"/>
      <c r="AL18" s="24"/>
      <c r="AM18" s="24"/>
      <c r="AN18" s="24"/>
      <c r="AO18" s="23"/>
      <c r="AP18" s="23"/>
      <c r="AQ18" s="23"/>
      <c r="AR18" s="24">
        <v>1</v>
      </c>
      <c r="AS18" s="24">
        <v>2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>
        <v>1</v>
      </c>
      <c r="BK18" s="24"/>
      <c r="BL18" s="24"/>
      <c r="BM18" s="24"/>
      <c r="BN18" s="24">
        <v>4</v>
      </c>
      <c r="BO18" s="24"/>
      <c r="BP18" s="24"/>
      <c r="BQ18" s="24"/>
      <c r="BR18" s="24"/>
      <c r="BS18" s="24"/>
    </row>
    <row r="19" spans="1:71" ht="14.25" customHeight="1">
      <c r="A19" s="13">
        <f t="shared" si="1"/>
        <v>15</v>
      </c>
      <c r="B19" s="13" t="s">
        <v>308</v>
      </c>
      <c r="C19" s="13">
        <v>9599</v>
      </c>
      <c r="D19" s="20" t="s">
        <v>147</v>
      </c>
      <c r="E19" s="20">
        <f t="shared" si="0"/>
        <v>1</v>
      </c>
      <c r="F19" s="21" t="s">
        <v>357</v>
      </c>
      <c r="G19" s="22">
        <f t="shared" si="2"/>
        <v>54</v>
      </c>
      <c r="H19" s="22">
        <f t="shared" si="3"/>
        <v>14</v>
      </c>
      <c r="I19" s="22"/>
      <c r="J19" s="24"/>
      <c r="K19" s="14">
        <v>1</v>
      </c>
      <c r="L19" s="14">
        <v>5</v>
      </c>
      <c r="M19" s="14">
        <v>13</v>
      </c>
      <c r="N19" s="14">
        <v>13</v>
      </c>
      <c r="O19" s="14">
        <v>1</v>
      </c>
      <c r="P19" s="14">
        <v>6</v>
      </c>
      <c r="Q19" s="14">
        <v>6</v>
      </c>
      <c r="R19" s="14">
        <v>9</v>
      </c>
      <c r="S19" s="19"/>
      <c r="T19" s="19"/>
      <c r="U19" s="14">
        <v>2</v>
      </c>
      <c r="V19" s="14">
        <v>3</v>
      </c>
      <c r="W19" s="14">
        <v>2</v>
      </c>
      <c r="X19" s="14">
        <v>2</v>
      </c>
      <c r="Y19" s="14">
        <v>2</v>
      </c>
      <c r="Z19" s="14">
        <v>2</v>
      </c>
      <c r="AA19" s="14">
        <v>1</v>
      </c>
      <c r="AB19" s="19">
        <v>1</v>
      </c>
      <c r="AC19" s="19">
        <v>2</v>
      </c>
      <c r="AD19" s="19">
        <v>5</v>
      </c>
      <c r="AE19" s="19"/>
      <c r="AF19" s="19">
        <v>46</v>
      </c>
      <c r="AG19" s="19">
        <v>1</v>
      </c>
      <c r="AH19" s="19">
        <v>262</v>
      </c>
      <c r="AI19" s="19">
        <v>3</v>
      </c>
      <c r="AJ19" s="19"/>
      <c r="AK19" s="19">
        <v>1</v>
      </c>
      <c r="AL19" s="19"/>
      <c r="AM19" s="19"/>
      <c r="AN19" s="19">
        <v>2</v>
      </c>
      <c r="AO19" s="14">
        <v>50</v>
      </c>
      <c r="AP19" s="14">
        <v>10</v>
      </c>
      <c r="AQ19" s="14">
        <v>31</v>
      </c>
      <c r="AR19" s="19">
        <v>1</v>
      </c>
      <c r="AS19" s="19"/>
      <c r="AT19" s="19"/>
      <c r="AU19" s="19"/>
      <c r="AV19" s="19"/>
      <c r="AW19" s="19"/>
      <c r="AX19" s="19"/>
      <c r="AY19" s="19"/>
      <c r="AZ19" s="19"/>
      <c r="BA19" s="19"/>
      <c r="BB19" s="19">
        <v>4</v>
      </c>
      <c r="BC19" s="19">
        <v>10</v>
      </c>
      <c r="BD19" s="19">
        <v>1</v>
      </c>
      <c r="BE19" s="19">
        <v>10</v>
      </c>
      <c r="BF19" s="19">
        <v>2</v>
      </c>
      <c r="BG19" s="19">
        <v>22</v>
      </c>
      <c r="BH19" s="19">
        <v>1</v>
      </c>
      <c r="BI19" s="19">
        <v>8</v>
      </c>
      <c r="BJ19" s="19">
        <v>10</v>
      </c>
      <c r="BK19" s="19">
        <v>34</v>
      </c>
      <c r="BL19" s="19">
        <v>1</v>
      </c>
      <c r="BM19" s="19">
        <v>12</v>
      </c>
      <c r="BN19" s="19"/>
      <c r="BO19" s="19"/>
      <c r="BP19" s="19">
        <v>1</v>
      </c>
      <c r="BQ19" s="19">
        <v>4</v>
      </c>
      <c r="BR19" s="19"/>
      <c r="BS19" s="19"/>
    </row>
    <row r="20" spans="1:71" ht="14.25" customHeight="1">
      <c r="A20" s="13">
        <f t="shared" si="1"/>
        <v>16</v>
      </c>
      <c r="B20" s="13" t="s">
        <v>308</v>
      </c>
      <c r="C20" s="13">
        <v>9604</v>
      </c>
      <c r="D20" s="20" t="s">
        <v>148</v>
      </c>
      <c r="E20" s="20">
        <f t="shared" si="0"/>
        <v>1</v>
      </c>
      <c r="F20" s="21" t="s">
        <v>357</v>
      </c>
      <c r="G20" s="22">
        <f t="shared" si="2"/>
        <v>110</v>
      </c>
      <c r="H20" s="22">
        <f t="shared" si="3"/>
        <v>20</v>
      </c>
      <c r="I20" s="22"/>
      <c r="J20" s="24"/>
      <c r="K20" s="14">
        <v>3</v>
      </c>
      <c r="L20" s="14">
        <v>2</v>
      </c>
      <c r="M20" s="14">
        <v>17</v>
      </c>
      <c r="N20" s="14">
        <v>54</v>
      </c>
      <c r="O20" s="14">
        <v>1</v>
      </c>
      <c r="P20" s="14">
        <v>1</v>
      </c>
      <c r="Q20" s="14">
        <v>7</v>
      </c>
      <c r="R20" s="14">
        <v>25</v>
      </c>
      <c r="S20" s="19"/>
      <c r="T20" s="14"/>
      <c r="U20" s="14">
        <v>10</v>
      </c>
      <c r="V20" s="14">
        <v>2</v>
      </c>
      <c r="W20" s="14"/>
      <c r="X20" s="14"/>
      <c r="Y20" s="14">
        <v>4</v>
      </c>
      <c r="Z20" s="14">
        <v>4</v>
      </c>
      <c r="AA20" s="14"/>
      <c r="AB20" s="19"/>
      <c r="AC20" s="19">
        <v>3</v>
      </c>
      <c r="AD20" s="19">
        <v>7</v>
      </c>
      <c r="AE20" s="19">
        <v>9</v>
      </c>
      <c r="AF20" s="19">
        <v>10</v>
      </c>
      <c r="AG20" s="19">
        <v>30</v>
      </c>
      <c r="AH20" s="19">
        <v>80</v>
      </c>
      <c r="AI20" s="19">
        <v>1</v>
      </c>
      <c r="AJ20" s="19"/>
      <c r="AK20" s="19"/>
      <c r="AL20" s="19"/>
      <c r="AM20" s="19"/>
      <c r="AN20" s="19"/>
      <c r="AO20" s="14">
        <v>38</v>
      </c>
      <c r="AP20" s="14"/>
      <c r="AQ20" s="14"/>
      <c r="AR20" s="19">
        <v>1</v>
      </c>
      <c r="AS20" s="19">
        <v>45</v>
      </c>
      <c r="AT20" s="19"/>
      <c r="AU20" s="19"/>
      <c r="AV20" s="19"/>
      <c r="AW20" s="19"/>
      <c r="AX20" s="19"/>
      <c r="AY20" s="19"/>
      <c r="AZ20" s="19"/>
      <c r="BA20" s="19"/>
      <c r="BB20" s="19">
        <v>3</v>
      </c>
      <c r="BC20" s="19">
        <v>8</v>
      </c>
      <c r="BD20" s="19"/>
      <c r="BE20" s="19"/>
      <c r="BF20" s="19"/>
      <c r="BG20" s="19"/>
      <c r="BH20" s="19">
        <v>1</v>
      </c>
      <c r="BI20" s="19">
        <v>20</v>
      </c>
      <c r="BJ20" s="19"/>
      <c r="BK20" s="19"/>
      <c r="BL20" s="19">
        <v>1</v>
      </c>
      <c r="BM20" s="19">
        <v>20</v>
      </c>
      <c r="BN20" s="19"/>
      <c r="BO20" s="19"/>
      <c r="BP20" s="19"/>
      <c r="BQ20" s="19"/>
      <c r="BR20" s="19"/>
      <c r="BS20" s="19"/>
    </row>
    <row r="21" spans="1:71" ht="14.25" customHeight="1">
      <c r="A21" s="13">
        <f t="shared" si="1"/>
        <v>17</v>
      </c>
      <c r="B21" s="13" t="s">
        <v>308</v>
      </c>
      <c r="C21" s="36">
        <v>9606</v>
      </c>
      <c r="D21" s="20" t="s">
        <v>325</v>
      </c>
      <c r="E21" s="20">
        <f t="shared" si="0"/>
      </c>
      <c r="F21" s="21" t="s">
        <v>346</v>
      </c>
      <c r="G21" s="22">
        <f t="shared" si="2"/>
        <v>40</v>
      </c>
      <c r="H21" s="22">
        <f t="shared" si="3"/>
        <v>27</v>
      </c>
      <c r="I21" s="22"/>
      <c r="J21" s="24"/>
      <c r="K21" s="19">
        <v>3</v>
      </c>
      <c r="L21" s="14">
        <v>12</v>
      </c>
      <c r="M21" s="14">
        <v>6</v>
      </c>
      <c r="N21" s="14">
        <v>6</v>
      </c>
      <c r="O21" s="14">
        <v>1</v>
      </c>
      <c r="P21" s="14">
        <v>7</v>
      </c>
      <c r="Q21" s="14">
        <v>4</v>
      </c>
      <c r="R21" s="14">
        <v>1</v>
      </c>
      <c r="S21" s="19"/>
      <c r="T21" s="14">
        <v>1</v>
      </c>
      <c r="U21" s="14">
        <v>6</v>
      </c>
      <c r="V21" s="14">
        <v>1</v>
      </c>
      <c r="W21" s="14">
        <v>3</v>
      </c>
      <c r="X21" s="14"/>
      <c r="Y21" s="14">
        <v>6</v>
      </c>
      <c r="Z21" s="14">
        <v>7</v>
      </c>
      <c r="AA21" s="14">
        <v>3</v>
      </c>
      <c r="AB21" s="19">
        <v>1</v>
      </c>
      <c r="AC21" s="19">
        <v>1</v>
      </c>
      <c r="AD21" s="19">
        <v>10</v>
      </c>
      <c r="AE21" s="19">
        <v>2</v>
      </c>
      <c r="AF21" s="19">
        <v>12</v>
      </c>
      <c r="AG21" s="19">
        <v>6</v>
      </c>
      <c r="AH21" s="19">
        <v>30</v>
      </c>
      <c r="AI21" s="19"/>
      <c r="AJ21" s="19"/>
      <c r="AK21" s="19">
        <v>4</v>
      </c>
      <c r="AL21" s="19"/>
      <c r="AM21" s="19"/>
      <c r="AN21" s="19"/>
      <c r="AO21" s="14">
        <v>20</v>
      </c>
      <c r="AP21" s="14">
        <v>10</v>
      </c>
      <c r="AQ21" s="14">
        <v>9</v>
      </c>
      <c r="AR21" s="19">
        <v>1</v>
      </c>
      <c r="AS21" s="19">
        <v>45</v>
      </c>
      <c r="AT21" s="19"/>
      <c r="AU21" s="19"/>
      <c r="AV21" s="19"/>
      <c r="AW21" s="19"/>
      <c r="AX21" s="19"/>
      <c r="AY21" s="19"/>
      <c r="AZ21" s="19"/>
      <c r="BA21" s="19"/>
      <c r="BB21" s="19">
        <v>4</v>
      </c>
      <c r="BC21" s="19"/>
      <c r="BD21" s="19"/>
      <c r="BE21" s="19"/>
      <c r="BF21" s="19">
        <v>2</v>
      </c>
      <c r="BG21" s="19">
        <v>3</v>
      </c>
      <c r="BH21" s="19"/>
      <c r="BI21" s="19"/>
      <c r="BJ21" s="19">
        <v>6</v>
      </c>
      <c r="BK21" s="19">
        <v>6</v>
      </c>
      <c r="BL21" s="19"/>
      <c r="BM21" s="19"/>
      <c r="BN21" s="19">
        <v>5</v>
      </c>
      <c r="BO21" s="19">
        <v>15</v>
      </c>
      <c r="BP21" s="19"/>
      <c r="BQ21" s="19"/>
      <c r="BR21" s="19"/>
      <c r="BS21" s="19"/>
    </row>
    <row r="22" spans="1:71" ht="14.25" customHeight="1">
      <c r="A22" s="13">
        <f t="shared" si="1"/>
        <v>18</v>
      </c>
      <c r="B22" s="13" t="s">
        <v>308</v>
      </c>
      <c r="C22" s="36">
        <v>9606</v>
      </c>
      <c r="D22" s="20" t="s">
        <v>365</v>
      </c>
      <c r="E22" s="20">
        <f t="shared" si="0"/>
        <v>1</v>
      </c>
      <c r="F22" s="21" t="s">
        <v>357</v>
      </c>
      <c r="G22" s="22">
        <f t="shared" si="2"/>
        <v>159</v>
      </c>
      <c r="H22" s="22">
        <f t="shared" si="3"/>
        <v>121</v>
      </c>
      <c r="I22" s="22"/>
      <c r="J22" s="24"/>
      <c r="K22" s="14">
        <v>4</v>
      </c>
      <c r="L22" s="14">
        <v>13</v>
      </c>
      <c r="M22" s="14">
        <v>29</v>
      </c>
      <c r="N22" s="14">
        <v>50</v>
      </c>
      <c r="O22" s="14">
        <v>3</v>
      </c>
      <c r="P22" s="14">
        <v>14</v>
      </c>
      <c r="Q22" s="14">
        <v>21</v>
      </c>
      <c r="R22" s="14">
        <v>25</v>
      </c>
      <c r="S22" s="19"/>
      <c r="T22" s="14">
        <v>5</v>
      </c>
      <c r="U22" s="14">
        <v>29</v>
      </c>
      <c r="V22" s="14">
        <v>24</v>
      </c>
      <c r="W22" s="14">
        <v>19</v>
      </c>
      <c r="X22" s="14">
        <v>3</v>
      </c>
      <c r="Y22" s="14">
        <v>14</v>
      </c>
      <c r="Z22" s="14">
        <v>17</v>
      </c>
      <c r="AA22" s="14">
        <v>10</v>
      </c>
      <c r="AB22" s="19"/>
      <c r="AC22" s="19">
        <v>1</v>
      </c>
      <c r="AD22" s="19"/>
      <c r="AE22" s="19"/>
      <c r="AF22" s="19">
        <v>62</v>
      </c>
      <c r="AG22" s="19">
        <v>30</v>
      </c>
      <c r="AH22" s="19">
        <v>220</v>
      </c>
      <c r="AI22" s="19"/>
      <c r="AJ22" s="19"/>
      <c r="AK22" s="19">
        <v>8</v>
      </c>
      <c r="AL22" s="19"/>
      <c r="AM22" s="19"/>
      <c r="AN22" s="19"/>
      <c r="AO22" s="14">
        <v>85</v>
      </c>
      <c r="AP22" s="14">
        <v>30</v>
      </c>
      <c r="AQ22" s="14">
        <v>115</v>
      </c>
      <c r="AR22" s="19">
        <v>1</v>
      </c>
      <c r="AS22" s="19">
        <v>65</v>
      </c>
      <c r="AT22" s="19"/>
      <c r="AU22" s="19"/>
      <c r="AV22" s="19"/>
      <c r="AW22" s="19"/>
      <c r="AX22" s="19"/>
      <c r="AY22" s="19"/>
      <c r="AZ22" s="19"/>
      <c r="BA22" s="19"/>
      <c r="BB22" s="19">
        <v>35</v>
      </c>
      <c r="BC22" s="19">
        <v>30</v>
      </c>
      <c r="BD22" s="19">
        <v>1</v>
      </c>
      <c r="BE22" s="19">
        <v>40</v>
      </c>
      <c r="BF22" s="19">
        <v>4</v>
      </c>
      <c r="BG22" s="19">
        <v>5</v>
      </c>
      <c r="BH22" s="19"/>
      <c r="BI22" s="19"/>
      <c r="BJ22" s="19">
        <v>40</v>
      </c>
      <c r="BK22" s="19">
        <v>5</v>
      </c>
      <c r="BL22" s="19">
        <v>2</v>
      </c>
      <c r="BM22" s="19">
        <v>45</v>
      </c>
      <c r="BN22" s="19"/>
      <c r="BO22" s="19"/>
      <c r="BP22" s="19">
        <v>2</v>
      </c>
      <c r="BQ22" s="19">
        <v>8</v>
      </c>
      <c r="BR22" s="19">
        <v>50</v>
      </c>
      <c r="BS22" s="19">
        <v>3</v>
      </c>
    </row>
    <row r="23" spans="1:71" ht="14.25" customHeight="1">
      <c r="A23" s="13">
        <f t="shared" si="1"/>
        <v>19</v>
      </c>
      <c r="B23" s="13" t="s">
        <v>308</v>
      </c>
      <c r="C23" s="13">
        <v>9594</v>
      </c>
      <c r="D23" s="20" t="s">
        <v>145</v>
      </c>
      <c r="E23" s="20">
        <f t="shared" si="0"/>
        <v>1</v>
      </c>
      <c r="F23" s="21" t="s">
        <v>357</v>
      </c>
      <c r="G23" s="22">
        <f t="shared" si="2"/>
        <v>28</v>
      </c>
      <c r="H23" s="22">
        <f t="shared" si="3"/>
        <v>8</v>
      </c>
      <c r="I23" s="22"/>
      <c r="J23" s="31"/>
      <c r="K23" s="17"/>
      <c r="L23" s="17"/>
      <c r="M23" s="17">
        <v>4</v>
      </c>
      <c r="N23" s="17">
        <v>20</v>
      </c>
      <c r="O23" s="17"/>
      <c r="P23" s="17"/>
      <c r="Q23" s="17"/>
      <c r="R23" s="17">
        <v>4</v>
      </c>
      <c r="S23" s="31"/>
      <c r="T23" s="17"/>
      <c r="U23" s="17"/>
      <c r="V23" s="17">
        <v>1</v>
      </c>
      <c r="W23" s="17">
        <v>6</v>
      </c>
      <c r="X23" s="17"/>
      <c r="Y23" s="17"/>
      <c r="Z23" s="17">
        <v>1</v>
      </c>
      <c r="AA23" s="17"/>
      <c r="AB23" s="31"/>
      <c r="AC23" s="31">
        <v>3</v>
      </c>
      <c r="AD23" s="31"/>
      <c r="AE23" s="31"/>
      <c r="AF23" s="31"/>
      <c r="AG23" s="31"/>
      <c r="AH23" s="31">
        <v>24</v>
      </c>
      <c r="AI23" s="31">
        <v>2</v>
      </c>
      <c r="AJ23" s="31" t="s">
        <v>14</v>
      </c>
      <c r="AK23" s="31"/>
      <c r="AL23" s="31"/>
      <c r="AM23" s="31"/>
      <c r="AN23" s="31"/>
      <c r="AO23" s="17"/>
      <c r="AP23" s="17"/>
      <c r="AQ23" s="32">
        <v>24</v>
      </c>
      <c r="AR23" s="58">
        <v>1</v>
      </c>
      <c r="AS23" s="58">
        <v>6</v>
      </c>
      <c r="AT23" s="58"/>
      <c r="AU23" s="58"/>
      <c r="AV23" s="58"/>
      <c r="AW23" s="58"/>
      <c r="AX23" s="58"/>
      <c r="AY23" s="58"/>
      <c r="AZ23" s="58"/>
      <c r="BA23" s="58"/>
      <c r="BB23" s="58">
        <v>1</v>
      </c>
      <c r="BC23" s="58">
        <v>2</v>
      </c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</row>
    <row r="24" spans="1:71" ht="14.25" customHeight="1">
      <c r="A24" s="13">
        <f t="shared" si="1"/>
        <v>20</v>
      </c>
      <c r="B24" s="13" t="s">
        <v>308</v>
      </c>
      <c r="C24" s="13">
        <v>9563</v>
      </c>
      <c r="D24" s="20" t="s">
        <v>135</v>
      </c>
      <c r="E24" s="20">
        <f t="shared" si="0"/>
        <v>1</v>
      </c>
      <c r="F24" s="21" t="s">
        <v>357</v>
      </c>
      <c r="G24" s="22">
        <f t="shared" si="2"/>
        <v>83</v>
      </c>
      <c r="H24" s="22">
        <f t="shared" si="3"/>
        <v>39</v>
      </c>
      <c r="I24" s="22"/>
      <c r="J24" s="24"/>
      <c r="K24" s="19"/>
      <c r="L24" s="14">
        <v>5</v>
      </c>
      <c r="M24" s="14">
        <v>21</v>
      </c>
      <c r="N24" s="14">
        <v>27</v>
      </c>
      <c r="O24" s="14">
        <v>1</v>
      </c>
      <c r="P24" s="14">
        <v>6</v>
      </c>
      <c r="Q24" s="14">
        <v>8</v>
      </c>
      <c r="R24" s="14">
        <v>15</v>
      </c>
      <c r="S24" s="19"/>
      <c r="T24" s="14">
        <v>2</v>
      </c>
      <c r="U24" s="14">
        <v>3</v>
      </c>
      <c r="V24" s="14">
        <v>14</v>
      </c>
      <c r="W24" s="14">
        <v>4</v>
      </c>
      <c r="X24" s="14">
        <v>1</v>
      </c>
      <c r="Y24" s="14">
        <v>2</v>
      </c>
      <c r="Z24" s="14">
        <v>7</v>
      </c>
      <c r="AA24" s="14">
        <v>6</v>
      </c>
      <c r="AB24" s="19">
        <v>2</v>
      </c>
      <c r="AC24" s="19">
        <v>2</v>
      </c>
      <c r="AD24" s="19">
        <v>3</v>
      </c>
      <c r="AE24" s="19">
        <v>13</v>
      </c>
      <c r="AF24" s="19">
        <v>10</v>
      </c>
      <c r="AG24" s="19">
        <v>3</v>
      </c>
      <c r="AH24" s="19">
        <v>68</v>
      </c>
      <c r="AI24" s="19">
        <v>1</v>
      </c>
      <c r="AJ24" s="19">
        <v>2</v>
      </c>
      <c r="AK24" s="19"/>
      <c r="AL24" s="19"/>
      <c r="AM24" s="19"/>
      <c r="AN24" s="19"/>
      <c r="AO24" s="14">
        <v>10</v>
      </c>
      <c r="AP24" s="14">
        <v>3</v>
      </c>
      <c r="AQ24" s="14">
        <v>32</v>
      </c>
      <c r="AR24" s="19"/>
      <c r="AS24" s="19"/>
      <c r="AT24" s="19"/>
      <c r="AU24" s="19"/>
      <c r="AV24" s="19">
        <v>1</v>
      </c>
      <c r="AW24" s="19">
        <v>50</v>
      </c>
      <c r="AX24" s="19"/>
      <c r="AY24" s="19"/>
      <c r="AZ24" s="19"/>
      <c r="BA24" s="19"/>
      <c r="BB24" s="19"/>
      <c r="BC24" s="19"/>
      <c r="BD24" s="19">
        <v>1</v>
      </c>
      <c r="BE24" s="19">
        <v>6</v>
      </c>
      <c r="BF24" s="19">
        <v>3</v>
      </c>
      <c r="BG24" s="19">
        <v>2</v>
      </c>
      <c r="BH24" s="19"/>
      <c r="BI24" s="19"/>
      <c r="BJ24" s="19"/>
      <c r="BK24" s="19"/>
      <c r="BL24" s="19">
        <v>1</v>
      </c>
      <c r="BM24" s="19">
        <v>10</v>
      </c>
      <c r="BN24" s="19">
        <v>4</v>
      </c>
      <c r="BO24" s="19">
        <v>2</v>
      </c>
      <c r="BP24" s="19"/>
      <c r="BQ24" s="19"/>
      <c r="BR24" s="19"/>
      <c r="BS24" s="19"/>
    </row>
    <row r="25" spans="1:71" ht="14.25" customHeight="1">
      <c r="A25" s="13">
        <f t="shared" si="1"/>
        <v>21</v>
      </c>
      <c r="B25" s="13" t="s">
        <v>308</v>
      </c>
      <c r="C25" s="13">
        <v>9593</v>
      </c>
      <c r="D25" s="20" t="s">
        <v>146</v>
      </c>
      <c r="E25" s="20">
        <f t="shared" si="0"/>
        <v>1</v>
      </c>
      <c r="F25" s="21" t="s">
        <v>357</v>
      </c>
      <c r="G25" s="22">
        <f t="shared" si="2"/>
        <v>65</v>
      </c>
      <c r="H25" s="22">
        <f t="shared" si="3"/>
        <v>23</v>
      </c>
      <c r="I25" s="22"/>
      <c r="J25" s="31"/>
      <c r="K25" s="17"/>
      <c r="L25" s="17">
        <v>1</v>
      </c>
      <c r="M25" s="17">
        <v>11</v>
      </c>
      <c r="N25" s="17">
        <v>32</v>
      </c>
      <c r="O25" s="17">
        <v>1</v>
      </c>
      <c r="P25" s="17"/>
      <c r="Q25" s="17">
        <v>5</v>
      </c>
      <c r="R25" s="17">
        <v>15</v>
      </c>
      <c r="S25" s="31"/>
      <c r="T25" s="17"/>
      <c r="U25" s="17"/>
      <c r="V25" s="17">
        <v>2</v>
      </c>
      <c r="W25" s="17">
        <v>15</v>
      </c>
      <c r="X25" s="17"/>
      <c r="Y25" s="17"/>
      <c r="Z25" s="17"/>
      <c r="AA25" s="17">
        <v>6</v>
      </c>
      <c r="AB25" s="31">
        <v>2</v>
      </c>
      <c r="AC25" s="31">
        <v>6</v>
      </c>
      <c r="AD25" s="31">
        <v>3</v>
      </c>
      <c r="AE25" s="31">
        <v>1</v>
      </c>
      <c r="AF25" s="31">
        <v>2</v>
      </c>
      <c r="AG25" s="31"/>
      <c r="AH25" s="31">
        <v>43</v>
      </c>
      <c r="AI25" s="31"/>
      <c r="AJ25" s="31"/>
      <c r="AK25" s="31"/>
      <c r="AL25" s="31"/>
      <c r="AM25" s="31"/>
      <c r="AN25" s="31">
        <v>2</v>
      </c>
      <c r="AO25" s="17">
        <v>2</v>
      </c>
      <c r="AP25" s="17"/>
      <c r="AQ25" s="32"/>
      <c r="AR25" s="58">
        <v>1</v>
      </c>
      <c r="AS25" s="58">
        <v>20</v>
      </c>
      <c r="AT25" s="58"/>
      <c r="AU25" s="58"/>
      <c r="AV25" s="58"/>
      <c r="AW25" s="58"/>
      <c r="AX25" s="58">
        <v>1</v>
      </c>
      <c r="AY25" s="58">
        <v>3</v>
      </c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>
        <v>1</v>
      </c>
      <c r="BK25" s="58">
        <v>5</v>
      </c>
      <c r="BL25" s="58"/>
      <c r="BM25" s="58"/>
      <c r="BN25" s="58">
        <v>3</v>
      </c>
      <c r="BO25" s="58">
        <v>10</v>
      </c>
      <c r="BP25" s="58"/>
      <c r="BQ25" s="58"/>
      <c r="BR25" s="58">
        <v>66</v>
      </c>
      <c r="BS25" s="58">
        <v>9</v>
      </c>
    </row>
    <row r="26" spans="1:71" ht="14.25" customHeight="1">
      <c r="A26" s="13">
        <f t="shared" si="1"/>
        <v>22</v>
      </c>
      <c r="B26" s="13" t="s">
        <v>308</v>
      </c>
      <c r="C26" s="13">
        <v>9529</v>
      </c>
      <c r="D26" s="20" t="s">
        <v>366</v>
      </c>
      <c r="E26" s="20">
        <f t="shared" si="0"/>
        <v>1</v>
      </c>
      <c r="F26" s="21" t="s">
        <v>357</v>
      </c>
      <c r="G26" s="22">
        <f t="shared" si="2"/>
        <v>129</v>
      </c>
      <c r="H26" s="22">
        <f t="shared" si="3"/>
        <v>32</v>
      </c>
      <c r="I26" s="22"/>
      <c r="J26" s="24"/>
      <c r="K26" s="14"/>
      <c r="L26" s="14">
        <v>4</v>
      </c>
      <c r="M26" s="14">
        <v>20</v>
      </c>
      <c r="N26" s="14">
        <v>63</v>
      </c>
      <c r="O26" s="14"/>
      <c r="P26" s="14">
        <v>2</v>
      </c>
      <c r="Q26" s="14">
        <v>6</v>
      </c>
      <c r="R26" s="14">
        <v>34</v>
      </c>
      <c r="S26" s="19"/>
      <c r="T26" s="14"/>
      <c r="U26" s="14">
        <v>5</v>
      </c>
      <c r="V26" s="14">
        <v>6</v>
      </c>
      <c r="W26" s="14">
        <v>7</v>
      </c>
      <c r="X26" s="14"/>
      <c r="Y26" s="14">
        <v>2</v>
      </c>
      <c r="Z26" s="14">
        <v>2</v>
      </c>
      <c r="AA26" s="14">
        <v>10</v>
      </c>
      <c r="AB26" s="19"/>
      <c r="AC26" s="19">
        <v>7</v>
      </c>
      <c r="AD26" s="19"/>
      <c r="AE26" s="19"/>
      <c r="AF26" s="19">
        <v>1</v>
      </c>
      <c r="AG26" s="19">
        <v>3</v>
      </c>
      <c r="AH26" s="19">
        <v>96</v>
      </c>
      <c r="AI26" s="19"/>
      <c r="AJ26" s="19"/>
      <c r="AK26" s="19"/>
      <c r="AL26" s="19"/>
      <c r="AM26" s="19"/>
      <c r="AN26" s="19"/>
      <c r="AO26" s="14"/>
      <c r="AP26" s="14"/>
      <c r="AQ26" s="14"/>
      <c r="AR26" s="19">
        <v>1</v>
      </c>
      <c r="AS26" s="19">
        <v>50</v>
      </c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>
        <v>1</v>
      </c>
      <c r="BI26" s="19">
        <v>3</v>
      </c>
      <c r="BJ26" s="19"/>
      <c r="BK26" s="19"/>
      <c r="BL26" s="19">
        <v>1</v>
      </c>
      <c r="BM26" s="19">
        <v>6</v>
      </c>
      <c r="BN26" s="19">
        <v>1</v>
      </c>
      <c r="BO26" s="19">
        <v>6</v>
      </c>
      <c r="BP26" s="19">
        <v>4</v>
      </c>
      <c r="BQ26" s="19">
        <v>13</v>
      </c>
      <c r="BR26" s="19"/>
      <c r="BS26" s="19"/>
    </row>
    <row r="27" spans="1:71" ht="14.25" customHeight="1">
      <c r="A27" s="13">
        <f t="shared" si="1"/>
        <v>23</v>
      </c>
      <c r="B27" s="13" t="s">
        <v>308</v>
      </c>
      <c r="C27" s="13">
        <v>9555</v>
      </c>
      <c r="D27" s="20" t="s">
        <v>133</v>
      </c>
      <c r="E27" s="20">
        <f t="shared" si="0"/>
        <v>1</v>
      </c>
      <c r="F27" s="21" t="s">
        <v>357</v>
      </c>
      <c r="G27" s="22">
        <f t="shared" si="2"/>
        <v>119</v>
      </c>
      <c r="H27" s="22">
        <f t="shared" si="3"/>
        <v>36</v>
      </c>
      <c r="I27" s="22"/>
      <c r="J27" s="19"/>
      <c r="K27" s="23"/>
      <c r="L27" s="23">
        <v>12</v>
      </c>
      <c r="M27" s="23">
        <v>26</v>
      </c>
      <c r="N27" s="23">
        <v>40</v>
      </c>
      <c r="O27" s="23">
        <v>1</v>
      </c>
      <c r="P27" s="23">
        <v>6</v>
      </c>
      <c r="Q27" s="23">
        <v>12</v>
      </c>
      <c r="R27" s="23">
        <v>22</v>
      </c>
      <c r="S27" s="24"/>
      <c r="T27" s="23">
        <v>1</v>
      </c>
      <c r="U27" s="23">
        <v>4</v>
      </c>
      <c r="V27" s="23">
        <v>10</v>
      </c>
      <c r="W27" s="23">
        <v>7</v>
      </c>
      <c r="X27" s="23"/>
      <c r="Y27" s="23">
        <v>5</v>
      </c>
      <c r="Z27" s="23">
        <v>5</v>
      </c>
      <c r="AA27" s="23">
        <v>4</v>
      </c>
      <c r="AB27" s="24">
        <v>8</v>
      </c>
      <c r="AC27" s="24">
        <v>6</v>
      </c>
      <c r="AD27" s="24">
        <v>14</v>
      </c>
      <c r="AE27" s="24"/>
      <c r="AF27" s="24">
        <v>12</v>
      </c>
      <c r="AG27" s="24">
        <v>2</v>
      </c>
      <c r="AH27" s="24">
        <v>66</v>
      </c>
      <c r="AI27" s="24"/>
      <c r="AJ27" s="24"/>
      <c r="AK27" s="24"/>
      <c r="AL27" s="24"/>
      <c r="AM27" s="24"/>
      <c r="AN27" s="24"/>
      <c r="AO27" s="23">
        <v>12</v>
      </c>
      <c r="AP27" s="23"/>
      <c r="AQ27" s="32">
        <v>20</v>
      </c>
      <c r="AR27" s="58">
        <v>1</v>
      </c>
      <c r="AS27" s="58">
        <v>40</v>
      </c>
      <c r="AT27" s="58"/>
      <c r="AU27" s="58"/>
      <c r="AV27" s="58"/>
      <c r="AW27" s="58"/>
      <c r="AX27" s="58"/>
      <c r="AY27" s="58"/>
      <c r="AZ27" s="58"/>
      <c r="BA27" s="58"/>
      <c r="BB27" s="58">
        <v>12</v>
      </c>
      <c r="BC27" s="58">
        <v>24</v>
      </c>
      <c r="BD27" s="58"/>
      <c r="BE27" s="58"/>
      <c r="BF27" s="58"/>
      <c r="BG27" s="58"/>
      <c r="BH27" s="58"/>
      <c r="BI27" s="58"/>
      <c r="BJ27" s="58">
        <v>18</v>
      </c>
      <c r="BK27" s="58">
        <v>60</v>
      </c>
      <c r="BL27" s="58"/>
      <c r="BM27" s="58"/>
      <c r="BN27" s="58">
        <v>1</v>
      </c>
      <c r="BO27" s="58">
        <v>6</v>
      </c>
      <c r="BP27" s="58"/>
      <c r="BQ27" s="58"/>
      <c r="BR27" s="58"/>
      <c r="BS27" s="58"/>
    </row>
    <row r="28" spans="1:71" ht="14.25" customHeight="1">
      <c r="A28" s="13">
        <f t="shared" si="1"/>
        <v>24</v>
      </c>
      <c r="B28" s="13" t="s">
        <v>308</v>
      </c>
      <c r="C28" s="13">
        <v>9548</v>
      </c>
      <c r="D28" s="20" t="s">
        <v>129</v>
      </c>
      <c r="E28" s="20">
        <f t="shared" si="0"/>
        <v>1</v>
      </c>
      <c r="F28" s="21" t="s">
        <v>357</v>
      </c>
      <c r="G28" s="22">
        <f t="shared" si="2"/>
        <v>89</v>
      </c>
      <c r="H28" s="22">
        <f t="shared" si="3"/>
        <v>89</v>
      </c>
      <c r="I28" s="22"/>
      <c r="J28" s="19"/>
      <c r="K28" s="23">
        <v>1</v>
      </c>
      <c r="L28" s="23">
        <v>5</v>
      </c>
      <c r="M28" s="23">
        <v>9</v>
      </c>
      <c r="N28" s="23">
        <v>43</v>
      </c>
      <c r="O28" s="23"/>
      <c r="P28" s="23">
        <v>4</v>
      </c>
      <c r="Q28" s="23">
        <v>9</v>
      </c>
      <c r="R28" s="23">
        <v>18</v>
      </c>
      <c r="S28" s="24"/>
      <c r="T28" s="23">
        <v>17</v>
      </c>
      <c r="U28" s="23">
        <v>6</v>
      </c>
      <c r="V28" s="23">
        <v>16</v>
      </c>
      <c r="W28" s="23">
        <v>20</v>
      </c>
      <c r="X28" s="23">
        <v>8</v>
      </c>
      <c r="Y28" s="23">
        <v>3</v>
      </c>
      <c r="Z28" s="23">
        <v>10</v>
      </c>
      <c r="AA28" s="23">
        <v>9</v>
      </c>
      <c r="AB28" s="24">
        <v>16</v>
      </c>
      <c r="AC28" s="24">
        <v>5</v>
      </c>
      <c r="AD28" s="24">
        <v>1</v>
      </c>
      <c r="AE28" s="24">
        <v>19</v>
      </c>
      <c r="AF28" s="24">
        <v>11</v>
      </c>
      <c r="AG28" s="24">
        <v>5</v>
      </c>
      <c r="AH28" s="24">
        <v>118</v>
      </c>
      <c r="AI28" s="24"/>
      <c r="AJ28" s="24">
        <v>2</v>
      </c>
      <c r="AK28" s="24">
        <v>1</v>
      </c>
      <c r="AL28" s="24"/>
      <c r="AM28" s="24"/>
      <c r="AN28" s="24"/>
      <c r="AO28" s="23">
        <v>14</v>
      </c>
      <c r="AP28" s="23">
        <v>5</v>
      </c>
      <c r="AQ28" s="32">
        <v>44</v>
      </c>
      <c r="AR28" s="58">
        <v>1</v>
      </c>
      <c r="AS28" s="58">
        <v>50</v>
      </c>
      <c r="AT28" s="58"/>
      <c r="AU28" s="58"/>
      <c r="AV28" s="58"/>
      <c r="AW28" s="58"/>
      <c r="AX28" s="58"/>
      <c r="AY28" s="58"/>
      <c r="AZ28" s="58"/>
      <c r="BA28" s="58"/>
      <c r="BB28" s="58">
        <v>24</v>
      </c>
      <c r="BC28" s="58">
        <v>5</v>
      </c>
      <c r="BD28" s="58"/>
      <c r="BE28" s="58"/>
      <c r="BF28" s="58">
        <v>2</v>
      </c>
      <c r="BG28" s="58">
        <v>2</v>
      </c>
      <c r="BH28" s="58"/>
      <c r="BI28" s="58"/>
      <c r="BJ28" s="58">
        <v>8</v>
      </c>
      <c r="BK28" s="58">
        <v>16</v>
      </c>
      <c r="BL28" s="58">
        <v>1</v>
      </c>
      <c r="BM28" s="58">
        <v>15</v>
      </c>
      <c r="BN28" s="58">
        <v>4</v>
      </c>
      <c r="BO28" s="58">
        <v>12</v>
      </c>
      <c r="BP28" s="58">
        <v>2</v>
      </c>
      <c r="BQ28" s="58">
        <v>20</v>
      </c>
      <c r="BR28" s="58">
        <v>30</v>
      </c>
      <c r="BS28" s="58">
        <v>19</v>
      </c>
    </row>
    <row r="29" spans="1:71" ht="14.25" customHeight="1">
      <c r="A29" s="13">
        <f t="shared" si="1"/>
        <v>25</v>
      </c>
      <c r="B29" s="13" t="s">
        <v>308</v>
      </c>
      <c r="C29" s="13">
        <v>9549</v>
      </c>
      <c r="D29" s="20" t="s">
        <v>130</v>
      </c>
      <c r="E29" s="20">
        <f t="shared" si="0"/>
        <v>1</v>
      </c>
      <c r="F29" s="21" t="s">
        <v>357</v>
      </c>
      <c r="G29" s="22">
        <f t="shared" si="2"/>
        <v>81</v>
      </c>
      <c r="H29" s="22">
        <f t="shared" si="3"/>
        <v>22</v>
      </c>
      <c r="I29" s="22"/>
      <c r="J29" s="19"/>
      <c r="K29" s="23">
        <v>1</v>
      </c>
      <c r="L29" s="23">
        <v>9</v>
      </c>
      <c r="M29" s="23">
        <v>13</v>
      </c>
      <c r="N29" s="23">
        <v>34</v>
      </c>
      <c r="O29" s="23">
        <v>2</v>
      </c>
      <c r="P29" s="23">
        <v>7</v>
      </c>
      <c r="Q29" s="23">
        <v>6</v>
      </c>
      <c r="R29" s="23">
        <v>9</v>
      </c>
      <c r="S29" s="24"/>
      <c r="T29" s="23"/>
      <c r="U29" s="23">
        <v>2</v>
      </c>
      <c r="V29" s="23">
        <v>4</v>
      </c>
      <c r="W29" s="23">
        <v>8</v>
      </c>
      <c r="X29" s="23"/>
      <c r="Y29" s="23">
        <v>3</v>
      </c>
      <c r="Z29" s="23">
        <v>1</v>
      </c>
      <c r="AA29" s="23">
        <v>4</v>
      </c>
      <c r="AB29" s="24">
        <v>4</v>
      </c>
      <c r="AC29" s="24">
        <v>1</v>
      </c>
      <c r="AD29" s="24"/>
      <c r="AE29" s="24"/>
      <c r="AF29" s="24">
        <v>18</v>
      </c>
      <c r="AG29" s="24">
        <v>2</v>
      </c>
      <c r="AH29" s="24">
        <v>60</v>
      </c>
      <c r="AI29" s="24"/>
      <c r="AJ29" s="24"/>
      <c r="AK29" s="24"/>
      <c r="AL29" s="24"/>
      <c r="AM29" s="24"/>
      <c r="AN29" s="24"/>
      <c r="AO29" s="23">
        <v>17</v>
      </c>
      <c r="AP29" s="23">
        <v>17</v>
      </c>
      <c r="AQ29" s="32">
        <v>17</v>
      </c>
      <c r="AR29" s="58">
        <v>1</v>
      </c>
      <c r="AS29" s="58">
        <v>40</v>
      </c>
      <c r="AT29" s="58"/>
      <c r="AU29" s="58"/>
      <c r="AV29" s="58"/>
      <c r="AW29" s="58"/>
      <c r="AX29" s="58"/>
      <c r="AY29" s="58"/>
      <c r="AZ29" s="58"/>
      <c r="BA29" s="58"/>
      <c r="BB29" s="58">
        <v>8</v>
      </c>
      <c r="BC29" s="58">
        <v>2</v>
      </c>
      <c r="BD29" s="58"/>
      <c r="BE29" s="58"/>
      <c r="BF29" s="58">
        <v>4</v>
      </c>
      <c r="BG29" s="58">
        <v>1</v>
      </c>
      <c r="BH29" s="58"/>
      <c r="BI29" s="58"/>
      <c r="BJ29" s="58">
        <v>6</v>
      </c>
      <c r="BK29" s="58">
        <v>1</v>
      </c>
      <c r="BL29" s="58">
        <v>1</v>
      </c>
      <c r="BM29" s="19">
        <v>6.5</v>
      </c>
      <c r="BN29" s="58"/>
      <c r="BO29" s="58"/>
      <c r="BP29" s="58"/>
      <c r="BQ29" s="58"/>
      <c r="BR29" s="58">
        <v>1</v>
      </c>
      <c r="BS29" s="58">
        <v>3</v>
      </c>
    </row>
    <row r="30" spans="1:71" ht="14.25" customHeight="1">
      <c r="A30" s="13">
        <f t="shared" si="1"/>
        <v>26</v>
      </c>
      <c r="B30" s="13" t="s">
        <v>308</v>
      </c>
      <c r="C30" s="13">
        <v>9615</v>
      </c>
      <c r="D30" s="20" t="s">
        <v>274</v>
      </c>
      <c r="E30" s="20">
        <f t="shared" si="0"/>
        <v>1</v>
      </c>
      <c r="F30" s="21" t="s">
        <v>357</v>
      </c>
      <c r="G30" s="22">
        <f t="shared" si="2"/>
        <v>129</v>
      </c>
      <c r="H30" s="22">
        <f t="shared" si="3"/>
        <v>0</v>
      </c>
      <c r="I30" s="22"/>
      <c r="J30" s="24"/>
      <c r="K30" s="14">
        <v>20</v>
      </c>
      <c r="L30" s="14">
        <v>22</v>
      </c>
      <c r="M30" s="14">
        <v>20</v>
      </c>
      <c r="N30" s="14">
        <v>12</v>
      </c>
      <c r="O30" s="14">
        <v>16</v>
      </c>
      <c r="P30" s="14">
        <v>16</v>
      </c>
      <c r="Q30" s="14">
        <v>16</v>
      </c>
      <c r="R30" s="14">
        <v>7</v>
      </c>
      <c r="S30" s="19">
        <v>0</v>
      </c>
      <c r="T30" s="14"/>
      <c r="U30" s="14"/>
      <c r="V30" s="14"/>
      <c r="W30" s="14"/>
      <c r="X30" s="14"/>
      <c r="Y30" s="14"/>
      <c r="Z30" s="14"/>
      <c r="AA30" s="14"/>
      <c r="AB30" s="19"/>
      <c r="AC30" s="19">
        <v>2</v>
      </c>
      <c r="AD30" s="19">
        <v>5</v>
      </c>
      <c r="AE30" s="19"/>
      <c r="AF30" s="19">
        <v>12</v>
      </c>
      <c r="AG30" s="19">
        <v>9</v>
      </c>
      <c r="AH30" s="19">
        <v>48</v>
      </c>
      <c r="AI30" s="19">
        <v>7</v>
      </c>
      <c r="AJ30" s="19"/>
      <c r="AK30" s="19"/>
      <c r="AL30" s="19"/>
      <c r="AM30" s="19"/>
      <c r="AN30" s="19"/>
      <c r="AO30" s="14">
        <v>11</v>
      </c>
      <c r="AP30" s="14">
        <v>7</v>
      </c>
      <c r="AQ30" s="14">
        <v>10</v>
      </c>
      <c r="AR30" s="19">
        <v>1</v>
      </c>
      <c r="AS30" s="19">
        <v>12</v>
      </c>
      <c r="AT30" s="19"/>
      <c r="AU30" s="19"/>
      <c r="AV30" s="19"/>
      <c r="AW30" s="19"/>
      <c r="AX30" s="19"/>
      <c r="AY30" s="19"/>
      <c r="AZ30" s="19">
        <v>6</v>
      </c>
      <c r="BA30" s="19"/>
      <c r="BB30" s="19">
        <v>6</v>
      </c>
      <c r="BC30" s="19">
        <v>3</v>
      </c>
      <c r="BD30" s="19">
        <v>8</v>
      </c>
      <c r="BE30" s="19"/>
      <c r="BF30" s="19">
        <v>8</v>
      </c>
      <c r="BG30" s="19">
        <v>3</v>
      </c>
      <c r="BH30" s="19"/>
      <c r="BI30" s="19"/>
      <c r="BJ30" s="19">
        <v>9</v>
      </c>
      <c r="BK30" s="19">
        <v>3</v>
      </c>
      <c r="BL30" s="19"/>
      <c r="BM30" s="19"/>
      <c r="BN30" s="19">
        <v>5</v>
      </c>
      <c r="BO30" s="19">
        <v>8</v>
      </c>
      <c r="BP30" s="19"/>
      <c r="BQ30" s="19"/>
      <c r="BR30" s="19"/>
      <c r="BS30" s="19"/>
    </row>
    <row r="31" spans="1:71" ht="14.25" customHeight="1">
      <c r="A31" s="13">
        <f t="shared" si="1"/>
        <v>27</v>
      </c>
      <c r="B31" s="13" t="s">
        <v>308</v>
      </c>
      <c r="C31" s="13">
        <v>9614</v>
      </c>
      <c r="D31" s="20" t="s">
        <v>151</v>
      </c>
      <c r="E31" s="20">
        <f t="shared" si="0"/>
        <v>1</v>
      </c>
      <c r="F31" s="21" t="s">
        <v>357</v>
      </c>
      <c r="G31" s="22">
        <f t="shared" si="2"/>
        <v>174</v>
      </c>
      <c r="H31" s="22">
        <f t="shared" si="3"/>
        <v>51</v>
      </c>
      <c r="I31" s="22"/>
      <c r="J31" s="24"/>
      <c r="K31" s="14">
        <v>1</v>
      </c>
      <c r="L31" s="14">
        <v>5</v>
      </c>
      <c r="M31" s="14">
        <v>11</v>
      </c>
      <c r="N31" s="14">
        <v>106</v>
      </c>
      <c r="O31" s="14"/>
      <c r="P31" s="14">
        <v>3</v>
      </c>
      <c r="Q31" s="14">
        <v>4</v>
      </c>
      <c r="R31" s="14">
        <v>44</v>
      </c>
      <c r="S31" s="19"/>
      <c r="T31" s="14">
        <v>2</v>
      </c>
      <c r="U31" s="14"/>
      <c r="V31" s="14">
        <v>7</v>
      </c>
      <c r="W31" s="14">
        <v>15</v>
      </c>
      <c r="X31" s="14">
        <v>2</v>
      </c>
      <c r="Y31" s="14">
        <v>1</v>
      </c>
      <c r="Z31" s="14">
        <v>4</v>
      </c>
      <c r="AA31" s="14">
        <v>20</v>
      </c>
      <c r="AB31" s="19">
        <v>19</v>
      </c>
      <c r="AC31" s="19">
        <v>12</v>
      </c>
      <c r="AD31" s="19">
        <v>8</v>
      </c>
      <c r="AE31" s="19">
        <v>1</v>
      </c>
      <c r="AF31" s="19">
        <v>4</v>
      </c>
      <c r="AG31" s="19"/>
      <c r="AH31" s="19">
        <v>107</v>
      </c>
      <c r="AI31" s="19">
        <v>3</v>
      </c>
      <c r="AJ31" s="19"/>
      <c r="AK31" s="19"/>
      <c r="AL31" s="19"/>
      <c r="AM31" s="19"/>
      <c r="AN31" s="19"/>
      <c r="AO31" s="14">
        <v>27</v>
      </c>
      <c r="AP31" s="14">
        <v>4</v>
      </c>
      <c r="AQ31" s="14">
        <v>12</v>
      </c>
      <c r="AR31" s="19">
        <v>1</v>
      </c>
      <c r="AS31" s="19">
        <v>20</v>
      </c>
      <c r="AT31" s="19"/>
      <c r="AU31" s="19"/>
      <c r="AV31" s="19"/>
      <c r="AW31" s="19"/>
      <c r="AX31" s="19"/>
      <c r="AY31" s="19"/>
      <c r="AZ31" s="19"/>
      <c r="BA31" s="19"/>
      <c r="BB31" s="19">
        <v>32</v>
      </c>
      <c r="BC31" s="19">
        <v>2.75</v>
      </c>
      <c r="BD31" s="19"/>
      <c r="BE31" s="19"/>
      <c r="BF31" s="19">
        <v>5</v>
      </c>
      <c r="BG31" s="19">
        <v>15</v>
      </c>
      <c r="BH31" s="19"/>
      <c r="BI31" s="19"/>
      <c r="BJ31" s="19">
        <v>19</v>
      </c>
      <c r="BK31" s="19">
        <v>47.5</v>
      </c>
      <c r="BL31" s="19">
        <v>1</v>
      </c>
      <c r="BM31" s="19">
        <v>17.5</v>
      </c>
      <c r="BN31" s="19"/>
      <c r="BO31" s="19"/>
      <c r="BP31" s="19"/>
      <c r="BQ31" s="19"/>
      <c r="BR31" s="19"/>
      <c r="BS31" s="19"/>
    </row>
    <row r="32" spans="1:71" ht="14.25" customHeight="1">
      <c r="A32" s="13">
        <f t="shared" si="1"/>
        <v>28</v>
      </c>
      <c r="B32" s="13" t="s">
        <v>308</v>
      </c>
      <c r="C32" s="13">
        <v>14765</v>
      </c>
      <c r="D32" s="20" t="s">
        <v>142</v>
      </c>
      <c r="E32" s="20">
        <f t="shared" si="0"/>
        <v>1</v>
      </c>
      <c r="F32" s="21" t="s">
        <v>357</v>
      </c>
      <c r="G32" s="22">
        <f t="shared" si="2"/>
        <v>130</v>
      </c>
      <c r="H32" s="22">
        <f t="shared" si="3"/>
        <v>115</v>
      </c>
      <c r="I32" s="22"/>
      <c r="J32" s="24"/>
      <c r="K32" s="14"/>
      <c r="L32" s="14">
        <v>11</v>
      </c>
      <c r="M32" s="14">
        <v>12</v>
      </c>
      <c r="N32" s="14">
        <v>62</v>
      </c>
      <c r="O32" s="14"/>
      <c r="P32" s="14">
        <v>10</v>
      </c>
      <c r="Q32" s="14">
        <v>4</v>
      </c>
      <c r="R32" s="14">
        <v>31</v>
      </c>
      <c r="S32" s="19"/>
      <c r="T32" s="14">
        <v>9</v>
      </c>
      <c r="U32" s="14">
        <v>16</v>
      </c>
      <c r="V32" s="14">
        <v>7</v>
      </c>
      <c r="W32" s="14">
        <v>35</v>
      </c>
      <c r="X32" s="14">
        <v>12</v>
      </c>
      <c r="Y32" s="14">
        <v>17</v>
      </c>
      <c r="Z32" s="14">
        <v>3</v>
      </c>
      <c r="AA32" s="14">
        <v>16</v>
      </c>
      <c r="AB32" s="19"/>
      <c r="AC32" s="19">
        <v>18</v>
      </c>
      <c r="AD32" s="19"/>
      <c r="AE32" s="19"/>
      <c r="AF32" s="19">
        <v>17</v>
      </c>
      <c r="AG32" s="19">
        <v>9</v>
      </c>
      <c r="AH32" s="19">
        <v>107</v>
      </c>
      <c r="AI32" s="19"/>
      <c r="AJ32" s="19"/>
      <c r="AK32" s="19"/>
      <c r="AL32" s="19"/>
      <c r="AM32" s="19"/>
      <c r="AN32" s="19"/>
      <c r="AO32" s="14"/>
      <c r="AP32" s="14"/>
      <c r="AQ32" s="14"/>
      <c r="AR32" s="19"/>
      <c r="AS32" s="19"/>
      <c r="AT32" s="19"/>
      <c r="AU32" s="19"/>
      <c r="AV32" s="19"/>
      <c r="AW32" s="19"/>
      <c r="AX32" s="19"/>
      <c r="AY32" s="19"/>
      <c r="AZ32" s="19">
        <v>1</v>
      </c>
      <c r="BA32" s="19">
        <v>15</v>
      </c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>
        <v>1</v>
      </c>
      <c r="BM32" s="19">
        <v>25</v>
      </c>
      <c r="BN32" s="19"/>
      <c r="BO32" s="19"/>
      <c r="BP32" s="19">
        <v>1</v>
      </c>
      <c r="BQ32" s="19">
        <v>20</v>
      </c>
      <c r="BR32" s="19"/>
      <c r="BS32" s="19"/>
    </row>
    <row r="33" spans="1:71" ht="14.25" customHeight="1">
      <c r="A33" s="13">
        <f t="shared" si="1"/>
        <v>29</v>
      </c>
      <c r="B33" s="13" t="s">
        <v>308</v>
      </c>
      <c r="C33" s="13">
        <v>9581</v>
      </c>
      <c r="D33" s="20" t="s">
        <v>143</v>
      </c>
      <c r="E33" s="20">
        <f t="shared" si="0"/>
      </c>
      <c r="F33" s="21" t="s">
        <v>346</v>
      </c>
      <c r="G33" s="22">
        <f t="shared" si="2"/>
        <v>140</v>
      </c>
      <c r="H33" s="22">
        <f t="shared" si="3"/>
        <v>0</v>
      </c>
      <c r="I33" s="22"/>
      <c r="J33" s="24"/>
      <c r="K33" s="24"/>
      <c r="L33" s="14">
        <v>24</v>
      </c>
      <c r="M33" s="14">
        <v>34</v>
      </c>
      <c r="N33" s="14">
        <v>22</v>
      </c>
      <c r="O33" s="14">
        <v>1</v>
      </c>
      <c r="P33" s="14">
        <v>23</v>
      </c>
      <c r="Q33" s="14">
        <v>22</v>
      </c>
      <c r="R33" s="14">
        <v>14</v>
      </c>
      <c r="S33" s="19">
        <v>0</v>
      </c>
      <c r="T33" s="14"/>
      <c r="U33" s="14"/>
      <c r="V33" s="14"/>
      <c r="W33" s="14"/>
      <c r="X33" s="14"/>
      <c r="Y33" s="14"/>
      <c r="Z33" s="14"/>
      <c r="AA33" s="14"/>
      <c r="AB33" s="19">
        <v>5</v>
      </c>
      <c r="AC33" s="19">
        <v>1</v>
      </c>
      <c r="AD33" s="19"/>
      <c r="AE33" s="19">
        <v>5</v>
      </c>
      <c r="AF33" s="19">
        <v>42</v>
      </c>
      <c r="AG33" s="19">
        <v>18</v>
      </c>
      <c r="AH33" s="19">
        <v>185</v>
      </c>
      <c r="AI33" s="19">
        <v>1</v>
      </c>
      <c r="AJ33" s="19"/>
      <c r="AK33" s="19">
        <v>3</v>
      </c>
      <c r="AL33" s="19"/>
      <c r="AM33" s="19"/>
      <c r="AN33" s="19"/>
      <c r="AO33" s="14">
        <v>42</v>
      </c>
      <c r="AP33" s="14">
        <v>35</v>
      </c>
      <c r="AQ33" s="14">
        <v>120</v>
      </c>
      <c r="AR33" s="19">
        <v>1</v>
      </c>
      <c r="AS33" s="19"/>
      <c r="AT33" s="19"/>
      <c r="AU33" s="19"/>
      <c r="AV33" s="19"/>
      <c r="AW33" s="19"/>
      <c r="AX33" s="19"/>
      <c r="AY33" s="19"/>
      <c r="AZ33" s="19"/>
      <c r="BA33" s="19"/>
      <c r="BB33" s="19">
        <v>8</v>
      </c>
      <c r="BC33" s="19"/>
      <c r="BD33" s="19">
        <v>1</v>
      </c>
      <c r="BE33" s="19">
        <v>50</v>
      </c>
      <c r="BF33" s="19"/>
      <c r="BG33" s="19"/>
      <c r="BH33" s="19">
        <v>1</v>
      </c>
      <c r="BI33" s="19">
        <v>30</v>
      </c>
      <c r="BJ33" s="19"/>
      <c r="BK33" s="19"/>
      <c r="BL33" s="19">
        <v>1</v>
      </c>
      <c r="BM33" s="19">
        <v>25</v>
      </c>
      <c r="BN33" s="19"/>
      <c r="BO33" s="19"/>
      <c r="BP33" s="19">
        <v>5</v>
      </c>
      <c r="BQ33" s="19">
        <v>33</v>
      </c>
      <c r="BR33" s="19"/>
      <c r="BS33" s="19"/>
    </row>
    <row r="34" spans="1:71" ht="14.25" customHeight="1">
      <c r="A34" s="13">
        <f t="shared" si="1"/>
        <v>30</v>
      </c>
      <c r="B34" s="13" t="s">
        <v>308</v>
      </c>
      <c r="C34" s="13">
        <v>9583</v>
      </c>
      <c r="D34" s="20" t="s">
        <v>144</v>
      </c>
      <c r="E34" s="20">
        <f t="shared" si="0"/>
        <v>1</v>
      </c>
      <c r="F34" s="21" t="s">
        <v>357</v>
      </c>
      <c r="G34" s="22">
        <f t="shared" si="2"/>
        <v>107</v>
      </c>
      <c r="H34" s="22">
        <f t="shared" si="3"/>
        <v>19</v>
      </c>
      <c r="I34" s="22"/>
      <c r="J34" s="24"/>
      <c r="K34" s="14">
        <v>1</v>
      </c>
      <c r="L34" s="14">
        <v>5</v>
      </c>
      <c r="M34" s="14">
        <v>27</v>
      </c>
      <c r="N34" s="14">
        <v>42</v>
      </c>
      <c r="O34" s="14"/>
      <c r="P34" s="14">
        <v>4</v>
      </c>
      <c r="Q34" s="14">
        <v>9</v>
      </c>
      <c r="R34" s="14">
        <v>19</v>
      </c>
      <c r="S34" s="19"/>
      <c r="T34" s="14">
        <v>1</v>
      </c>
      <c r="U34" s="14">
        <v>2</v>
      </c>
      <c r="V34" s="14">
        <v>2</v>
      </c>
      <c r="W34" s="14">
        <v>6</v>
      </c>
      <c r="X34" s="14"/>
      <c r="Y34" s="14">
        <v>3</v>
      </c>
      <c r="Z34" s="14">
        <v>1</v>
      </c>
      <c r="AA34" s="14">
        <v>4</v>
      </c>
      <c r="AB34" s="19">
        <v>1</v>
      </c>
      <c r="AC34" s="19">
        <v>10</v>
      </c>
      <c r="AD34" s="19"/>
      <c r="AE34" s="19"/>
      <c r="AF34" s="19">
        <v>7</v>
      </c>
      <c r="AG34" s="19">
        <v>1</v>
      </c>
      <c r="AH34" s="19">
        <v>82</v>
      </c>
      <c r="AI34" s="19">
        <v>1</v>
      </c>
      <c r="AJ34" s="19"/>
      <c r="AK34" s="19"/>
      <c r="AL34" s="19"/>
      <c r="AM34" s="19"/>
      <c r="AN34" s="19"/>
      <c r="AO34" s="14">
        <v>1</v>
      </c>
      <c r="AP34" s="14">
        <v>7</v>
      </c>
      <c r="AQ34" s="14">
        <v>5</v>
      </c>
      <c r="AR34" s="19"/>
      <c r="AS34" s="19"/>
      <c r="AT34" s="19"/>
      <c r="AU34" s="19"/>
      <c r="AV34" s="19"/>
      <c r="AW34" s="19"/>
      <c r="AX34" s="19"/>
      <c r="AY34" s="19"/>
      <c r="AZ34" s="19">
        <v>1</v>
      </c>
      <c r="BA34" s="19">
        <v>18</v>
      </c>
      <c r="BB34" s="19">
        <v>1</v>
      </c>
      <c r="BC34" s="19">
        <v>10</v>
      </c>
      <c r="BD34" s="19">
        <v>1</v>
      </c>
      <c r="BE34" s="19">
        <v>3.5</v>
      </c>
      <c r="BF34" s="19">
        <v>2</v>
      </c>
      <c r="BG34" s="19">
        <v>6</v>
      </c>
      <c r="BH34" s="19">
        <v>2</v>
      </c>
      <c r="BI34" s="19">
        <v>13</v>
      </c>
      <c r="BJ34" s="19">
        <v>2</v>
      </c>
      <c r="BK34" s="19">
        <v>10</v>
      </c>
      <c r="BL34" s="19">
        <v>1</v>
      </c>
      <c r="BM34" s="19">
        <v>18</v>
      </c>
      <c r="BN34" s="19">
        <v>1</v>
      </c>
      <c r="BO34" s="19">
        <v>30</v>
      </c>
      <c r="BP34" s="19">
        <v>2</v>
      </c>
      <c r="BQ34" s="19">
        <v>5</v>
      </c>
      <c r="BR34" s="19">
        <v>1</v>
      </c>
      <c r="BS34" s="19">
        <v>35</v>
      </c>
    </row>
    <row r="35" spans="1:71" ht="14.25" customHeight="1">
      <c r="A35" s="13">
        <f t="shared" si="1"/>
        <v>31</v>
      </c>
      <c r="B35" s="13" t="s">
        <v>308</v>
      </c>
      <c r="C35" s="13">
        <v>9618</v>
      </c>
      <c r="D35" s="20" t="s">
        <v>152</v>
      </c>
      <c r="E35" s="20">
        <f t="shared" si="0"/>
      </c>
      <c r="F35" s="21" t="s">
        <v>346</v>
      </c>
      <c r="G35" s="22">
        <f t="shared" si="2"/>
        <v>0</v>
      </c>
      <c r="H35" s="22">
        <f t="shared" si="3"/>
        <v>0</v>
      </c>
      <c r="I35" s="22"/>
      <c r="J35" s="24"/>
      <c r="K35" s="23"/>
      <c r="L35" s="23"/>
      <c r="M35" s="23"/>
      <c r="N35" s="23"/>
      <c r="O35" s="23"/>
      <c r="P35" s="23"/>
      <c r="Q35" s="23"/>
      <c r="R35" s="23"/>
      <c r="S35" s="24">
        <v>0</v>
      </c>
      <c r="T35" s="23"/>
      <c r="U35" s="23"/>
      <c r="V35" s="23"/>
      <c r="W35" s="23"/>
      <c r="X35" s="23"/>
      <c r="Y35" s="23"/>
      <c r="Z35" s="23"/>
      <c r="AA35" s="23"/>
      <c r="AB35" s="24"/>
      <c r="AC35" s="24"/>
      <c r="AD35" s="24"/>
      <c r="AE35" s="24"/>
      <c r="AF35" s="24">
        <v>12</v>
      </c>
      <c r="AG35" s="24">
        <v>50</v>
      </c>
      <c r="AH35" s="24">
        <v>70</v>
      </c>
      <c r="AI35" s="24">
        <v>3</v>
      </c>
      <c r="AJ35" s="24"/>
      <c r="AK35" s="24"/>
      <c r="AL35" s="24"/>
      <c r="AM35" s="24"/>
      <c r="AN35" s="24"/>
      <c r="AO35" s="23"/>
      <c r="AP35" s="23">
        <v>40</v>
      </c>
      <c r="AQ35" s="32"/>
      <c r="AR35" s="58">
        <v>1</v>
      </c>
      <c r="AS35" s="58">
        <v>40</v>
      </c>
      <c r="AT35" s="58"/>
      <c r="AU35" s="58"/>
      <c r="AV35" s="58"/>
      <c r="AW35" s="58"/>
      <c r="AX35" s="58"/>
      <c r="AY35" s="58"/>
      <c r="AZ35" s="58"/>
      <c r="BA35" s="58"/>
      <c r="BB35" s="58">
        <v>33</v>
      </c>
      <c r="BC35" s="58"/>
      <c r="BD35" s="58"/>
      <c r="BE35" s="58"/>
      <c r="BF35" s="58">
        <v>40</v>
      </c>
      <c r="BG35" s="58"/>
      <c r="BH35" s="58"/>
      <c r="BI35" s="58"/>
      <c r="BJ35" s="58">
        <v>1</v>
      </c>
      <c r="BK35" s="58">
        <v>3</v>
      </c>
      <c r="BL35" s="58"/>
      <c r="BM35" s="58"/>
      <c r="BN35" s="58"/>
      <c r="BO35" s="58"/>
      <c r="BP35" s="58"/>
      <c r="BQ35" s="58"/>
      <c r="BR35" s="58"/>
      <c r="BS35" s="58"/>
    </row>
    <row r="36" spans="1:71" ht="14.25" customHeight="1">
      <c r="A36" s="13">
        <f t="shared" si="1"/>
        <v>32</v>
      </c>
      <c r="B36" s="13" t="s">
        <v>308</v>
      </c>
      <c r="C36" s="13">
        <v>9619</v>
      </c>
      <c r="D36" s="20" t="s">
        <v>153</v>
      </c>
      <c r="E36" s="20">
        <f t="shared" si="0"/>
        <v>1</v>
      </c>
      <c r="F36" s="21" t="s">
        <v>357</v>
      </c>
      <c r="G36" s="22">
        <f t="shared" si="2"/>
        <v>91</v>
      </c>
      <c r="H36" s="22">
        <f t="shared" si="3"/>
        <v>8</v>
      </c>
      <c r="I36" s="22"/>
      <c r="J36" s="24"/>
      <c r="K36" s="14">
        <v>2</v>
      </c>
      <c r="L36" s="14">
        <v>10</v>
      </c>
      <c r="M36" s="14">
        <v>18</v>
      </c>
      <c r="N36" s="14">
        <v>15</v>
      </c>
      <c r="O36" s="14">
        <v>3</v>
      </c>
      <c r="P36" s="14">
        <v>7</v>
      </c>
      <c r="Q36" s="14">
        <v>19</v>
      </c>
      <c r="R36" s="14">
        <v>17</v>
      </c>
      <c r="S36" s="19"/>
      <c r="T36" s="19">
        <v>1</v>
      </c>
      <c r="U36" s="14">
        <v>2</v>
      </c>
      <c r="V36" s="14">
        <v>1</v>
      </c>
      <c r="W36" s="14"/>
      <c r="X36" s="14">
        <v>3</v>
      </c>
      <c r="Y36" s="14"/>
      <c r="Z36" s="14">
        <v>1</v>
      </c>
      <c r="AA36" s="14"/>
      <c r="AB36" s="19">
        <v>2</v>
      </c>
      <c r="AC36" s="19">
        <v>3</v>
      </c>
      <c r="AD36" s="19">
        <v>1</v>
      </c>
      <c r="AE36" s="19">
        <v>25</v>
      </c>
      <c r="AF36" s="19">
        <v>10</v>
      </c>
      <c r="AG36" s="19">
        <v>12</v>
      </c>
      <c r="AH36" s="19">
        <v>94</v>
      </c>
      <c r="AI36" s="19"/>
      <c r="AJ36" s="19"/>
      <c r="AK36" s="19"/>
      <c r="AL36" s="19"/>
      <c r="AM36" s="19"/>
      <c r="AN36" s="19"/>
      <c r="AO36" s="14">
        <v>10</v>
      </c>
      <c r="AP36" s="14">
        <v>5</v>
      </c>
      <c r="AQ36" s="14">
        <v>68</v>
      </c>
      <c r="AR36" s="19">
        <v>1</v>
      </c>
      <c r="AS36" s="19">
        <v>40</v>
      </c>
      <c r="AT36" s="19"/>
      <c r="AU36" s="19"/>
      <c r="AV36" s="19"/>
      <c r="AW36" s="19"/>
      <c r="AX36" s="19"/>
      <c r="AY36" s="19"/>
      <c r="AZ36" s="19"/>
      <c r="BA36" s="19"/>
      <c r="BB36" s="19">
        <v>8</v>
      </c>
      <c r="BC36" s="19">
        <v>10</v>
      </c>
      <c r="BD36" s="19">
        <v>1</v>
      </c>
      <c r="BE36" s="19">
        <v>40</v>
      </c>
      <c r="BF36" s="19">
        <v>5</v>
      </c>
      <c r="BG36" s="19">
        <v>15</v>
      </c>
      <c r="BH36" s="19"/>
      <c r="BI36" s="19"/>
      <c r="BJ36" s="19">
        <v>16</v>
      </c>
      <c r="BK36" s="19">
        <v>50</v>
      </c>
      <c r="BL36" s="19"/>
      <c r="BM36" s="19"/>
      <c r="BN36" s="19">
        <v>18</v>
      </c>
      <c r="BO36" s="19">
        <v>20</v>
      </c>
      <c r="BP36" s="19"/>
      <c r="BQ36" s="19"/>
      <c r="BR36" s="19"/>
      <c r="BS36" s="19"/>
    </row>
    <row r="37" spans="1:71" ht="14.25" customHeight="1">
      <c r="A37" s="13">
        <f t="shared" si="1"/>
        <v>33</v>
      </c>
      <c r="B37" s="13" t="s">
        <v>308</v>
      </c>
      <c r="C37" s="13">
        <v>9616</v>
      </c>
      <c r="D37" s="20" t="s">
        <v>154</v>
      </c>
      <c r="E37" s="20">
        <f aca="true" t="shared" si="4" ref="E37:E57">IF(F37="Y",1,"")</f>
        <v>1</v>
      </c>
      <c r="F37" s="21" t="s">
        <v>357</v>
      </c>
      <c r="G37" s="22">
        <f t="shared" si="2"/>
        <v>185</v>
      </c>
      <c r="H37" s="22">
        <f t="shared" si="3"/>
        <v>141</v>
      </c>
      <c r="I37" s="22"/>
      <c r="J37" s="24"/>
      <c r="K37" s="14">
        <v>14</v>
      </c>
      <c r="L37" s="14">
        <v>16</v>
      </c>
      <c r="M37" s="14">
        <v>30</v>
      </c>
      <c r="N37" s="14">
        <v>38</v>
      </c>
      <c r="O37" s="14">
        <v>11</v>
      </c>
      <c r="P37" s="14">
        <v>17</v>
      </c>
      <c r="Q37" s="14">
        <v>31</v>
      </c>
      <c r="R37" s="14">
        <v>28</v>
      </c>
      <c r="S37" s="19"/>
      <c r="T37" s="14">
        <v>40</v>
      </c>
      <c r="U37" s="14">
        <v>18</v>
      </c>
      <c r="V37" s="14">
        <v>9</v>
      </c>
      <c r="W37" s="14">
        <v>5</v>
      </c>
      <c r="X37" s="14">
        <v>23</v>
      </c>
      <c r="Y37" s="14">
        <v>20</v>
      </c>
      <c r="Z37" s="14">
        <v>18</v>
      </c>
      <c r="AA37" s="14">
        <v>8</v>
      </c>
      <c r="AB37" s="19">
        <v>5</v>
      </c>
      <c r="AC37" s="19">
        <v>7</v>
      </c>
      <c r="AD37" s="19">
        <v>8</v>
      </c>
      <c r="AE37" s="19">
        <v>11</v>
      </c>
      <c r="AF37" s="19">
        <v>67</v>
      </c>
      <c r="AG37" s="19">
        <v>30</v>
      </c>
      <c r="AH37" s="19">
        <v>135</v>
      </c>
      <c r="AI37" s="19">
        <v>5</v>
      </c>
      <c r="AJ37" s="19"/>
      <c r="AK37" s="19"/>
      <c r="AL37" s="19"/>
      <c r="AM37" s="19"/>
      <c r="AN37" s="19">
        <v>11</v>
      </c>
      <c r="AO37" s="14">
        <v>65</v>
      </c>
      <c r="AP37" s="14">
        <v>31</v>
      </c>
      <c r="AQ37" s="14">
        <v>150</v>
      </c>
      <c r="AR37" s="19">
        <v>1</v>
      </c>
      <c r="AS37" s="19"/>
      <c r="AT37" s="19"/>
      <c r="AU37" s="19"/>
      <c r="AV37" s="19"/>
      <c r="AW37" s="19"/>
      <c r="AX37" s="19"/>
      <c r="AY37" s="19"/>
      <c r="AZ37" s="19"/>
      <c r="BA37" s="19"/>
      <c r="BB37" s="19">
        <v>20</v>
      </c>
      <c r="BC37" s="19">
        <v>2</v>
      </c>
      <c r="BD37" s="19"/>
      <c r="BE37" s="19"/>
      <c r="BF37" s="19">
        <v>7</v>
      </c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</row>
    <row r="38" spans="1:71" ht="14.25" customHeight="1">
      <c r="A38" s="13">
        <f t="shared" si="1"/>
        <v>34</v>
      </c>
      <c r="B38" s="13" t="s">
        <v>308</v>
      </c>
      <c r="C38" s="13">
        <v>9623</v>
      </c>
      <c r="D38" s="20" t="s">
        <v>155</v>
      </c>
      <c r="E38" s="20">
        <f t="shared" si="4"/>
        <v>1</v>
      </c>
      <c r="F38" s="21" t="s">
        <v>357</v>
      </c>
      <c r="G38" s="22">
        <f t="shared" si="2"/>
        <v>99</v>
      </c>
      <c r="H38" s="22">
        <f t="shared" si="3"/>
        <v>173</v>
      </c>
      <c r="I38" s="22"/>
      <c r="J38" s="24">
        <v>99</v>
      </c>
      <c r="K38" s="14"/>
      <c r="L38" s="14"/>
      <c r="M38" s="14"/>
      <c r="N38" s="14"/>
      <c r="O38" s="14"/>
      <c r="P38" s="14"/>
      <c r="Q38" s="14"/>
      <c r="R38" s="14"/>
      <c r="S38" s="19">
        <v>173</v>
      </c>
      <c r="T38" s="14"/>
      <c r="U38" s="14"/>
      <c r="V38" s="14"/>
      <c r="W38" s="14"/>
      <c r="X38" s="14"/>
      <c r="Y38" s="14"/>
      <c r="Z38" s="14"/>
      <c r="AA38" s="14"/>
      <c r="AB38" s="19">
        <v>27</v>
      </c>
      <c r="AC38" s="19">
        <v>5</v>
      </c>
      <c r="AD38" s="19"/>
      <c r="AE38" s="19">
        <v>12</v>
      </c>
      <c r="AF38" s="19">
        <v>18</v>
      </c>
      <c r="AG38" s="19">
        <v>6</v>
      </c>
      <c r="AH38" s="19">
        <v>69</v>
      </c>
      <c r="AI38" s="19">
        <v>2</v>
      </c>
      <c r="AJ38" s="19"/>
      <c r="AK38" s="19"/>
      <c r="AL38" s="19"/>
      <c r="AM38" s="19"/>
      <c r="AN38" s="19"/>
      <c r="AO38" s="14">
        <v>48</v>
      </c>
      <c r="AP38" s="14">
        <v>12</v>
      </c>
      <c r="AQ38" s="14">
        <v>76</v>
      </c>
      <c r="AR38" s="19">
        <v>1</v>
      </c>
      <c r="AS38" s="19">
        <v>40</v>
      </c>
      <c r="AT38" s="19"/>
      <c r="AU38" s="19"/>
      <c r="AV38" s="19"/>
      <c r="AW38" s="19"/>
      <c r="AX38" s="19"/>
      <c r="AY38" s="19"/>
      <c r="AZ38" s="19"/>
      <c r="BA38" s="19"/>
      <c r="BB38" s="19">
        <v>13</v>
      </c>
      <c r="BC38" s="19"/>
      <c r="BD38" s="19"/>
      <c r="BE38" s="19"/>
      <c r="BF38" s="19">
        <v>2</v>
      </c>
      <c r="BG38" s="19">
        <v>6</v>
      </c>
      <c r="BH38" s="19"/>
      <c r="BI38" s="19">
        <v>9</v>
      </c>
      <c r="BJ38" s="19"/>
      <c r="BK38" s="19"/>
      <c r="BL38" s="19"/>
      <c r="BM38" s="19"/>
      <c r="BN38" s="19">
        <v>1</v>
      </c>
      <c r="BO38" s="19"/>
      <c r="BP38" s="19"/>
      <c r="BQ38" s="19"/>
      <c r="BR38" s="19">
        <v>3</v>
      </c>
      <c r="BS38" s="19"/>
    </row>
    <row r="39" spans="1:71" ht="14.25" customHeight="1">
      <c r="A39" s="13">
        <f t="shared" si="1"/>
        <v>35</v>
      </c>
      <c r="B39" s="13" t="s">
        <v>308</v>
      </c>
      <c r="C39" s="13">
        <v>9534</v>
      </c>
      <c r="D39" s="20" t="s">
        <v>128</v>
      </c>
      <c r="E39" s="20">
        <f t="shared" si="4"/>
        <v>1</v>
      </c>
      <c r="F39" s="21" t="s">
        <v>357</v>
      </c>
      <c r="G39" s="22">
        <f t="shared" si="2"/>
        <v>124</v>
      </c>
      <c r="H39" s="22">
        <f t="shared" si="3"/>
        <v>0</v>
      </c>
      <c r="I39" s="22"/>
      <c r="J39" s="24"/>
      <c r="K39" s="14">
        <v>3</v>
      </c>
      <c r="L39" s="14">
        <v>13</v>
      </c>
      <c r="M39" s="14">
        <v>35</v>
      </c>
      <c r="N39" s="14">
        <v>28</v>
      </c>
      <c r="O39" s="14">
        <v>2</v>
      </c>
      <c r="P39" s="14">
        <v>11</v>
      </c>
      <c r="Q39" s="14">
        <v>20</v>
      </c>
      <c r="R39" s="14">
        <v>12</v>
      </c>
      <c r="S39" s="19">
        <v>0</v>
      </c>
      <c r="T39" s="14"/>
      <c r="U39" s="14"/>
      <c r="V39" s="14"/>
      <c r="W39" s="14"/>
      <c r="X39" s="14"/>
      <c r="Y39" s="14"/>
      <c r="Z39" s="14"/>
      <c r="AA39" s="14"/>
      <c r="AB39" s="19">
        <v>17</v>
      </c>
      <c r="AC39" s="19">
        <v>5</v>
      </c>
      <c r="AD39" s="19"/>
      <c r="AE39" s="19">
        <v>19</v>
      </c>
      <c r="AF39" s="19">
        <v>5</v>
      </c>
      <c r="AG39" s="19">
        <v>49</v>
      </c>
      <c r="AH39" s="19">
        <v>113</v>
      </c>
      <c r="AI39" s="19"/>
      <c r="AJ39" s="19"/>
      <c r="AK39" s="19"/>
      <c r="AL39" s="19"/>
      <c r="AM39" s="19"/>
      <c r="AN39" s="19">
        <v>2</v>
      </c>
      <c r="AO39" s="14">
        <v>241</v>
      </c>
      <c r="AP39" s="14">
        <v>178</v>
      </c>
      <c r="AQ39" s="14">
        <v>176</v>
      </c>
      <c r="AR39" s="19">
        <v>1</v>
      </c>
      <c r="AS39" s="19">
        <v>60</v>
      </c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>
        <v>6</v>
      </c>
      <c r="BE39" s="19">
        <v>148</v>
      </c>
      <c r="BF39" s="19">
        <v>40</v>
      </c>
      <c r="BG39" s="19">
        <v>120</v>
      </c>
      <c r="BH39" s="19">
        <v>3</v>
      </c>
      <c r="BI39" s="19">
        <v>48</v>
      </c>
      <c r="BJ39" s="19">
        <v>12</v>
      </c>
      <c r="BK39" s="19">
        <v>30</v>
      </c>
      <c r="BL39" s="19">
        <v>2</v>
      </c>
      <c r="BM39" s="19">
        <v>38</v>
      </c>
      <c r="BN39" s="19"/>
      <c r="BO39" s="19"/>
      <c r="BP39" s="19">
        <v>1</v>
      </c>
      <c r="BQ39" s="19">
        <v>8</v>
      </c>
      <c r="BR39" s="19">
        <v>19</v>
      </c>
      <c r="BS39" s="19">
        <v>68</v>
      </c>
    </row>
    <row r="40" spans="1:71" ht="14.25" customHeight="1">
      <c r="A40" s="13">
        <f t="shared" si="1"/>
        <v>36</v>
      </c>
      <c r="B40" s="13" t="s">
        <v>308</v>
      </c>
      <c r="C40" s="13">
        <v>9552</v>
      </c>
      <c r="D40" s="20" t="s">
        <v>131</v>
      </c>
      <c r="E40" s="20">
        <f t="shared" si="4"/>
        <v>1</v>
      </c>
      <c r="F40" s="21" t="s">
        <v>357</v>
      </c>
      <c r="G40" s="22">
        <f t="shared" si="2"/>
        <v>39</v>
      </c>
      <c r="H40" s="22">
        <f t="shared" si="3"/>
        <v>13</v>
      </c>
      <c r="I40" s="22"/>
      <c r="J40" s="24"/>
      <c r="K40" s="23"/>
      <c r="L40" s="23">
        <v>3</v>
      </c>
      <c r="M40" s="23">
        <v>6</v>
      </c>
      <c r="N40" s="23">
        <v>22</v>
      </c>
      <c r="O40" s="23"/>
      <c r="P40" s="23"/>
      <c r="Q40" s="23">
        <v>1</v>
      </c>
      <c r="R40" s="23">
        <v>7</v>
      </c>
      <c r="S40" s="24"/>
      <c r="T40" s="23"/>
      <c r="U40" s="23">
        <v>5</v>
      </c>
      <c r="V40" s="23">
        <v>3</v>
      </c>
      <c r="W40" s="23">
        <v>1</v>
      </c>
      <c r="X40" s="23"/>
      <c r="Y40" s="23">
        <v>3</v>
      </c>
      <c r="Z40" s="23">
        <v>1</v>
      </c>
      <c r="AA40" s="23"/>
      <c r="AB40" s="24">
        <v>1</v>
      </c>
      <c r="AC40" s="24">
        <v>4</v>
      </c>
      <c r="AD40" s="24"/>
      <c r="AE40" s="24">
        <v>1</v>
      </c>
      <c r="AF40" s="24">
        <v>9</v>
      </c>
      <c r="AG40" s="24"/>
      <c r="AH40" s="24">
        <v>41</v>
      </c>
      <c r="AI40" s="24"/>
      <c r="AJ40" s="24"/>
      <c r="AK40" s="24"/>
      <c r="AL40" s="24"/>
      <c r="AM40" s="24"/>
      <c r="AN40" s="24"/>
      <c r="AO40" s="23">
        <v>10</v>
      </c>
      <c r="AP40" s="23"/>
      <c r="AQ40" s="32"/>
      <c r="AR40" s="58"/>
      <c r="AS40" s="58"/>
      <c r="AT40" s="58"/>
      <c r="AU40" s="58"/>
      <c r="AV40" s="58">
        <v>1</v>
      </c>
      <c r="AW40" s="58">
        <v>28</v>
      </c>
      <c r="AX40" s="58"/>
      <c r="AY40" s="58"/>
      <c r="AZ40" s="58"/>
      <c r="BA40" s="58"/>
      <c r="BB40" s="58">
        <v>4</v>
      </c>
      <c r="BC40" s="58">
        <v>10</v>
      </c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>
        <v>1</v>
      </c>
      <c r="BO40" s="58">
        <v>2.3</v>
      </c>
      <c r="BP40" s="58"/>
      <c r="BQ40" s="58"/>
      <c r="BR40" s="58">
        <v>2</v>
      </c>
      <c r="BS40" s="58">
        <v>12</v>
      </c>
    </row>
    <row r="41" spans="1:71" ht="14.25" customHeight="1">
      <c r="A41" s="13">
        <f t="shared" si="1"/>
        <v>37</v>
      </c>
      <c r="B41" s="13" t="s">
        <v>308</v>
      </c>
      <c r="C41" s="13">
        <v>9564</v>
      </c>
      <c r="D41" s="20" t="s">
        <v>136</v>
      </c>
      <c r="E41" s="20">
        <f t="shared" si="4"/>
        <v>1</v>
      </c>
      <c r="F41" s="21" t="s">
        <v>357</v>
      </c>
      <c r="G41" s="22">
        <f t="shared" si="2"/>
        <v>23</v>
      </c>
      <c r="H41" s="22">
        <f t="shared" si="3"/>
        <v>14</v>
      </c>
      <c r="I41" s="22"/>
      <c r="J41" s="24"/>
      <c r="K41" s="14">
        <v>1</v>
      </c>
      <c r="L41" s="14"/>
      <c r="M41" s="14">
        <v>3</v>
      </c>
      <c r="N41" s="14">
        <v>12</v>
      </c>
      <c r="O41" s="14">
        <v>1</v>
      </c>
      <c r="P41" s="19"/>
      <c r="Q41" s="14">
        <v>2</v>
      </c>
      <c r="R41" s="14">
        <v>4</v>
      </c>
      <c r="S41" s="19"/>
      <c r="T41" s="14">
        <v>1</v>
      </c>
      <c r="U41" s="14"/>
      <c r="V41" s="14">
        <v>4</v>
      </c>
      <c r="W41" s="14">
        <v>1</v>
      </c>
      <c r="X41" s="14">
        <v>1</v>
      </c>
      <c r="Y41" s="14">
        <v>2</v>
      </c>
      <c r="Z41" s="14">
        <v>2</v>
      </c>
      <c r="AA41" s="14">
        <v>3</v>
      </c>
      <c r="AB41" s="19">
        <v>3</v>
      </c>
      <c r="AC41" s="19"/>
      <c r="AD41" s="19">
        <v>2</v>
      </c>
      <c r="AE41" s="19"/>
      <c r="AF41" s="19">
        <v>2</v>
      </c>
      <c r="AG41" s="19">
        <v>20</v>
      </c>
      <c r="AH41" s="19">
        <v>21</v>
      </c>
      <c r="AI41" s="19"/>
      <c r="AJ41" s="19"/>
      <c r="AK41" s="19"/>
      <c r="AL41" s="19"/>
      <c r="AM41" s="19"/>
      <c r="AN41" s="19"/>
      <c r="AO41" s="14">
        <v>2</v>
      </c>
      <c r="AP41" s="14">
        <v>20</v>
      </c>
      <c r="AQ41" s="14">
        <v>26</v>
      </c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>
        <v>2</v>
      </c>
      <c r="BG41" s="19">
        <v>6</v>
      </c>
      <c r="BH41" s="19"/>
      <c r="BI41" s="19"/>
      <c r="BJ41" s="19"/>
      <c r="BK41" s="19"/>
      <c r="BL41" s="19">
        <v>1</v>
      </c>
      <c r="BM41" s="19">
        <v>10</v>
      </c>
      <c r="BN41" s="19">
        <v>3</v>
      </c>
      <c r="BO41" s="19">
        <v>10</v>
      </c>
      <c r="BP41" s="19">
        <v>1</v>
      </c>
      <c r="BQ41" s="19">
        <v>4</v>
      </c>
      <c r="BR41" s="19"/>
      <c r="BS41" s="19"/>
    </row>
    <row r="42" spans="1:71" ht="14.25" customHeight="1">
      <c r="A42" s="13">
        <f t="shared" si="1"/>
        <v>38</v>
      </c>
      <c r="B42" s="13" t="s">
        <v>308</v>
      </c>
      <c r="C42" s="13">
        <v>9530</v>
      </c>
      <c r="D42" s="20" t="s">
        <v>326</v>
      </c>
      <c r="E42" s="20">
        <f t="shared" si="4"/>
      </c>
      <c r="F42" s="21" t="s">
        <v>346</v>
      </c>
      <c r="G42" s="22">
        <f t="shared" si="2"/>
        <v>45</v>
      </c>
      <c r="H42" s="22">
        <f t="shared" si="3"/>
        <v>21</v>
      </c>
      <c r="I42" s="22"/>
      <c r="J42" s="24"/>
      <c r="K42" s="14">
        <v>6</v>
      </c>
      <c r="L42" s="14"/>
      <c r="M42" s="14">
        <v>27</v>
      </c>
      <c r="N42" s="14"/>
      <c r="O42" s="14">
        <v>8</v>
      </c>
      <c r="P42" s="14"/>
      <c r="Q42" s="14">
        <v>4</v>
      </c>
      <c r="R42" s="14"/>
      <c r="S42" s="19"/>
      <c r="T42" s="14"/>
      <c r="U42" s="14"/>
      <c r="V42" s="14">
        <v>16</v>
      </c>
      <c r="W42" s="14"/>
      <c r="X42" s="14"/>
      <c r="Y42" s="14"/>
      <c r="Z42" s="14">
        <v>5</v>
      </c>
      <c r="AA42" s="14"/>
      <c r="AB42" s="19"/>
      <c r="AC42" s="19"/>
      <c r="AD42" s="19"/>
      <c r="AE42" s="19"/>
      <c r="AF42" s="19"/>
      <c r="AG42" s="19"/>
      <c r="AH42" s="19"/>
      <c r="AI42" s="19">
        <v>4</v>
      </c>
      <c r="AJ42" s="19">
        <v>1</v>
      </c>
      <c r="AK42" s="19"/>
      <c r="AL42" s="19"/>
      <c r="AM42" s="19"/>
      <c r="AN42" s="19"/>
      <c r="AO42" s="14">
        <v>15</v>
      </c>
      <c r="AP42" s="14"/>
      <c r="AQ42" s="14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</row>
    <row r="43" spans="1:71" ht="14.25" customHeight="1">
      <c r="A43" s="13">
        <f t="shared" si="1"/>
        <v>39</v>
      </c>
      <c r="B43" s="13" t="s">
        <v>308</v>
      </c>
      <c r="C43" s="13">
        <v>9532</v>
      </c>
      <c r="D43" s="20" t="s">
        <v>126</v>
      </c>
      <c r="E43" s="20">
        <f t="shared" si="4"/>
        <v>1</v>
      </c>
      <c r="F43" s="21" t="s">
        <v>357</v>
      </c>
      <c r="G43" s="22">
        <f t="shared" si="2"/>
        <v>252</v>
      </c>
      <c r="H43" s="22">
        <f t="shared" si="3"/>
        <v>77</v>
      </c>
      <c r="I43" s="22"/>
      <c r="J43" s="24"/>
      <c r="K43" s="19"/>
      <c r="L43" s="14">
        <v>17</v>
      </c>
      <c r="M43" s="14">
        <v>38</v>
      </c>
      <c r="N43" s="14">
        <v>115</v>
      </c>
      <c r="O43" s="14"/>
      <c r="P43" s="14">
        <v>10</v>
      </c>
      <c r="Q43" s="14">
        <v>25</v>
      </c>
      <c r="R43" s="14">
        <v>47</v>
      </c>
      <c r="S43" s="19"/>
      <c r="T43" s="14">
        <v>2</v>
      </c>
      <c r="U43" s="14">
        <v>6</v>
      </c>
      <c r="V43" s="14">
        <v>12</v>
      </c>
      <c r="W43" s="14">
        <v>25</v>
      </c>
      <c r="X43" s="14"/>
      <c r="Y43" s="14">
        <v>4</v>
      </c>
      <c r="Z43" s="14">
        <v>9</v>
      </c>
      <c r="AA43" s="14">
        <v>19</v>
      </c>
      <c r="AB43" s="19">
        <v>9</v>
      </c>
      <c r="AC43" s="19">
        <v>14</v>
      </c>
      <c r="AD43" s="19">
        <v>3</v>
      </c>
      <c r="AE43" s="19">
        <v>3</v>
      </c>
      <c r="AF43" s="19">
        <v>14</v>
      </c>
      <c r="AG43" s="19">
        <v>5</v>
      </c>
      <c r="AH43" s="19">
        <v>125</v>
      </c>
      <c r="AI43" s="19">
        <v>2</v>
      </c>
      <c r="AJ43" s="19"/>
      <c r="AK43" s="19"/>
      <c r="AL43" s="19"/>
      <c r="AM43" s="19"/>
      <c r="AN43" s="19"/>
      <c r="AO43" s="14">
        <v>25</v>
      </c>
      <c r="AP43" s="14">
        <v>19</v>
      </c>
      <c r="AQ43" s="14">
        <v>14</v>
      </c>
      <c r="AR43" s="19">
        <v>1</v>
      </c>
      <c r="AS43" s="19">
        <v>40</v>
      </c>
      <c r="AT43" s="19"/>
      <c r="AU43" s="19"/>
      <c r="AV43" s="19"/>
      <c r="AW43" s="19"/>
      <c r="AX43" s="19"/>
      <c r="AY43" s="19"/>
      <c r="AZ43" s="19"/>
      <c r="BA43" s="19"/>
      <c r="BB43" s="19">
        <v>5</v>
      </c>
      <c r="BC43" s="19">
        <v>6</v>
      </c>
      <c r="BD43" s="19">
        <v>1</v>
      </c>
      <c r="BE43" s="19">
        <v>25</v>
      </c>
      <c r="BF43" s="19">
        <v>3</v>
      </c>
      <c r="BG43" s="19">
        <v>10</v>
      </c>
      <c r="BH43" s="19"/>
      <c r="BI43" s="19"/>
      <c r="BJ43" s="19">
        <v>6</v>
      </c>
      <c r="BK43" s="19">
        <v>15</v>
      </c>
      <c r="BL43" s="19">
        <v>1</v>
      </c>
      <c r="BM43" s="19">
        <v>14</v>
      </c>
      <c r="BN43" s="19"/>
      <c r="BO43" s="19"/>
      <c r="BP43" s="19"/>
      <c r="BQ43" s="19"/>
      <c r="BR43" s="19"/>
      <c r="BS43" s="19"/>
    </row>
    <row r="44" spans="1:71" ht="14.25" customHeight="1">
      <c r="A44" s="13">
        <f t="shared" si="1"/>
        <v>40</v>
      </c>
      <c r="B44" s="13" t="s">
        <v>308</v>
      </c>
      <c r="C44" s="13">
        <v>15065</v>
      </c>
      <c r="D44" s="20" t="s">
        <v>327</v>
      </c>
      <c r="E44" s="20">
        <f t="shared" si="4"/>
      </c>
      <c r="F44" s="21" t="s">
        <v>346</v>
      </c>
      <c r="G44" s="22">
        <f t="shared" si="2"/>
        <v>109</v>
      </c>
      <c r="H44" s="22">
        <f t="shared" si="3"/>
        <v>0</v>
      </c>
      <c r="I44" s="22"/>
      <c r="J44" s="27"/>
      <c r="K44" s="33">
        <v>8</v>
      </c>
      <c r="L44" s="33">
        <v>16</v>
      </c>
      <c r="M44" s="33">
        <v>40</v>
      </c>
      <c r="N44" s="33">
        <v>6</v>
      </c>
      <c r="O44" s="33">
        <v>4</v>
      </c>
      <c r="P44" s="33">
        <v>16</v>
      </c>
      <c r="Q44" s="33">
        <v>15</v>
      </c>
      <c r="R44" s="33">
        <v>4</v>
      </c>
      <c r="S44" s="34"/>
      <c r="T44" s="35"/>
      <c r="U44" s="35"/>
      <c r="V44" s="35"/>
      <c r="W44" s="35"/>
      <c r="X44" s="35"/>
      <c r="Y44" s="35"/>
      <c r="Z44" s="35"/>
      <c r="AA44" s="35"/>
      <c r="AB44" s="34"/>
      <c r="AC44" s="34"/>
      <c r="AD44" s="34"/>
      <c r="AE44" s="34"/>
      <c r="AF44" s="34"/>
      <c r="AG44" s="34"/>
      <c r="AH44" s="34"/>
      <c r="AI44" s="59">
        <v>28</v>
      </c>
      <c r="AJ44" s="59">
        <v>15</v>
      </c>
      <c r="AK44" s="59"/>
      <c r="AL44" s="59"/>
      <c r="AM44" s="59"/>
      <c r="AN44" s="59"/>
      <c r="AO44" s="33">
        <v>15</v>
      </c>
      <c r="AP44" s="33">
        <v>20</v>
      </c>
      <c r="AQ44" s="33">
        <v>14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</row>
    <row r="45" spans="1:71" ht="14.25" customHeight="1">
      <c r="A45" s="13">
        <f t="shared" si="1"/>
        <v>41</v>
      </c>
      <c r="B45" s="13" t="s">
        <v>308</v>
      </c>
      <c r="C45" s="13">
        <v>9627</v>
      </c>
      <c r="D45" s="20" t="s">
        <v>156</v>
      </c>
      <c r="E45" s="20">
        <f t="shared" si="4"/>
        <v>1</v>
      </c>
      <c r="F45" s="21" t="s">
        <v>357</v>
      </c>
      <c r="G45" s="22">
        <f t="shared" si="2"/>
        <v>69</v>
      </c>
      <c r="H45" s="22">
        <f t="shared" si="3"/>
        <v>6</v>
      </c>
      <c r="I45" s="22"/>
      <c r="J45" s="24"/>
      <c r="K45" s="14">
        <v>13</v>
      </c>
      <c r="L45" s="14">
        <v>13</v>
      </c>
      <c r="M45" s="14">
        <v>9</v>
      </c>
      <c r="N45" s="14">
        <v>10</v>
      </c>
      <c r="O45" s="14">
        <v>8</v>
      </c>
      <c r="P45" s="14">
        <v>5</v>
      </c>
      <c r="Q45" s="14">
        <v>4</v>
      </c>
      <c r="R45" s="14">
        <v>7</v>
      </c>
      <c r="S45" s="19"/>
      <c r="T45" s="14"/>
      <c r="U45" s="14">
        <v>1</v>
      </c>
      <c r="V45" s="14">
        <v>2</v>
      </c>
      <c r="W45" s="14">
        <v>2</v>
      </c>
      <c r="X45" s="14"/>
      <c r="Y45" s="14"/>
      <c r="Z45" s="14"/>
      <c r="AA45" s="14">
        <v>1</v>
      </c>
      <c r="AB45" s="19">
        <v>7</v>
      </c>
      <c r="AC45" s="19"/>
      <c r="AD45" s="19"/>
      <c r="AE45" s="19"/>
      <c r="AF45" s="19">
        <v>5</v>
      </c>
      <c r="AG45" s="19">
        <v>5</v>
      </c>
      <c r="AH45" s="19">
        <v>50</v>
      </c>
      <c r="AI45" s="19"/>
      <c r="AJ45" s="19"/>
      <c r="AK45" s="19"/>
      <c r="AL45" s="19"/>
      <c r="AM45" s="19"/>
      <c r="AN45" s="19"/>
      <c r="AO45" s="14">
        <v>6</v>
      </c>
      <c r="AP45" s="14">
        <v>5</v>
      </c>
      <c r="AQ45" s="14">
        <v>60</v>
      </c>
      <c r="AR45" s="19">
        <v>1</v>
      </c>
      <c r="AS45" s="19">
        <v>20</v>
      </c>
      <c r="AT45" s="19"/>
      <c r="AU45" s="19"/>
      <c r="AV45" s="19"/>
      <c r="AW45" s="19"/>
      <c r="AX45" s="19"/>
      <c r="AY45" s="19"/>
      <c r="AZ45" s="19"/>
      <c r="BA45" s="19"/>
      <c r="BB45" s="19">
        <v>12</v>
      </c>
      <c r="BC45" s="19">
        <v>2</v>
      </c>
      <c r="BD45" s="19"/>
      <c r="BE45" s="19"/>
      <c r="BF45" s="19">
        <v>1</v>
      </c>
      <c r="BG45" s="19">
        <v>4</v>
      </c>
      <c r="BH45" s="19"/>
      <c r="BI45" s="19"/>
      <c r="BJ45" s="19"/>
      <c r="BK45" s="19"/>
      <c r="BL45" s="19"/>
      <c r="BM45" s="19"/>
      <c r="BN45" s="19">
        <v>2</v>
      </c>
      <c r="BO45" s="19">
        <v>12</v>
      </c>
      <c r="BP45" s="19"/>
      <c r="BQ45" s="19"/>
      <c r="BR45" s="19">
        <v>4</v>
      </c>
      <c r="BS45" s="19">
        <v>5</v>
      </c>
    </row>
    <row r="46" spans="1:91" ht="14.25" customHeight="1">
      <c r="A46" s="13">
        <f t="shared" si="1"/>
        <v>42</v>
      </c>
      <c r="B46" s="13" t="s">
        <v>308</v>
      </c>
      <c r="C46" s="13">
        <v>9629</v>
      </c>
      <c r="D46" s="20" t="s">
        <v>149</v>
      </c>
      <c r="E46" s="20">
        <f t="shared" si="4"/>
        <v>1</v>
      </c>
      <c r="F46" s="21" t="s">
        <v>357</v>
      </c>
      <c r="G46" s="22">
        <f t="shared" si="2"/>
        <v>73</v>
      </c>
      <c r="H46" s="22">
        <f t="shared" si="3"/>
        <v>32</v>
      </c>
      <c r="I46" s="22"/>
      <c r="J46" s="24"/>
      <c r="K46" s="23">
        <v>3</v>
      </c>
      <c r="L46" s="23">
        <v>9</v>
      </c>
      <c r="M46" s="23">
        <v>21</v>
      </c>
      <c r="N46" s="23">
        <v>17</v>
      </c>
      <c r="O46" s="23">
        <v>2</v>
      </c>
      <c r="P46" s="23">
        <v>3</v>
      </c>
      <c r="Q46" s="23">
        <v>11</v>
      </c>
      <c r="R46" s="23">
        <v>7</v>
      </c>
      <c r="S46" s="24"/>
      <c r="T46" s="23"/>
      <c r="U46" s="23">
        <v>4</v>
      </c>
      <c r="V46" s="23">
        <v>7</v>
      </c>
      <c r="W46" s="23">
        <v>4</v>
      </c>
      <c r="X46" s="23"/>
      <c r="Y46" s="23">
        <v>4</v>
      </c>
      <c r="Z46" s="23">
        <v>10</v>
      </c>
      <c r="AA46" s="23">
        <v>3</v>
      </c>
      <c r="AB46" s="24">
        <v>6</v>
      </c>
      <c r="AC46" s="24"/>
      <c r="AD46" s="24">
        <v>8</v>
      </c>
      <c r="AE46" s="24"/>
      <c r="AF46" s="24">
        <v>6</v>
      </c>
      <c r="AG46" s="24">
        <v>2</v>
      </c>
      <c r="AH46" s="24">
        <v>52</v>
      </c>
      <c r="AI46" s="24">
        <v>1</v>
      </c>
      <c r="AJ46" s="24"/>
      <c r="AK46" s="24"/>
      <c r="AL46" s="24"/>
      <c r="AM46" s="24"/>
      <c r="AN46" s="24"/>
      <c r="AO46" s="23"/>
      <c r="AP46" s="23">
        <v>5</v>
      </c>
      <c r="AQ46" s="32">
        <v>12</v>
      </c>
      <c r="AR46" s="58">
        <v>1</v>
      </c>
      <c r="AS46" s="58">
        <v>10</v>
      </c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>
        <v>1</v>
      </c>
      <c r="BM46" s="58">
        <v>17</v>
      </c>
      <c r="BN46" s="58"/>
      <c r="BO46" s="58"/>
      <c r="BP46" s="58"/>
      <c r="BQ46" s="58"/>
      <c r="BR46" s="58"/>
      <c r="BS46" s="58"/>
      <c r="BT46" s="2"/>
      <c r="BU46" s="15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</row>
    <row r="47" spans="1:91" ht="14.25" customHeight="1">
      <c r="A47" s="13">
        <f t="shared" si="1"/>
        <v>43</v>
      </c>
      <c r="B47" s="13" t="s">
        <v>308</v>
      </c>
      <c r="C47" s="13">
        <v>9554</v>
      </c>
      <c r="D47" s="20" t="s">
        <v>132</v>
      </c>
      <c r="E47" s="20">
        <f t="shared" si="4"/>
        <v>1</v>
      </c>
      <c r="F47" s="21" t="s">
        <v>357</v>
      </c>
      <c r="G47" s="22">
        <f t="shared" si="2"/>
        <v>119</v>
      </c>
      <c r="H47" s="22">
        <f t="shared" si="3"/>
        <v>22</v>
      </c>
      <c r="I47" s="22"/>
      <c r="J47" s="24"/>
      <c r="K47" s="23">
        <v>16</v>
      </c>
      <c r="L47" s="23">
        <v>10</v>
      </c>
      <c r="M47" s="23">
        <v>24</v>
      </c>
      <c r="N47" s="23">
        <v>26</v>
      </c>
      <c r="O47" s="23">
        <v>6</v>
      </c>
      <c r="P47" s="23">
        <v>9</v>
      </c>
      <c r="Q47" s="23">
        <v>17</v>
      </c>
      <c r="R47" s="23">
        <v>11</v>
      </c>
      <c r="S47" s="24"/>
      <c r="T47" s="23">
        <v>4</v>
      </c>
      <c r="U47" s="23">
        <v>4</v>
      </c>
      <c r="V47" s="23">
        <v>2</v>
      </c>
      <c r="W47" s="23">
        <v>2</v>
      </c>
      <c r="X47" s="23">
        <v>3</v>
      </c>
      <c r="Y47" s="23">
        <v>5</v>
      </c>
      <c r="Z47" s="23"/>
      <c r="AA47" s="23">
        <v>2</v>
      </c>
      <c r="AB47" s="24">
        <v>17</v>
      </c>
      <c r="AC47" s="24">
        <v>1</v>
      </c>
      <c r="AD47" s="24">
        <v>3</v>
      </c>
      <c r="AE47" s="24">
        <v>6</v>
      </c>
      <c r="AF47" s="24">
        <v>33</v>
      </c>
      <c r="AG47" s="24">
        <v>9</v>
      </c>
      <c r="AH47" s="24">
        <v>119</v>
      </c>
      <c r="AI47" s="24"/>
      <c r="AJ47" s="24">
        <v>3</v>
      </c>
      <c r="AK47" s="24">
        <v>3</v>
      </c>
      <c r="AL47" s="24"/>
      <c r="AM47" s="24"/>
      <c r="AN47" s="24"/>
      <c r="AO47" s="23">
        <v>123</v>
      </c>
      <c r="AP47" s="23">
        <v>33</v>
      </c>
      <c r="AQ47" s="32">
        <v>88</v>
      </c>
      <c r="AR47" s="58">
        <v>1</v>
      </c>
      <c r="AS47" s="58">
        <v>50</v>
      </c>
      <c r="AT47" s="58"/>
      <c r="AU47" s="58"/>
      <c r="AV47" s="58"/>
      <c r="AW47" s="58"/>
      <c r="AX47" s="58"/>
      <c r="AY47" s="58"/>
      <c r="AZ47" s="58"/>
      <c r="BA47" s="58"/>
      <c r="BB47" s="58">
        <v>3</v>
      </c>
      <c r="BC47" s="58">
        <v>15</v>
      </c>
      <c r="BD47" s="58"/>
      <c r="BE47" s="58"/>
      <c r="BF47" s="58">
        <v>5</v>
      </c>
      <c r="BG47" s="58">
        <v>25</v>
      </c>
      <c r="BH47" s="58">
        <v>2</v>
      </c>
      <c r="BI47" s="58">
        <v>65</v>
      </c>
      <c r="BJ47" s="58">
        <v>11</v>
      </c>
      <c r="BK47" s="58">
        <v>30</v>
      </c>
      <c r="BL47" s="58">
        <v>2</v>
      </c>
      <c r="BM47" s="58">
        <v>31</v>
      </c>
      <c r="BN47" s="58">
        <v>3</v>
      </c>
      <c r="BO47" s="58">
        <v>25</v>
      </c>
      <c r="BP47" s="58"/>
      <c r="BQ47" s="58"/>
      <c r="BR47" s="58"/>
      <c r="BS47" s="58"/>
      <c r="BT47" s="2"/>
      <c r="BU47" s="15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</row>
    <row r="48" spans="1:73" ht="14.25" customHeight="1">
      <c r="A48" s="13">
        <f t="shared" si="1"/>
        <v>44</v>
      </c>
      <c r="B48" s="13" t="s">
        <v>308</v>
      </c>
      <c r="C48" s="13">
        <v>9568</v>
      </c>
      <c r="D48" s="20" t="s">
        <v>139</v>
      </c>
      <c r="E48" s="20">
        <f t="shared" si="4"/>
        <v>1</v>
      </c>
      <c r="F48" s="21" t="s">
        <v>357</v>
      </c>
      <c r="G48" s="22">
        <f t="shared" si="2"/>
        <v>106</v>
      </c>
      <c r="H48" s="22">
        <f t="shared" si="3"/>
        <v>25</v>
      </c>
      <c r="I48" s="22"/>
      <c r="J48" s="24"/>
      <c r="K48" s="19">
        <v>8</v>
      </c>
      <c r="L48" s="14">
        <v>5</v>
      </c>
      <c r="M48" s="14">
        <v>25</v>
      </c>
      <c r="N48" s="14">
        <v>37</v>
      </c>
      <c r="O48" s="14">
        <v>3</v>
      </c>
      <c r="P48" s="14">
        <v>3</v>
      </c>
      <c r="Q48" s="14">
        <v>17</v>
      </c>
      <c r="R48" s="14">
        <v>8</v>
      </c>
      <c r="S48" s="19"/>
      <c r="T48" s="14"/>
      <c r="U48" s="14">
        <v>2</v>
      </c>
      <c r="V48" s="14">
        <v>6</v>
      </c>
      <c r="W48" s="14">
        <v>5</v>
      </c>
      <c r="X48" s="14">
        <v>3</v>
      </c>
      <c r="Y48" s="14">
        <v>3</v>
      </c>
      <c r="Z48" s="14">
        <v>4</v>
      </c>
      <c r="AA48" s="14">
        <v>2</v>
      </c>
      <c r="AB48" s="19">
        <v>4</v>
      </c>
      <c r="AC48" s="19">
        <v>1</v>
      </c>
      <c r="AD48" s="19"/>
      <c r="AE48" s="19"/>
      <c r="AF48" s="19">
        <v>17</v>
      </c>
      <c r="AG48" s="19">
        <v>2</v>
      </c>
      <c r="AH48" s="19">
        <v>90</v>
      </c>
      <c r="AI48" s="19"/>
      <c r="AJ48" s="19"/>
      <c r="AK48" s="19"/>
      <c r="AL48" s="19"/>
      <c r="AM48" s="19"/>
      <c r="AN48" s="19"/>
      <c r="AO48" s="14"/>
      <c r="AP48" s="14">
        <v>10</v>
      </c>
      <c r="AQ48" s="14">
        <v>25</v>
      </c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>
        <v>1</v>
      </c>
      <c r="BC48" s="19">
        <v>3</v>
      </c>
      <c r="BD48" s="19">
        <v>1</v>
      </c>
      <c r="BE48" s="19">
        <v>40</v>
      </c>
      <c r="BF48" s="19">
        <v>4</v>
      </c>
      <c r="BG48" s="19">
        <v>10</v>
      </c>
      <c r="BH48" s="19"/>
      <c r="BI48" s="19"/>
      <c r="BJ48" s="19">
        <v>3</v>
      </c>
      <c r="BK48" s="19">
        <v>4</v>
      </c>
      <c r="BL48" s="19">
        <v>1</v>
      </c>
      <c r="BM48" s="19">
        <v>10</v>
      </c>
      <c r="BN48" s="19"/>
      <c r="BO48" s="19"/>
      <c r="BP48" s="19"/>
      <c r="BQ48" s="19"/>
      <c r="BR48" s="19"/>
      <c r="BS48" s="19"/>
      <c r="BU48" s="16"/>
    </row>
    <row r="49" spans="1:73" ht="14.25" customHeight="1">
      <c r="A49" s="13">
        <f t="shared" si="1"/>
        <v>45</v>
      </c>
      <c r="B49" s="18" t="s">
        <v>308</v>
      </c>
      <c r="C49" s="18">
        <v>9569</v>
      </c>
      <c r="D49" s="81" t="s">
        <v>277</v>
      </c>
      <c r="E49" s="81">
        <f t="shared" si="4"/>
        <v>1</v>
      </c>
      <c r="F49" s="82" t="s">
        <v>357</v>
      </c>
      <c r="G49" s="22">
        <f t="shared" si="2"/>
        <v>51</v>
      </c>
      <c r="H49" s="22">
        <f t="shared" si="3"/>
        <v>41</v>
      </c>
      <c r="I49" s="22"/>
      <c r="J49" s="24"/>
      <c r="K49" s="19"/>
      <c r="L49" s="19">
        <v>3</v>
      </c>
      <c r="M49" s="19">
        <v>11</v>
      </c>
      <c r="N49" s="19">
        <v>26</v>
      </c>
      <c r="O49" s="19"/>
      <c r="P49" s="19">
        <v>1</v>
      </c>
      <c r="Q49" s="19">
        <v>4</v>
      </c>
      <c r="R49" s="19">
        <v>6</v>
      </c>
      <c r="S49" s="19"/>
      <c r="T49" s="19">
        <v>8</v>
      </c>
      <c r="U49" s="19">
        <v>5</v>
      </c>
      <c r="V49" s="19">
        <v>9</v>
      </c>
      <c r="W49" s="19">
        <v>6</v>
      </c>
      <c r="X49" s="19">
        <v>5</v>
      </c>
      <c r="Y49" s="19">
        <v>4</v>
      </c>
      <c r="Z49" s="19">
        <v>2</v>
      </c>
      <c r="AA49" s="19">
        <v>2</v>
      </c>
      <c r="AB49" s="19">
        <v>23</v>
      </c>
      <c r="AC49" s="19">
        <v>6</v>
      </c>
      <c r="AD49" s="19"/>
      <c r="AE49" s="19"/>
      <c r="AF49" s="19">
        <v>11</v>
      </c>
      <c r="AG49" s="19"/>
      <c r="AH49" s="19">
        <v>38</v>
      </c>
      <c r="AI49" s="19"/>
      <c r="AJ49" s="19"/>
      <c r="AK49" s="19"/>
      <c r="AL49" s="19"/>
      <c r="AM49" s="19"/>
      <c r="AN49" s="19"/>
      <c r="AO49" s="19">
        <v>11</v>
      </c>
      <c r="AP49" s="19"/>
      <c r="AQ49" s="19">
        <v>6</v>
      </c>
      <c r="AR49" s="19">
        <v>1</v>
      </c>
      <c r="AS49" s="19">
        <v>10</v>
      </c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>
        <v>2</v>
      </c>
      <c r="BE49" s="19">
        <v>10</v>
      </c>
      <c r="BF49" s="19"/>
      <c r="BG49" s="19"/>
      <c r="BH49" s="19"/>
      <c r="BI49" s="19"/>
      <c r="BJ49" s="19"/>
      <c r="BK49" s="19"/>
      <c r="BL49" s="19">
        <v>1</v>
      </c>
      <c r="BM49" s="19">
        <v>5</v>
      </c>
      <c r="BN49" s="19"/>
      <c r="BO49" s="19"/>
      <c r="BP49" s="19"/>
      <c r="BQ49" s="19"/>
      <c r="BR49" s="19"/>
      <c r="BS49" s="19"/>
      <c r="BU49" s="16"/>
    </row>
    <row r="50" spans="1:207" ht="14.25" customHeight="1">
      <c r="A50" s="13">
        <f t="shared" si="1"/>
        <v>46</v>
      </c>
      <c r="B50" s="13" t="s">
        <v>308</v>
      </c>
      <c r="C50" s="18">
        <v>9570</v>
      </c>
      <c r="D50" s="20" t="s">
        <v>328</v>
      </c>
      <c r="E50" s="20">
        <f t="shared" si="4"/>
        <v>1</v>
      </c>
      <c r="F50" s="21" t="s">
        <v>357</v>
      </c>
      <c r="G50" s="22">
        <f t="shared" si="2"/>
        <v>121</v>
      </c>
      <c r="H50" s="22">
        <f t="shared" si="3"/>
        <v>9</v>
      </c>
      <c r="I50" s="22"/>
      <c r="J50" s="24"/>
      <c r="K50" s="19"/>
      <c r="L50" s="19"/>
      <c r="M50" s="19">
        <v>12</v>
      </c>
      <c r="N50" s="19">
        <v>76</v>
      </c>
      <c r="O50" s="19"/>
      <c r="P50" s="19"/>
      <c r="Q50" s="19">
        <v>5</v>
      </c>
      <c r="R50" s="19">
        <v>28</v>
      </c>
      <c r="S50" s="19"/>
      <c r="T50" s="19"/>
      <c r="U50" s="19"/>
      <c r="V50" s="19">
        <v>3</v>
      </c>
      <c r="W50" s="19"/>
      <c r="X50" s="19"/>
      <c r="Y50" s="19"/>
      <c r="Z50" s="19">
        <v>1</v>
      </c>
      <c r="AA50" s="19">
        <v>5</v>
      </c>
      <c r="AB50" s="19">
        <v>1</v>
      </c>
      <c r="AC50" s="19">
        <v>8</v>
      </c>
      <c r="AD50" s="19">
        <v>3</v>
      </c>
      <c r="AE50" s="19"/>
      <c r="AF50" s="19">
        <v>5</v>
      </c>
      <c r="AG50" s="19"/>
      <c r="AH50" s="19">
        <v>73</v>
      </c>
      <c r="AI50" s="19"/>
      <c r="AJ50" s="19"/>
      <c r="AK50" s="19">
        <v>2</v>
      </c>
      <c r="AL50" s="19"/>
      <c r="AM50" s="19"/>
      <c r="AN50" s="19"/>
      <c r="AO50" s="19"/>
      <c r="AP50" s="14"/>
      <c r="AQ50" s="19">
        <v>12</v>
      </c>
      <c r="AR50" s="19">
        <v>1</v>
      </c>
      <c r="AS50" s="19">
        <v>45</v>
      </c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>
        <v>2</v>
      </c>
      <c r="BM50" s="19">
        <v>20</v>
      </c>
      <c r="BN50" s="19"/>
      <c r="BO50" s="19"/>
      <c r="BP50" s="19">
        <v>1</v>
      </c>
      <c r="BQ50" s="19">
        <v>15</v>
      </c>
      <c r="BR50" s="19"/>
      <c r="BS50" s="19"/>
      <c r="BU50" s="16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4.25" customHeight="1">
      <c r="A51" s="13">
        <f t="shared" si="1"/>
        <v>47</v>
      </c>
      <c r="B51" s="13" t="s">
        <v>308</v>
      </c>
      <c r="C51" s="13">
        <v>14406</v>
      </c>
      <c r="D51" s="20" t="s">
        <v>134</v>
      </c>
      <c r="E51" s="20">
        <f t="shared" si="4"/>
        <v>1</v>
      </c>
      <c r="F51" s="21" t="s">
        <v>357</v>
      </c>
      <c r="G51" s="22">
        <f t="shared" si="2"/>
        <v>49</v>
      </c>
      <c r="H51" s="22">
        <f t="shared" si="3"/>
        <v>39</v>
      </c>
      <c r="I51" s="22"/>
      <c r="J51" s="24"/>
      <c r="K51" s="19"/>
      <c r="L51" s="14">
        <v>6</v>
      </c>
      <c r="M51" s="14">
        <v>6</v>
      </c>
      <c r="N51" s="14">
        <v>19</v>
      </c>
      <c r="O51" s="14"/>
      <c r="P51" s="14">
        <v>1</v>
      </c>
      <c r="Q51" s="14">
        <v>3</v>
      </c>
      <c r="R51" s="14">
        <v>14</v>
      </c>
      <c r="S51" s="19"/>
      <c r="T51" s="14">
        <v>11</v>
      </c>
      <c r="U51" s="14"/>
      <c r="V51" s="14">
        <v>6</v>
      </c>
      <c r="W51" s="14">
        <v>2</v>
      </c>
      <c r="X51" s="14">
        <v>11</v>
      </c>
      <c r="Y51" s="14">
        <v>1</v>
      </c>
      <c r="Z51" s="14">
        <v>7</v>
      </c>
      <c r="AA51" s="14">
        <v>1</v>
      </c>
      <c r="AB51" s="19"/>
      <c r="AC51" s="19">
        <v>1</v>
      </c>
      <c r="AD51" s="19">
        <v>2</v>
      </c>
      <c r="AE51" s="19"/>
      <c r="AF51" s="19">
        <v>4</v>
      </c>
      <c r="AG51" s="19">
        <v>2</v>
      </c>
      <c r="AH51" s="19">
        <v>43</v>
      </c>
      <c r="AI51" s="19">
        <v>1</v>
      </c>
      <c r="AJ51" s="19"/>
      <c r="AK51" s="19"/>
      <c r="AL51" s="19"/>
      <c r="AM51" s="19"/>
      <c r="AN51" s="19"/>
      <c r="AO51" s="14">
        <v>22</v>
      </c>
      <c r="AP51" s="14"/>
      <c r="AQ51" s="14">
        <v>6</v>
      </c>
      <c r="AR51" s="19"/>
      <c r="AS51" s="19"/>
      <c r="AT51" s="19"/>
      <c r="AU51" s="19"/>
      <c r="AV51" s="19">
        <v>1</v>
      </c>
      <c r="AW51" s="19">
        <v>30</v>
      </c>
      <c r="AX51" s="19"/>
      <c r="AY51" s="19"/>
      <c r="AZ51" s="19"/>
      <c r="BA51" s="19"/>
      <c r="BB51" s="19">
        <v>5</v>
      </c>
      <c r="BC51" s="19">
        <v>15</v>
      </c>
      <c r="BD51" s="19"/>
      <c r="BE51" s="19"/>
      <c r="BF51" s="19"/>
      <c r="BG51" s="19"/>
      <c r="BH51" s="19"/>
      <c r="BI51" s="19"/>
      <c r="BJ51" s="19">
        <v>1</v>
      </c>
      <c r="BK51" s="19">
        <v>5</v>
      </c>
      <c r="BL51" s="19"/>
      <c r="BM51" s="19"/>
      <c r="BN51" s="19"/>
      <c r="BO51" s="19"/>
      <c r="BP51" s="19"/>
      <c r="BQ51" s="19"/>
      <c r="BR51" s="19"/>
      <c r="BS51" s="19"/>
      <c r="BU51" s="16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4.25" customHeight="1">
      <c r="A52" s="13">
        <f t="shared" si="1"/>
        <v>48</v>
      </c>
      <c r="B52" s="13" t="s">
        <v>308</v>
      </c>
      <c r="C52" s="13">
        <v>9632</v>
      </c>
      <c r="D52" s="20" t="s">
        <v>157</v>
      </c>
      <c r="E52" s="20">
        <f t="shared" si="4"/>
        <v>1</v>
      </c>
      <c r="F52" s="21" t="s">
        <v>357</v>
      </c>
      <c r="G52" s="22">
        <f t="shared" si="2"/>
        <v>89</v>
      </c>
      <c r="H52" s="22">
        <f t="shared" si="3"/>
        <v>32</v>
      </c>
      <c r="I52" s="22"/>
      <c r="J52" s="24"/>
      <c r="K52" s="14">
        <v>1</v>
      </c>
      <c r="L52" s="14">
        <v>6</v>
      </c>
      <c r="M52" s="14">
        <v>21</v>
      </c>
      <c r="N52" s="14">
        <v>24</v>
      </c>
      <c r="O52" s="14">
        <v>2</v>
      </c>
      <c r="P52" s="14">
        <v>5</v>
      </c>
      <c r="Q52" s="14">
        <v>17</v>
      </c>
      <c r="R52" s="14">
        <v>13</v>
      </c>
      <c r="S52" s="19"/>
      <c r="T52" s="14">
        <v>1</v>
      </c>
      <c r="U52" s="14">
        <v>2</v>
      </c>
      <c r="V52" s="14">
        <v>7</v>
      </c>
      <c r="W52" s="14">
        <v>11</v>
      </c>
      <c r="X52" s="14">
        <v>1</v>
      </c>
      <c r="Y52" s="14">
        <v>2</v>
      </c>
      <c r="Z52" s="14">
        <v>2</v>
      </c>
      <c r="AA52" s="14">
        <v>6</v>
      </c>
      <c r="AB52" s="19">
        <v>13</v>
      </c>
      <c r="AC52" s="19">
        <v>2</v>
      </c>
      <c r="AD52" s="19"/>
      <c r="AE52" s="19">
        <v>25</v>
      </c>
      <c r="AF52" s="19">
        <v>5</v>
      </c>
      <c r="AG52" s="19"/>
      <c r="AH52" s="19">
        <v>74</v>
      </c>
      <c r="AI52" s="19">
        <v>3</v>
      </c>
      <c r="AJ52" s="19"/>
      <c r="AK52" s="19"/>
      <c r="AL52" s="19"/>
      <c r="AM52" s="19"/>
      <c r="AN52" s="19"/>
      <c r="AO52" s="14">
        <v>5</v>
      </c>
      <c r="AP52" s="14"/>
      <c r="AQ52" s="14">
        <v>45</v>
      </c>
      <c r="AR52" s="19">
        <v>1</v>
      </c>
      <c r="AS52" s="19">
        <v>32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>
        <v>1</v>
      </c>
      <c r="BI52" s="19">
        <v>5</v>
      </c>
      <c r="BJ52" s="19"/>
      <c r="BK52" s="19"/>
      <c r="BL52" s="19">
        <v>1</v>
      </c>
      <c r="BM52" s="19">
        <v>40</v>
      </c>
      <c r="BN52" s="19"/>
      <c r="BO52" s="19"/>
      <c r="BP52" s="19">
        <v>2</v>
      </c>
      <c r="BQ52" s="19">
        <v>12</v>
      </c>
      <c r="BR52" s="19"/>
      <c r="BS52" s="19"/>
      <c r="BU52" s="16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6" ht="14.25" customHeight="1">
      <c r="A53" s="87">
        <f t="shared" si="1"/>
        <v>49</v>
      </c>
      <c r="B53" s="87" t="s">
        <v>308</v>
      </c>
      <c r="C53" s="87">
        <v>9633</v>
      </c>
      <c r="D53" s="86" t="s">
        <v>158</v>
      </c>
      <c r="E53" s="20">
        <f t="shared" si="4"/>
        <v>1</v>
      </c>
      <c r="F53" s="21" t="s">
        <v>357</v>
      </c>
      <c r="G53" s="22">
        <f t="shared" si="2"/>
        <v>318</v>
      </c>
      <c r="H53" s="22">
        <f t="shared" si="3"/>
        <v>29</v>
      </c>
      <c r="I53" s="22"/>
      <c r="J53" s="24"/>
      <c r="K53" s="14">
        <v>10</v>
      </c>
      <c r="L53" s="14">
        <v>55</v>
      </c>
      <c r="M53" s="14">
        <v>57</v>
      </c>
      <c r="N53" s="14">
        <v>59</v>
      </c>
      <c r="O53" s="14">
        <v>18</v>
      </c>
      <c r="P53" s="14">
        <v>34</v>
      </c>
      <c r="Q53" s="14">
        <v>43</v>
      </c>
      <c r="R53" s="14">
        <v>42</v>
      </c>
      <c r="S53" s="19"/>
      <c r="T53" s="14">
        <v>1</v>
      </c>
      <c r="U53" s="14">
        <v>6</v>
      </c>
      <c r="V53" s="14">
        <v>4</v>
      </c>
      <c r="W53" s="14">
        <v>5</v>
      </c>
      <c r="X53" s="14">
        <v>2</v>
      </c>
      <c r="Y53" s="14">
        <v>4</v>
      </c>
      <c r="Z53" s="14">
        <v>4</v>
      </c>
      <c r="AA53" s="14">
        <v>3</v>
      </c>
      <c r="AB53" s="19">
        <v>4</v>
      </c>
      <c r="AC53" s="19">
        <v>7</v>
      </c>
      <c r="AD53" s="19"/>
      <c r="AE53" s="19">
        <v>78</v>
      </c>
      <c r="AF53" s="19">
        <v>35</v>
      </c>
      <c r="AG53" s="19">
        <v>9</v>
      </c>
      <c r="AH53" s="19">
        <v>175</v>
      </c>
      <c r="AI53" s="19">
        <v>14</v>
      </c>
      <c r="AJ53" s="19">
        <v>7</v>
      </c>
      <c r="AK53" s="19"/>
      <c r="AL53" s="19"/>
      <c r="AM53" s="19"/>
      <c r="AN53" s="19">
        <v>1</v>
      </c>
      <c r="AO53" s="14">
        <v>64</v>
      </c>
      <c r="AP53" s="14">
        <v>29</v>
      </c>
      <c r="AQ53" s="14">
        <v>33</v>
      </c>
      <c r="AR53" s="19">
        <v>2</v>
      </c>
      <c r="AS53" s="19">
        <v>110</v>
      </c>
      <c r="AT53" s="19"/>
      <c r="AU53" s="19"/>
      <c r="AV53" s="19"/>
      <c r="AW53" s="19"/>
      <c r="AX53" s="19"/>
      <c r="AY53" s="19"/>
      <c r="AZ53" s="19">
        <v>1</v>
      </c>
      <c r="BA53" s="19">
        <v>16</v>
      </c>
      <c r="BB53" s="19">
        <v>30</v>
      </c>
      <c r="BC53" s="19">
        <v>2.2</v>
      </c>
      <c r="BD53" s="19">
        <v>1</v>
      </c>
      <c r="BE53" s="19">
        <v>27</v>
      </c>
      <c r="BF53" s="19">
        <v>10</v>
      </c>
      <c r="BG53" s="19">
        <v>1.2</v>
      </c>
      <c r="BH53" s="19">
        <v>2.4</v>
      </c>
      <c r="BI53" s="19">
        <v>15</v>
      </c>
      <c r="BJ53" s="19">
        <v>20</v>
      </c>
      <c r="BK53" s="19">
        <v>1.1</v>
      </c>
      <c r="BL53" s="19">
        <v>5</v>
      </c>
      <c r="BM53" s="19">
        <v>120</v>
      </c>
      <c r="BN53" s="19">
        <v>45</v>
      </c>
      <c r="BO53" s="19">
        <v>2</v>
      </c>
      <c r="BP53" s="19"/>
      <c r="BQ53" s="19"/>
      <c r="BR53" s="19"/>
      <c r="BS53" s="19"/>
      <c r="BU53" s="16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</row>
    <row r="54" spans="1:71" s="72" customFormat="1" ht="15" customHeight="1">
      <c r="A54" s="174" t="s">
        <v>352</v>
      </c>
      <c r="B54" s="174"/>
      <c r="C54" s="174"/>
      <c r="D54" s="174"/>
      <c r="E54" s="20">
        <f t="shared" si="4"/>
      </c>
      <c r="F54" s="73">
        <f>COUNT(E5:E53)</f>
        <v>43</v>
      </c>
      <c r="G54" s="102">
        <f>SUM(G5:G53)</f>
        <v>4746</v>
      </c>
      <c r="H54" s="102">
        <f aca="true" t="shared" si="5" ref="H54:BS54">SUM(H5:H53)</f>
        <v>1692</v>
      </c>
      <c r="I54" s="100">
        <f t="shared" si="5"/>
        <v>0</v>
      </c>
      <c r="J54" s="103">
        <f t="shared" si="5"/>
        <v>99</v>
      </c>
      <c r="K54" s="103">
        <f t="shared" si="5"/>
        <v>125</v>
      </c>
      <c r="L54" s="103">
        <f t="shared" si="5"/>
        <v>363</v>
      </c>
      <c r="M54" s="103">
        <f t="shared" si="5"/>
        <v>960</v>
      </c>
      <c r="N54" s="103">
        <f t="shared" si="5"/>
        <v>1562</v>
      </c>
      <c r="O54" s="103">
        <f t="shared" si="5"/>
        <v>104</v>
      </c>
      <c r="P54" s="103">
        <f t="shared" si="5"/>
        <v>255</v>
      </c>
      <c r="Q54" s="103">
        <f t="shared" si="5"/>
        <v>564</v>
      </c>
      <c r="R54" s="103">
        <f t="shared" si="5"/>
        <v>714</v>
      </c>
      <c r="S54" s="103">
        <f t="shared" si="5"/>
        <v>173</v>
      </c>
      <c r="T54" s="103">
        <f t="shared" si="5"/>
        <v>122</v>
      </c>
      <c r="U54" s="103">
        <f t="shared" si="5"/>
        <v>162</v>
      </c>
      <c r="V54" s="103">
        <f t="shared" si="5"/>
        <v>287</v>
      </c>
      <c r="W54" s="103">
        <f t="shared" si="5"/>
        <v>319</v>
      </c>
      <c r="X54" s="103">
        <f t="shared" si="5"/>
        <v>89</v>
      </c>
      <c r="Y54" s="103">
        <f t="shared" si="5"/>
        <v>132</v>
      </c>
      <c r="Z54" s="103">
        <f t="shared" si="5"/>
        <v>200</v>
      </c>
      <c r="AA54" s="103">
        <f t="shared" si="5"/>
        <v>208</v>
      </c>
      <c r="AB54" s="103">
        <f t="shared" si="5"/>
        <v>269</v>
      </c>
      <c r="AC54" s="103">
        <f t="shared" si="5"/>
        <v>186</v>
      </c>
      <c r="AD54" s="103">
        <f t="shared" si="5"/>
        <v>106</v>
      </c>
      <c r="AE54" s="103">
        <f t="shared" si="5"/>
        <v>287</v>
      </c>
      <c r="AF54" s="103">
        <f t="shared" si="5"/>
        <v>610</v>
      </c>
      <c r="AG54" s="103">
        <f t="shared" si="5"/>
        <v>348</v>
      </c>
      <c r="AH54" s="103">
        <f t="shared" si="5"/>
        <v>3704</v>
      </c>
      <c r="AI54" s="103">
        <f t="shared" si="5"/>
        <v>93</v>
      </c>
      <c r="AJ54" s="103">
        <f t="shared" si="5"/>
        <v>37</v>
      </c>
      <c r="AK54" s="103">
        <f t="shared" si="5"/>
        <v>26</v>
      </c>
      <c r="AL54" s="103">
        <f t="shared" si="5"/>
        <v>1</v>
      </c>
      <c r="AM54" s="103">
        <f t="shared" si="5"/>
        <v>0</v>
      </c>
      <c r="AN54" s="103">
        <f t="shared" si="5"/>
        <v>19</v>
      </c>
      <c r="AO54" s="103">
        <f t="shared" si="5"/>
        <v>1166</v>
      </c>
      <c r="AP54" s="103">
        <f t="shared" si="5"/>
        <v>590</v>
      </c>
      <c r="AQ54" s="103">
        <f t="shared" si="5"/>
        <v>1632</v>
      </c>
      <c r="AR54" s="103">
        <f t="shared" si="5"/>
        <v>35</v>
      </c>
      <c r="AS54" s="103">
        <f t="shared" si="5"/>
        <v>1115.5</v>
      </c>
      <c r="AT54" s="103">
        <f t="shared" si="5"/>
        <v>0</v>
      </c>
      <c r="AU54" s="103">
        <f t="shared" si="5"/>
        <v>0</v>
      </c>
      <c r="AV54" s="103">
        <f t="shared" si="5"/>
        <v>5</v>
      </c>
      <c r="AW54" s="103">
        <f t="shared" si="5"/>
        <v>108</v>
      </c>
      <c r="AX54" s="103">
        <f t="shared" si="5"/>
        <v>1</v>
      </c>
      <c r="AY54" s="103">
        <f t="shared" si="5"/>
        <v>3</v>
      </c>
      <c r="AZ54" s="103">
        <f t="shared" si="5"/>
        <v>9</v>
      </c>
      <c r="BA54" s="103">
        <f t="shared" si="5"/>
        <v>49</v>
      </c>
      <c r="BB54" s="103">
        <f t="shared" si="5"/>
        <v>356</v>
      </c>
      <c r="BC54" s="103">
        <f t="shared" si="5"/>
        <v>194.45</v>
      </c>
      <c r="BD54" s="103">
        <f t="shared" si="5"/>
        <v>27</v>
      </c>
      <c r="BE54" s="103">
        <f t="shared" si="5"/>
        <v>441.5</v>
      </c>
      <c r="BF54" s="103">
        <f t="shared" si="5"/>
        <v>162</v>
      </c>
      <c r="BG54" s="103">
        <f t="shared" si="5"/>
        <v>276.2</v>
      </c>
      <c r="BH54" s="103">
        <f t="shared" si="5"/>
        <v>15.4</v>
      </c>
      <c r="BI54" s="103">
        <f t="shared" si="5"/>
        <v>236</v>
      </c>
      <c r="BJ54" s="103">
        <f t="shared" si="5"/>
        <v>232</v>
      </c>
      <c r="BK54" s="103">
        <f t="shared" si="5"/>
        <v>369.6</v>
      </c>
      <c r="BL54" s="103">
        <f t="shared" si="5"/>
        <v>37</v>
      </c>
      <c r="BM54" s="103">
        <f t="shared" si="5"/>
        <v>621.5</v>
      </c>
      <c r="BN54" s="103">
        <f t="shared" si="5"/>
        <v>111</v>
      </c>
      <c r="BO54" s="103">
        <f t="shared" si="5"/>
        <v>223.3</v>
      </c>
      <c r="BP54" s="103">
        <f t="shared" si="5"/>
        <v>29</v>
      </c>
      <c r="BQ54" s="103">
        <f t="shared" si="5"/>
        <v>207</v>
      </c>
      <c r="BR54" s="103">
        <f t="shared" si="5"/>
        <v>198</v>
      </c>
      <c r="BS54" s="103">
        <f t="shared" si="5"/>
        <v>180</v>
      </c>
    </row>
    <row r="55" spans="1:71" s="9" customFormat="1" ht="15" customHeight="1">
      <c r="A55" s="141" t="s">
        <v>342</v>
      </c>
      <c r="B55" s="141"/>
      <c r="C55" s="141"/>
      <c r="D55" s="141"/>
      <c r="E55" s="20">
        <f t="shared" si="4"/>
      </c>
      <c r="F55" s="18"/>
      <c r="G55" s="102">
        <f>SUM(J55:R55)</f>
        <v>4798</v>
      </c>
      <c r="H55" s="102">
        <f>SUM(S55:AA55)</f>
        <v>1774</v>
      </c>
      <c r="I55" s="22"/>
      <c r="J55" s="74">
        <v>0</v>
      </c>
      <c r="K55" s="74">
        <v>135</v>
      </c>
      <c r="L55" s="74">
        <v>389</v>
      </c>
      <c r="M55" s="74">
        <v>889</v>
      </c>
      <c r="N55" s="74">
        <v>1692</v>
      </c>
      <c r="O55" s="74">
        <v>96</v>
      </c>
      <c r="P55" s="74">
        <v>296</v>
      </c>
      <c r="Q55" s="74">
        <v>544</v>
      </c>
      <c r="R55" s="74">
        <v>757</v>
      </c>
      <c r="S55" s="74">
        <v>0</v>
      </c>
      <c r="T55" s="74">
        <v>125</v>
      </c>
      <c r="U55" s="74">
        <v>163</v>
      </c>
      <c r="V55" s="74">
        <v>335</v>
      </c>
      <c r="W55" s="74">
        <v>398</v>
      </c>
      <c r="X55" s="74">
        <v>98</v>
      </c>
      <c r="Y55" s="74">
        <v>173</v>
      </c>
      <c r="Z55" s="74">
        <v>251</v>
      </c>
      <c r="AA55" s="74">
        <v>231</v>
      </c>
      <c r="AB55" s="74">
        <v>199</v>
      </c>
      <c r="AC55" s="74">
        <v>188</v>
      </c>
      <c r="AD55" s="74">
        <v>98</v>
      </c>
      <c r="AE55" s="74">
        <v>128</v>
      </c>
      <c r="AF55" s="74">
        <v>617</v>
      </c>
      <c r="AG55" s="74">
        <v>366</v>
      </c>
      <c r="AH55" s="74">
        <v>3554</v>
      </c>
      <c r="AI55" s="74">
        <v>97</v>
      </c>
      <c r="AJ55" s="74">
        <v>47</v>
      </c>
      <c r="AK55" s="74">
        <v>30</v>
      </c>
      <c r="AL55" s="74">
        <v>6</v>
      </c>
      <c r="AM55" s="74">
        <v>9</v>
      </c>
      <c r="AN55" s="74">
        <v>17</v>
      </c>
      <c r="AO55" s="74">
        <v>1496</v>
      </c>
      <c r="AP55" s="74">
        <v>705</v>
      </c>
      <c r="AQ55" s="74">
        <v>1820</v>
      </c>
      <c r="AR55" s="104">
        <v>36</v>
      </c>
      <c r="AS55" s="105">
        <v>1170</v>
      </c>
      <c r="AT55" s="105">
        <v>2</v>
      </c>
      <c r="AU55" s="105">
        <v>28</v>
      </c>
      <c r="AV55" s="105">
        <v>5</v>
      </c>
      <c r="AW55" s="105">
        <v>152</v>
      </c>
      <c r="AX55" s="105">
        <v>1</v>
      </c>
      <c r="AY55" s="105">
        <v>1</v>
      </c>
      <c r="AZ55" s="105">
        <v>5</v>
      </c>
      <c r="BA55" s="105">
        <v>20</v>
      </c>
      <c r="BB55" s="105">
        <v>314</v>
      </c>
      <c r="BC55" s="105">
        <v>326</v>
      </c>
      <c r="BD55" s="105">
        <v>18</v>
      </c>
      <c r="BE55" s="105">
        <v>466</v>
      </c>
      <c r="BF55" s="105">
        <v>154</v>
      </c>
      <c r="BG55" s="105">
        <v>311</v>
      </c>
      <c r="BH55" s="105">
        <v>22</v>
      </c>
      <c r="BI55" s="70">
        <v>225.5</v>
      </c>
      <c r="BJ55" s="105">
        <v>166</v>
      </c>
      <c r="BK55" s="105">
        <v>255</v>
      </c>
      <c r="BL55" s="105">
        <v>75</v>
      </c>
      <c r="BM55" s="70">
        <v>529.1</v>
      </c>
      <c r="BN55" s="105">
        <v>88</v>
      </c>
      <c r="BO55" s="105">
        <v>233</v>
      </c>
      <c r="BP55" s="105">
        <v>53</v>
      </c>
      <c r="BQ55" s="70">
        <v>503.5</v>
      </c>
      <c r="BR55" s="105">
        <v>366</v>
      </c>
      <c r="BS55" s="106">
        <v>298</v>
      </c>
    </row>
    <row r="56" spans="1:71" s="9" customFormat="1" ht="15" customHeight="1">
      <c r="A56" s="141" t="s">
        <v>351</v>
      </c>
      <c r="B56" s="141"/>
      <c r="C56" s="141"/>
      <c r="D56" s="141"/>
      <c r="E56" s="86">
        <f t="shared" si="4"/>
      </c>
      <c r="F56" s="18"/>
      <c r="G56" s="12">
        <f>IF(G55=0,"",G54/G55)</f>
        <v>0.9891621508962067</v>
      </c>
      <c r="H56" s="12">
        <f aca="true" t="shared" si="6" ref="H56:BS56">IF(H55=0,"",H54/H55)</f>
        <v>0.9537767756482526</v>
      </c>
      <c r="I56" s="12">
        <f t="shared" si="6"/>
      </c>
      <c r="J56" s="12">
        <f t="shared" si="6"/>
      </c>
      <c r="K56" s="12">
        <f t="shared" si="6"/>
        <v>0.9259259259259259</v>
      </c>
      <c r="L56" s="12">
        <f t="shared" si="6"/>
        <v>0.9331619537275064</v>
      </c>
      <c r="M56" s="12">
        <f t="shared" si="6"/>
        <v>1.079865016872891</v>
      </c>
      <c r="N56" s="12">
        <f t="shared" si="6"/>
        <v>0.9231678486997635</v>
      </c>
      <c r="O56" s="12">
        <f t="shared" si="6"/>
        <v>1.0833333333333333</v>
      </c>
      <c r="P56" s="12">
        <f t="shared" si="6"/>
        <v>0.8614864864864865</v>
      </c>
      <c r="Q56" s="12">
        <f t="shared" si="6"/>
        <v>1.036764705882353</v>
      </c>
      <c r="R56" s="12">
        <f t="shared" si="6"/>
        <v>0.9431968295904888</v>
      </c>
      <c r="S56" s="12">
        <f t="shared" si="6"/>
      </c>
      <c r="T56" s="12">
        <f t="shared" si="6"/>
        <v>0.976</v>
      </c>
      <c r="U56" s="12">
        <f t="shared" si="6"/>
        <v>0.9938650306748467</v>
      </c>
      <c r="V56" s="12">
        <f t="shared" si="6"/>
        <v>0.8567164179104477</v>
      </c>
      <c r="W56" s="12">
        <f t="shared" si="6"/>
        <v>0.8015075376884422</v>
      </c>
      <c r="X56" s="12">
        <f t="shared" si="6"/>
        <v>0.9081632653061225</v>
      </c>
      <c r="Y56" s="12">
        <f t="shared" si="6"/>
        <v>0.7630057803468208</v>
      </c>
      <c r="Z56" s="12">
        <f t="shared" si="6"/>
        <v>0.796812749003984</v>
      </c>
      <c r="AA56" s="12">
        <f t="shared" si="6"/>
        <v>0.9004329004329005</v>
      </c>
      <c r="AB56" s="12">
        <f t="shared" si="6"/>
        <v>1.3517587939698492</v>
      </c>
      <c r="AC56" s="12">
        <f t="shared" si="6"/>
        <v>0.9893617021276596</v>
      </c>
      <c r="AD56" s="12">
        <f t="shared" si="6"/>
        <v>1.0816326530612246</v>
      </c>
      <c r="AE56" s="12">
        <f t="shared" si="6"/>
        <v>2.2421875</v>
      </c>
      <c r="AF56" s="12">
        <f t="shared" si="6"/>
        <v>0.9886547811993517</v>
      </c>
      <c r="AG56" s="12">
        <f t="shared" si="6"/>
        <v>0.9508196721311475</v>
      </c>
      <c r="AH56" s="12">
        <f t="shared" si="6"/>
        <v>1.0422059651097355</v>
      </c>
      <c r="AI56" s="12">
        <f t="shared" si="6"/>
        <v>0.9587628865979382</v>
      </c>
      <c r="AJ56" s="12">
        <f t="shared" si="6"/>
        <v>0.7872340425531915</v>
      </c>
      <c r="AK56" s="12">
        <f t="shared" si="6"/>
        <v>0.8666666666666667</v>
      </c>
      <c r="AL56" s="12">
        <f t="shared" si="6"/>
        <v>0.16666666666666666</v>
      </c>
      <c r="AM56" s="12">
        <f t="shared" si="6"/>
        <v>0</v>
      </c>
      <c r="AN56" s="12">
        <f t="shared" si="6"/>
        <v>1.1176470588235294</v>
      </c>
      <c r="AO56" s="12">
        <f t="shared" si="6"/>
        <v>0.7794117647058824</v>
      </c>
      <c r="AP56" s="12">
        <f t="shared" si="6"/>
        <v>0.8368794326241135</v>
      </c>
      <c r="AQ56" s="12">
        <f t="shared" si="6"/>
        <v>0.8967032967032967</v>
      </c>
      <c r="AR56" s="12">
        <f t="shared" si="6"/>
        <v>0.9722222222222222</v>
      </c>
      <c r="AS56" s="12">
        <f t="shared" si="6"/>
        <v>0.9534188034188035</v>
      </c>
      <c r="AT56" s="12">
        <f t="shared" si="6"/>
        <v>0</v>
      </c>
      <c r="AU56" s="12">
        <f t="shared" si="6"/>
        <v>0</v>
      </c>
      <c r="AV56" s="12">
        <f t="shared" si="6"/>
        <v>1</v>
      </c>
      <c r="AW56" s="12">
        <f t="shared" si="6"/>
        <v>0.7105263157894737</v>
      </c>
      <c r="AX56" s="12">
        <f t="shared" si="6"/>
        <v>1</v>
      </c>
      <c r="AY56" s="12">
        <f t="shared" si="6"/>
        <v>3</v>
      </c>
      <c r="AZ56" s="12">
        <f t="shared" si="6"/>
        <v>1.8</v>
      </c>
      <c r="BA56" s="12">
        <f t="shared" si="6"/>
        <v>2.45</v>
      </c>
      <c r="BB56" s="12">
        <f t="shared" si="6"/>
        <v>1.1337579617834395</v>
      </c>
      <c r="BC56" s="12">
        <f t="shared" si="6"/>
        <v>0.5964723926380368</v>
      </c>
      <c r="BD56" s="12">
        <f t="shared" si="6"/>
        <v>1.5</v>
      </c>
      <c r="BE56" s="12">
        <f t="shared" si="6"/>
        <v>0.9474248927038627</v>
      </c>
      <c r="BF56" s="12">
        <f t="shared" si="6"/>
        <v>1.051948051948052</v>
      </c>
      <c r="BG56" s="12">
        <f t="shared" si="6"/>
        <v>0.8881028938906752</v>
      </c>
      <c r="BH56" s="12">
        <f t="shared" si="6"/>
        <v>0.7000000000000001</v>
      </c>
      <c r="BI56" s="12">
        <f t="shared" si="6"/>
        <v>1.0465631929046564</v>
      </c>
      <c r="BJ56" s="12">
        <f t="shared" si="6"/>
        <v>1.3975903614457832</v>
      </c>
      <c r="BK56" s="12">
        <f t="shared" si="6"/>
        <v>1.4494117647058824</v>
      </c>
      <c r="BL56" s="12">
        <f t="shared" si="6"/>
        <v>0.49333333333333335</v>
      </c>
      <c r="BM56" s="12">
        <f t="shared" si="6"/>
        <v>1.1746361746361746</v>
      </c>
      <c r="BN56" s="12">
        <f t="shared" si="6"/>
        <v>1.2613636363636365</v>
      </c>
      <c r="BO56" s="12">
        <f t="shared" si="6"/>
        <v>0.9583690987124464</v>
      </c>
      <c r="BP56" s="12">
        <f t="shared" si="6"/>
        <v>0.5471698113207547</v>
      </c>
      <c r="BQ56" s="12">
        <f t="shared" si="6"/>
        <v>0.41112214498510424</v>
      </c>
      <c r="BR56" s="12">
        <f t="shared" si="6"/>
        <v>0.5409836065573771</v>
      </c>
      <c r="BS56" s="12">
        <f t="shared" si="6"/>
        <v>0.6040268456375839</v>
      </c>
    </row>
    <row r="57" spans="1:5" ht="12.75">
      <c r="A57" s="4"/>
      <c r="E57" s="56">
        <f t="shared" si="4"/>
      </c>
    </row>
    <row r="58" spans="1:6" ht="12.75">
      <c r="A58" s="4"/>
      <c r="D58" s="67" t="s">
        <v>341</v>
      </c>
      <c r="E58" s="56"/>
      <c r="F58" s="68">
        <f>(A53-F54)/A53</f>
        <v>0.12244897959183673</v>
      </c>
    </row>
    <row r="59" spans="1:5" ht="12.75">
      <c r="A59" s="4"/>
      <c r="E59" s="56">
        <f aca="true" t="shared" si="7" ref="E59:E78">IF(F59="Y",1,"")</f>
      </c>
    </row>
    <row r="60" spans="1:5" ht="12.75">
      <c r="A60" s="4"/>
      <c r="E60" s="56">
        <f t="shared" si="7"/>
      </c>
    </row>
    <row r="61" spans="1:5" ht="12.75">
      <c r="A61" s="4"/>
      <c r="E61" s="56">
        <f t="shared" si="7"/>
      </c>
    </row>
    <row r="62" spans="1:5" ht="12.75">
      <c r="A62" s="4"/>
      <c r="E62" s="56">
        <f t="shared" si="7"/>
      </c>
    </row>
    <row r="63" spans="1:5" ht="12.75">
      <c r="A63" s="4"/>
      <c r="E63" s="56">
        <f t="shared" si="7"/>
      </c>
    </row>
    <row r="64" spans="1:5" ht="12.75">
      <c r="A64" s="4"/>
      <c r="E64" s="56">
        <f t="shared" si="7"/>
      </c>
    </row>
    <row r="65" spans="1:5" ht="12.75">
      <c r="A65" s="4"/>
      <c r="E65" s="56">
        <f t="shared" si="7"/>
      </c>
    </row>
    <row r="66" spans="1:5" ht="12.75">
      <c r="A66" s="4"/>
      <c r="E66" s="56">
        <f t="shared" si="7"/>
      </c>
    </row>
    <row r="67" spans="1:5" ht="12.75">
      <c r="A67" s="4"/>
      <c r="E67" s="56">
        <f t="shared" si="7"/>
      </c>
    </row>
    <row r="68" spans="1:5" ht="12.75">
      <c r="A68" s="4"/>
      <c r="E68" s="56">
        <f t="shared" si="7"/>
      </c>
    </row>
    <row r="69" spans="1:5" ht="12.75">
      <c r="A69" s="4"/>
      <c r="E69" s="56">
        <f t="shared" si="7"/>
      </c>
    </row>
    <row r="70" spans="1:5" ht="12.75">
      <c r="A70" s="4"/>
      <c r="E70" s="56">
        <f t="shared" si="7"/>
      </c>
    </row>
    <row r="71" spans="1:5" ht="12.75">
      <c r="A71" s="4"/>
      <c r="E71" s="56">
        <f t="shared" si="7"/>
      </c>
    </row>
    <row r="72" spans="1:5" ht="12.75">
      <c r="A72" s="4"/>
      <c r="E72" s="56">
        <f t="shared" si="7"/>
      </c>
    </row>
    <row r="73" spans="1:5" ht="12.75">
      <c r="A73" s="4"/>
      <c r="E73" s="56">
        <f t="shared" si="7"/>
      </c>
    </row>
    <row r="74" spans="1:5" ht="12.75">
      <c r="A74" s="4"/>
      <c r="E74" s="56">
        <f t="shared" si="7"/>
      </c>
    </row>
    <row r="75" spans="1:5" ht="12.75">
      <c r="A75" s="4"/>
      <c r="E75" s="56">
        <f t="shared" si="7"/>
      </c>
    </row>
    <row r="76" spans="1:5" ht="12.75">
      <c r="A76" s="4"/>
      <c r="E76" s="56">
        <f t="shared" si="7"/>
      </c>
    </row>
    <row r="77" spans="1:5" ht="12.75">
      <c r="A77" s="4"/>
      <c r="E77" s="56">
        <f t="shared" si="7"/>
      </c>
    </row>
    <row r="78" spans="1:5" ht="12.75">
      <c r="A78" s="4"/>
      <c r="E78" s="56">
        <f t="shared" si="7"/>
      </c>
    </row>
  </sheetData>
  <sheetProtection/>
  <mergeCells count="39">
    <mergeCell ref="AR3:AS3"/>
    <mergeCell ref="AT3:AU3"/>
    <mergeCell ref="AV3:AW3"/>
    <mergeCell ref="AX3:AY3"/>
    <mergeCell ref="AZ3:BA3"/>
    <mergeCell ref="AK1:AL3"/>
    <mergeCell ref="BD2:BG2"/>
    <mergeCell ref="BH2:BK2"/>
    <mergeCell ref="BL2:BO2"/>
    <mergeCell ref="BD3:BE3"/>
    <mergeCell ref="BF3:BG3"/>
    <mergeCell ref="BH3:BI3"/>
    <mergeCell ref="BJ3:BK3"/>
    <mergeCell ref="A1:D4"/>
    <mergeCell ref="E1:E4"/>
    <mergeCell ref="F1:F4"/>
    <mergeCell ref="G1:G4"/>
    <mergeCell ref="H1:H4"/>
    <mergeCell ref="I1:I4"/>
    <mergeCell ref="AB1:AE3"/>
    <mergeCell ref="AF1:AH3"/>
    <mergeCell ref="AI1:AJ3"/>
    <mergeCell ref="BB3:BC3"/>
    <mergeCell ref="AM1:AN3"/>
    <mergeCell ref="AO1:AQ3"/>
    <mergeCell ref="AR1:BS1"/>
    <mergeCell ref="AR2:AU2"/>
    <mergeCell ref="AV2:AY2"/>
    <mergeCell ref="AZ2:BC2"/>
    <mergeCell ref="A56:D56"/>
    <mergeCell ref="A55:D55"/>
    <mergeCell ref="A54:D54"/>
    <mergeCell ref="BP2:BS2"/>
    <mergeCell ref="BR3:BS3"/>
    <mergeCell ref="BL3:BM3"/>
    <mergeCell ref="BN3:BO3"/>
    <mergeCell ref="BP3:BQ3"/>
    <mergeCell ref="J1:R3"/>
    <mergeCell ref="S1:A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R76"/>
  <sheetViews>
    <sheetView zoomScalePageLayoutView="0" workbookViewId="0" topLeftCell="A1">
      <pane ySplit="4185" topLeftCell="A28" activePane="bottomLeft" state="split"/>
      <selection pane="topLeft" activeCell="F1" sqref="F1:F4"/>
      <selection pane="bottomLeft" activeCell="A50" sqref="A50"/>
    </sheetView>
  </sheetViews>
  <sheetFormatPr defaultColWidth="9.28125" defaultRowHeight="12.75"/>
  <cols>
    <col min="1" max="1" width="9.28125" style="2" customWidth="1"/>
    <col min="2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67" customWidth="1"/>
    <col min="9" max="9" width="11.421875" style="67" hidden="1" customWidth="1"/>
    <col min="10" max="62" width="11.421875" style="2" customWidth="1"/>
    <col min="63" max="63" width="11.421875" style="15" customWidth="1"/>
    <col min="64" max="71" width="11.421875" style="2" customWidth="1"/>
    <col min="72" max="16384" width="9.28125" style="10" customWidth="1"/>
  </cols>
  <sheetData>
    <row r="1" spans="1:71" ht="33" customHeight="1">
      <c r="A1" s="148" t="s">
        <v>355</v>
      </c>
      <c r="B1" s="148"/>
      <c r="C1" s="148"/>
      <c r="D1" s="148"/>
      <c r="E1" s="145"/>
      <c r="F1" s="143" t="s">
        <v>374</v>
      </c>
      <c r="G1" s="152" t="s">
        <v>266</v>
      </c>
      <c r="H1" s="152" t="s">
        <v>267</v>
      </c>
      <c r="I1" s="152" t="s">
        <v>2</v>
      </c>
      <c r="J1" s="149" t="s">
        <v>261</v>
      </c>
      <c r="K1" s="149"/>
      <c r="L1" s="149"/>
      <c r="M1" s="149"/>
      <c r="N1" s="149"/>
      <c r="O1" s="149"/>
      <c r="P1" s="149"/>
      <c r="Q1" s="149"/>
      <c r="R1" s="149"/>
      <c r="S1" s="149" t="s">
        <v>260</v>
      </c>
      <c r="T1" s="149"/>
      <c r="U1" s="149"/>
      <c r="V1" s="149"/>
      <c r="W1" s="149"/>
      <c r="X1" s="149"/>
      <c r="Y1" s="149"/>
      <c r="Z1" s="149"/>
      <c r="AA1" s="149"/>
      <c r="AB1" s="140" t="s">
        <v>311</v>
      </c>
      <c r="AC1" s="140"/>
      <c r="AD1" s="140"/>
      <c r="AE1" s="140"/>
      <c r="AF1" s="150" t="s">
        <v>313</v>
      </c>
      <c r="AG1" s="150"/>
      <c r="AH1" s="150"/>
      <c r="AI1" s="140" t="s">
        <v>0</v>
      </c>
      <c r="AJ1" s="140"/>
      <c r="AK1" s="140" t="s">
        <v>287</v>
      </c>
      <c r="AL1" s="140"/>
      <c r="AM1" s="150" t="s">
        <v>262</v>
      </c>
      <c r="AN1" s="150"/>
      <c r="AO1" s="149" t="s">
        <v>263</v>
      </c>
      <c r="AP1" s="149"/>
      <c r="AQ1" s="149"/>
      <c r="AR1" s="140" t="s">
        <v>265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27.75" customHeight="1">
      <c r="A2" s="148"/>
      <c r="B2" s="148"/>
      <c r="C2" s="148"/>
      <c r="D2" s="148"/>
      <c r="E2" s="146"/>
      <c r="F2" s="144"/>
      <c r="G2" s="152"/>
      <c r="H2" s="152"/>
      <c r="I2" s="152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0"/>
      <c r="AC2" s="140"/>
      <c r="AD2" s="140"/>
      <c r="AE2" s="140"/>
      <c r="AF2" s="150"/>
      <c r="AG2" s="150"/>
      <c r="AH2" s="150"/>
      <c r="AI2" s="140"/>
      <c r="AJ2" s="140"/>
      <c r="AK2" s="140"/>
      <c r="AL2" s="140"/>
      <c r="AM2" s="150"/>
      <c r="AN2" s="150"/>
      <c r="AO2" s="149"/>
      <c r="AP2" s="149"/>
      <c r="AQ2" s="149"/>
      <c r="AR2" s="140" t="s">
        <v>340</v>
      </c>
      <c r="AS2" s="140"/>
      <c r="AT2" s="140"/>
      <c r="AU2" s="140"/>
      <c r="AV2" s="140" t="s">
        <v>312</v>
      </c>
      <c r="AW2" s="140"/>
      <c r="AX2" s="140"/>
      <c r="AY2" s="140"/>
      <c r="AZ2" s="140" t="s">
        <v>294</v>
      </c>
      <c r="BA2" s="140"/>
      <c r="BB2" s="140"/>
      <c r="BC2" s="140"/>
      <c r="BD2" s="140" t="s">
        <v>295</v>
      </c>
      <c r="BE2" s="140"/>
      <c r="BF2" s="140"/>
      <c r="BG2" s="140"/>
      <c r="BH2" s="140" t="s">
        <v>296</v>
      </c>
      <c r="BI2" s="140"/>
      <c r="BJ2" s="140"/>
      <c r="BK2" s="140"/>
      <c r="BL2" s="140" t="s">
        <v>297</v>
      </c>
      <c r="BM2" s="140"/>
      <c r="BN2" s="140"/>
      <c r="BO2" s="140"/>
      <c r="BP2" s="140" t="s">
        <v>1</v>
      </c>
      <c r="BQ2" s="140"/>
      <c r="BR2" s="140"/>
      <c r="BS2" s="140"/>
    </row>
    <row r="3" spans="1:71" ht="27.75" customHeight="1">
      <c r="A3" s="148"/>
      <c r="B3" s="148"/>
      <c r="C3" s="148"/>
      <c r="D3" s="148"/>
      <c r="E3" s="146"/>
      <c r="F3" s="144"/>
      <c r="G3" s="152"/>
      <c r="H3" s="152"/>
      <c r="I3" s="152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0"/>
      <c r="AC3" s="140"/>
      <c r="AD3" s="140"/>
      <c r="AE3" s="140"/>
      <c r="AF3" s="150"/>
      <c r="AG3" s="150"/>
      <c r="AH3" s="150"/>
      <c r="AI3" s="140"/>
      <c r="AJ3" s="140"/>
      <c r="AK3" s="140"/>
      <c r="AL3" s="140"/>
      <c r="AM3" s="150"/>
      <c r="AN3" s="150"/>
      <c r="AO3" s="149"/>
      <c r="AP3" s="149"/>
      <c r="AQ3" s="149"/>
      <c r="AR3" s="140" t="s">
        <v>290</v>
      </c>
      <c r="AS3" s="140"/>
      <c r="AT3" s="140" t="s">
        <v>291</v>
      </c>
      <c r="AU3" s="140"/>
      <c r="AV3" s="140" t="s">
        <v>290</v>
      </c>
      <c r="AW3" s="140"/>
      <c r="AX3" s="140" t="s">
        <v>291</v>
      </c>
      <c r="AY3" s="140"/>
      <c r="AZ3" s="140" t="s">
        <v>290</v>
      </c>
      <c r="BA3" s="140"/>
      <c r="BB3" s="140" t="s">
        <v>291</v>
      </c>
      <c r="BC3" s="140"/>
      <c r="BD3" s="140" t="s">
        <v>290</v>
      </c>
      <c r="BE3" s="140"/>
      <c r="BF3" s="140" t="s">
        <v>291</v>
      </c>
      <c r="BG3" s="140"/>
      <c r="BH3" s="140" t="s">
        <v>290</v>
      </c>
      <c r="BI3" s="140"/>
      <c r="BJ3" s="140" t="s">
        <v>291</v>
      </c>
      <c r="BK3" s="140"/>
      <c r="BL3" s="140" t="s">
        <v>290</v>
      </c>
      <c r="BM3" s="140"/>
      <c r="BN3" s="140" t="s">
        <v>291</v>
      </c>
      <c r="BO3" s="140"/>
      <c r="BP3" s="140" t="s">
        <v>290</v>
      </c>
      <c r="BQ3" s="140"/>
      <c r="BR3" s="140" t="s">
        <v>291</v>
      </c>
      <c r="BS3" s="140"/>
    </row>
    <row r="4" spans="1:122" ht="108.75" customHeight="1">
      <c r="A4" s="148"/>
      <c r="B4" s="148"/>
      <c r="C4" s="148"/>
      <c r="D4" s="148"/>
      <c r="E4" s="147"/>
      <c r="F4" s="144"/>
      <c r="G4" s="152"/>
      <c r="H4" s="152"/>
      <c r="I4" s="152"/>
      <c r="J4" s="7" t="s">
        <v>272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272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284</v>
      </c>
      <c r="AC4" s="7" t="s">
        <v>298</v>
      </c>
      <c r="AD4" s="7" t="s">
        <v>299</v>
      </c>
      <c r="AE4" s="7" t="s">
        <v>300</v>
      </c>
      <c r="AF4" s="7" t="s">
        <v>11</v>
      </c>
      <c r="AG4" s="7" t="s">
        <v>285</v>
      </c>
      <c r="AH4" s="7" t="s">
        <v>286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288</v>
      </c>
      <c r="AP4" s="7" t="s">
        <v>289</v>
      </c>
      <c r="AQ4" s="7" t="s">
        <v>264</v>
      </c>
      <c r="AR4" s="7" t="s">
        <v>292</v>
      </c>
      <c r="AS4" s="7" t="s">
        <v>293</v>
      </c>
      <c r="AT4" s="7" t="s">
        <v>292</v>
      </c>
      <c r="AU4" s="7" t="s">
        <v>293</v>
      </c>
      <c r="AV4" s="7" t="s">
        <v>292</v>
      </c>
      <c r="AW4" s="7" t="s">
        <v>293</v>
      </c>
      <c r="AX4" s="7" t="s">
        <v>292</v>
      </c>
      <c r="AY4" s="7" t="s">
        <v>293</v>
      </c>
      <c r="AZ4" s="7" t="s">
        <v>292</v>
      </c>
      <c r="BA4" s="7" t="s">
        <v>293</v>
      </c>
      <c r="BB4" s="7" t="s">
        <v>292</v>
      </c>
      <c r="BC4" s="7" t="s">
        <v>293</v>
      </c>
      <c r="BD4" s="7" t="s">
        <v>292</v>
      </c>
      <c r="BE4" s="7" t="s">
        <v>293</v>
      </c>
      <c r="BF4" s="7" t="s">
        <v>292</v>
      </c>
      <c r="BG4" s="7" t="s">
        <v>293</v>
      </c>
      <c r="BH4" s="7" t="s">
        <v>292</v>
      </c>
      <c r="BI4" s="7" t="s">
        <v>293</v>
      </c>
      <c r="BJ4" s="7" t="s">
        <v>292</v>
      </c>
      <c r="BK4" s="57" t="s">
        <v>293</v>
      </c>
      <c r="BL4" s="7" t="s">
        <v>292</v>
      </c>
      <c r="BM4" s="7" t="s">
        <v>293</v>
      </c>
      <c r="BN4" s="7" t="s">
        <v>292</v>
      </c>
      <c r="BO4" s="7" t="s">
        <v>293</v>
      </c>
      <c r="BP4" s="7" t="s">
        <v>292</v>
      </c>
      <c r="BQ4" s="7" t="s">
        <v>293</v>
      </c>
      <c r="BR4" s="7" t="s">
        <v>292</v>
      </c>
      <c r="BS4" s="7" t="s">
        <v>293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ht="14.25" customHeight="1">
      <c r="A5" s="13">
        <v>1</v>
      </c>
      <c r="B5" s="13" t="s">
        <v>309</v>
      </c>
      <c r="C5" s="13">
        <v>9659</v>
      </c>
      <c r="D5" s="20" t="s">
        <v>173</v>
      </c>
      <c r="E5" s="20">
        <f>IF(F5="Y",1,"")</f>
        <v>1</v>
      </c>
      <c r="F5" s="21" t="s">
        <v>357</v>
      </c>
      <c r="G5" s="102">
        <f>SUM(J5:R5)</f>
        <v>20</v>
      </c>
      <c r="H5" s="102">
        <f>SUM(S5:AA5)</f>
        <v>38</v>
      </c>
      <c r="I5" s="102"/>
      <c r="J5" s="24"/>
      <c r="K5" s="23"/>
      <c r="L5" s="23"/>
      <c r="M5" s="23">
        <v>2</v>
      </c>
      <c r="N5" s="23">
        <v>11</v>
      </c>
      <c r="O5" s="23"/>
      <c r="P5" s="23"/>
      <c r="Q5" s="23">
        <v>2</v>
      </c>
      <c r="R5" s="23">
        <v>5</v>
      </c>
      <c r="S5" s="19"/>
      <c r="T5" s="23"/>
      <c r="U5" s="23"/>
      <c r="V5" s="23">
        <v>15</v>
      </c>
      <c r="W5" s="23">
        <v>5</v>
      </c>
      <c r="X5" s="23"/>
      <c r="Y5" s="23"/>
      <c r="Z5" s="23">
        <v>11</v>
      </c>
      <c r="AA5" s="24">
        <v>7</v>
      </c>
      <c r="AB5" s="24">
        <v>1</v>
      </c>
      <c r="AC5" s="24">
        <v>1</v>
      </c>
      <c r="AD5" s="24">
        <v>1</v>
      </c>
      <c r="AE5" s="24"/>
      <c r="AF5" s="24"/>
      <c r="AG5" s="24"/>
      <c r="AH5" s="24">
        <v>17.5</v>
      </c>
      <c r="AI5" s="24"/>
      <c r="AJ5" s="24"/>
      <c r="AK5" s="24"/>
      <c r="AL5" s="24"/>
      <c r="AM5" s="24"/>
      <c r="AN5" s="24"/>
      <c r="AO5" s="23"/>
      <c r="AP5" s="23"/>
      <c r="AQ5" s="23"/>
      <c r="AR5" s="24"/>
      <c r="AS5" s="24"/>
      <c r="AT5" s="24">
        <v>1</v>
      </c>
      <c r="AU5" s="24">
        <v>0.2</v>
      </c>
      <c r="AV5" s="24"/>
      <c r="AW5" s="24"/>
      <c r="AX5" s="24">
        <v>4</v>
      </c>
      <c r="AY5" s="24">
        <v>8</v>
      </c>
      <c r="AZ5" s="24"/>
      <c r="BA5" s="24"/>
      <c r="BB5" s="24">
        <v>6</v>
      </c>
      <c r="BC5" s="24">
        <v>10</v>
      </c>
      <c r="BD5" s="24"/>
      <c r="BE5" s="24"/>
      <c r="BF5" s="24"/>
      <c r="BG5" s="24"/>
      <c r="BH5" s="24"/>
      <c r="BI5" s="24"/>
      <c r="BJ5" s="24">
        <v>3</v>
      </c>
      <c r="BK5" s="24">
        <v>13</v>
      </c>
      <c r="BL5" s="24"/>
      <c r="BM5" s="24"/>
      <c r="BN5" s="24">
        <v>2</v>
      </c>
      <c r="BO5" s="24">
        <v>12</v>
      </c>
      <c r="BP5" s="24"/>
      <c r="BQ5" s="24"/>
      <c r="BR5" s="24"/>
      <c r="BS5" s="24"/>
    </row>
    <row r="6" spans="1:71" ht="14.25" customHeight="1">
      <c r="A6" s="13">
        <f>+A5+1</f>
        <v>2</v>
      </c>
      <c r="B6" s="13" t="s">
        <v>309</v>
      </c>
      <c r="C6" s="13">
        <v>9739</v>
      </c>
      <c r="D6" s="20" t="s">
        <v>191</v>
      </c>
      <c r="E6" s="20">
        <f aca="true" t="shared" si="0" ref="E6:E67">IF(F6="Y",1,"")</f>
        <v>1</v>
      </c>
      <c r="F6" s="21" t="s">
        <v>357</v>
      </c>
      <c r="G6" s="102">
        <f aca="true" t="shared" si="1" ref="G6:G45">SUM(J6:R6)</f>
        <v>24</v>
      </c>
      <c r="H6" s="102">
        <f aca="true" t="shared" si="2" ref="H6:H45">SUM(S6:AA6)</f>
        <v>21</v>
      </c>
      <c r="I6" s="102"/>
      <c r="J6" s="24"/>
      <c r="K6" s="23"/>
      <c r="L6" s="23">
        <v>1</v>
      </c>
      <c r="M6" s="23">
        <v>3</v>
      </c>
      <c r="N6" s="23">
        <v>12</v>
      </c>
      <c r="O6" s="23"/>
      <c r="P6" s="23"/>
      <c r="Q6" s="23">
        <v>2</v>
      </c>
      <c r="R6" s="23">
        <v>6</v>
      </c>
      <c r="S6" s="24"/>
      <c r="T6" s="23"/>
      <c r="U6" s="23">
        <v>3</v>
      </c>
      <c r="V6" s="23">
        <v>4</v>
      </c>
      <c r="W6" s="23">
        <v>3</v>
      </c>
      <c r="X6" s="23"/>
      <c r="Y6" s="23">
        <v>2</v>
      </c>
      <c r="Z6" s="23">
        <v>4</v>
      </c>
      <c r="AA6" s="23">
        <v>5</v>
      </c>
      <c r="AB6" s="24">
        <v>1</v>
      </c>
      <c r="AC6" s="24"/>
      <c r="AD6" s="24">
        <v>1</v>
      </c>
      <c r="AE6" s="24"/>
      <c r="AF6" s="24">
        <v>3</v>
      </c>
      <c r="AG6" s="24"/>
      <c r="AH6" s="24">
        <v>33</v>
      </c>
      <c r="AI6" s="24">
        <v>1</v>
      </c>
      <c r="AJ6" s="24"/>
      <c r="AK6" s="24"/>
      <c r="AL6" s="24"/>
      <c r="AM6" s="24"/>
      <c r="AN6" s="24"/>
      <c r="AO6" s="23">
        <v>2</v>
      </c>
      <c r="AP6" s="23"/>
      <c r="AQ6" s="23">
        <v>17</v>
      </c>
      <c r="AR6" s="24">
        <v>1</v>
      </c>
      <c r="AS6" s="24">
        <v>42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>
        <v>1</v>
      </c>
      <c r="BK6" s="24">
        <v>2</v>
      </c>
      <c r="BL6" s="24"/>
      <c r="BM6" s="24"/>
      <c r="BN6" s="24"/>
      <c r="BO6" s="24"/>
      <c r="BP6" s="24"/>
      <c r="BQ6" s="24"/>
      <c r="BR6" s="24"/>
      <c r="BS6" s="24"/>
    </row>
    <row r="7" spans="1:71" ht="14.25" customHeight="1">
      <c r="A7" s="13">
        <f aca="true" t="shared" si="3" ref="A7:A45">+A6+1</f>
        <v>3</v>
      </c>
      <c r="B7" s="13" t="s">
        <v>309</v>
      </c>
      <c r="C7" s="13">
        <v>9707</v>
      </c>
      <c r="D7" s="20" t="s">
        <v>187</v>
      </c>
      <c r="E7" s="20">
        <f t="shared" si="0"/>
        <v>1</v>
      </c>
      <c r="F7" s="21" t="s">
        <v>357</v>
      </c>
      <c r="G7" s="102">
        <f t="shared" si="1"/>
        <v>124</v>
      </c>
      <c r="H7" s="102">
        <f t="shared" si="2"/>
        <v>112</v>
      </c>
      <c r="I7" s="102"/>
      <c r="J7" s="24"/>
      <c r="K7" s="23"/>
      <c r="L7" s="23">
        <v>7</v>
      </c>
      <c r="M7" s="23">
        <v>28</v>
      </c>
      <c r="N7" s="23">
        <v>48</v>
      </c>
      <c r="O7" s="23"/>
      <c r="P7" s="23">
        <v>1</v>
      </c>
      <c r="Q7" s="23">
        <v>16</v>
      </c>
      <c r="R7" s="23">
        <v>24</v>
      </c>
      <c r="S7" s="24"/>
      <c r="T7" s="23">
        <v>3</v>
      </c>
      <c r="U7" s="23">
        <v>11</v>
      </c>
      <c r="V7" s="23">
        <v>23</v>
      </c>
      <c r="W7" s="23">
        <v>21</v>
      </c>
      <c r="X7" s="23">
        <v>4</v>
      </c>
      <c r="Y7" s="23">
        <v>10</v>
      </c>
      <c r="Z7" s="23">
        <v>20</v>
      </c>
      <c r="AA7" s="23">
        <v>20</v>
      </c>
      <c r="AB7" s="24"/>
      <c r="AC7" s="24">
        <v>8</v>
      </c>
      <c r="AD7" s="24"/>
      <c r="AE7" s="24"/>
      <c r="AF7" s="24">
        <v>3</v>
      </c>
      <c r="AG7" s="24">
        <v>3</v>
      </c>
      <c r="AH7" s="24">
        <v>8</v>
      </c>
      <c r="AI7" s="24">
        <v>6</v>
      </c>
      <c r="AJ7" s="24">
        <v>2</v>
      </c>
      <c r="AK7" s="24"/>
      <c r="AL7" s="24"/>
      <c r="AM7" s="24"/>
      <c r="AN7" s="24"/>
      <c r="AO7" s="23">
        <v>8</v>
      </c>
      <c r="AP7" s="23"/>
      <c r="AQ7" s="23"/>
      <c r="AR7" s="24">
        <v>1</v>
      </c>
      <c r="AS7" s="24">
        <v>33</v>
      </c>
      <c r="AT7" s="24"/>
      <c r="AU7" s="24"/>
      <c r="AV7" s="24"/>
      <c r="AW7" s="24"/>
      <c r="AX7" s="24"/>
      <c r="AY7" s="24"/>
      <c r="AZ7" s="24"/>
      <c r="BA7" s="24"/>
      <c r="BB7" s="24">
        <v>33</v>
      </c>
      <c r="BC7" s="24">
        <v>15</v>
      </c>
      <c r="BD7" s="24"/>
      <c r="BE7" s="24"/>
      <c r="BF7" s="24">
        <v>1</v>
      </c>
      <c r="BG7" s="24">
        <v>3</v>
      </c>
      <c r="BH7" s="24"/>
      <c r="BI7" s="24"/>
      <c r="BJ7" s="24"/>
      <c r="BK7" s="24"/>
      <c r="BL7" s="24">
        <v>1</v>
      </c>
      <c r="BM7" s="24">
        <v>15</v>
      </c>
      <c r="BN7" s="24">
        <v>4</v>
      </c>
      <c r="BO7" s="24"/>
      <c r="BP7" s="24">
        <v>2</v>
      </c>
      <c r="BQ7" s="24">
        <v>2</v>
      </c>
      <c r="BR7" s="24"/>
      <c r="BS7" s="24"/>
    </row>
    <row r="8" spans="1:71" ht="14.25" customHeight="1">
      <c r="A8" s="13">
        <f t="shared" si="3"/>
        <v>4</v>
      </c>
      <c r="B8" s="13" t="s">
        <v>309</v>
      </c>
      <c r="C8" s="13">
        <v>9710</v>
      </c>
      <c r="D8" s="20" t="s">
        <v>188</v>
      </c>
      <c r="E8" s="20">
        <f t="shared" si="0"/>
        <v>1</v>
      </c>
      <c r="F8" s="21" t="s">
        <v>357</v>
      </c>
      <c r="G8" s="102">
        <f t="shared" si="1"/>
        <v>44</v>
      </c>
      <c r="H8" s="102">
        <f t="shared" si="2"/>
        <v>0</v>
      </c>
      <c r="I8" s="102"/>
      <c r="J8" s="24"/>
      <c r="K8" s="23" t="s">
        <v>14</v>
      </c>
      <c r="L8" s="23"/>
      <c r="M8" s="23">
        <v>5</v>
      </c>
      <c r="N8" s="23">
        <v>26</v>
      </c>
      <c r="O8" s="23" t="s">
        <v>14</v>
      </c>
      <c r="P8" s="23"/>
      <c r="Q8" s="23">
        <v>5</v>
      </c>
      <c r="R8" s="23">
        <v>8</v>
      </c>
      <c r="S8" s="24">
        <v>0</v>
      </c>
      <c r="T8" s="23"/>
      <c r="U8" s="23"/>
      <c r="V8" s="23"/>
      <c r="W8" s="23"/>
      <c r="X8" s="23"/>
      <c r="Y8" s="23"/>
      <c r="Z8" s="23"/>
      <c r="AA8" s="23"/>
      <c r="AB8" s="24"/>
      <c r="AC8" s="24">
        <v>1</v>
      </c>
      <c r="AD8" s="24"/>
      <c r="AE8" s="24">
        <v>3</v>
      </c>
      <c r="AF8" s="24"/>
      <c r="AG8" s="24"/>
      <c r="AH8" s="24">
        <v>23</v>
      </c>
      <c r="AI8" s="24"/>
      <c r="AJ8" s="24"/>
      <c r="AK8" s="24"/>
      <c r="AL8" s="24"/>
      <c r="AM8" s="24"/>
      <c r="AN8" s="24"/>
      <c r="AO8" s="23"/>
      <c r="AP8" s="23"/>
      <c r="AQ8" s="23">
        <v>12</v>
      </c>
      <c r="AR8" s="24"/>
      <c r="AS8" s="24"/>
      <c r="AT8" s="24"/>
      <c r="AU8" s="24"/>
      <c r="AV8" s="24"/>
      <c r="AW8" s="24"/>
      <c r="AX8" s="24"/>
      <c r="AY8" s="24"/>
      <c r="AZ8" s="24">
        <v>1</v>
      </c>
      <c r="BA8" s="24">
        <v>8</v>
      </c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>
        <v>1</v>
      </c>
      <c r="BM8" s="24">
        <v>3</v>
      </c>
      <c r="BN8" s="24"/>
      <c r="BO8" s="24"/>
      <c r="BP8" s="24"/>
      <c r="BQ8" s="24"/>
      <c r="BR8" s="24"/>
      <c r="BS8" s="24"/>
    </row>
    <row r="9" spans="1:71" ht="14.25" customHeight="1">
      <c r="A9" s="13">
        <f t="shared" si="3"/>
        <v>5</v>
      </c>
      <c r="B9" s="13" t="s">
        <v>309</v>
      </c>
      <c r="C9" s="13">
        <v>9709</v>
      </c>
      <c r="D9" s="20" t="s">
        <v>189</v>
      </c>
      <c r="E9" s="20">
        <f t="shared" si="0"/>
        <v>1</v>
      </c>
      <c r="F9" s="21" t="s">
        <v>357</v>
      </c>
      <c r="G9" s="102">
        <f t="shared" si="1"/>
        <v>85</v>
      </c>
      <c r="H9" s="102">
        <f t="shared" si="2"/>
        <v>55</v>
      </c>
      <c r="I9" s="102"/>
      <c r="J9" s="24"/>
      <c r="K9" s="23">
        <v>1</v>
      </c>
      <c r="L9" s="23"/>
      <c r="M9" s="23">
        <v>20</v>
      </c>
      <c r="N9" s="23">
        <v>36</v>
      </c>
      <c r="O9" s="23">
        <v>1</v>
      </c>
      <c r="P9" s="23"/>
      <c r="Q9" s="23">
        <v>10</v>
      </c>
      <c r="R9" s="23">
        <v>17</v>
      </c>
      <c r="S9" s="24"/>
      <c r="T9" s="23">
        <v>1</v>
      </c>
      <c r="U9" s="23">
        <v>3</v>
      </c>
      <c r="V9" s="23">
        <v>10</v>
      </c>
      <c r="W9" s="23">
        <v>20</v>
      </c>
      <c r="X9" s="23"/>
      <c r="Y9" s="23">
        <v>2</v>
      </c>
      <c r="Z9" s="23">
        <v>10</v>
      </c>
      <c r="AA9" s="23">
        <v>9</v>
      </c>
      <c r="AB9" s="24"/>
      <c r="AC9" s="24">
        <v>4</v>
      </c>
      <c r="AD9" s="24">
        <v>14</v>
      </c>
      <c r="AE9" s="24">
        <v>2</v>
      </c>
      <c r="AF9" s="24">
        <v>3</v>
      </c>
      <c r="AG9" s="24"/>
      <c r="AH9" s="24">
        <v>64</v>
      </c>
      <c r="AI9" s="24"/>
      <c r="AJ9" s="24"/>
      <c r="AK9" s="24"/>
      <c r="AL9" s="24"/>
      <c r="AM9" s="24"/>
      <c r="AN9" s="24"/>
      <c r="AO9" s="23"/>
      <c r="AP9" s="23"/>
      <c r="AQ9" s="23">
        <v>20</v>
      </c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>
        <v>2</v>
      </c>
      <c r="BC9" s="24">
        <v>4</v>
      </c>
      <c r="BD9" s="24"/>
      <c r="BE9" s="24"/>
      <c r="BF9" s="24"/>
      <c r="BG9" s="24"/>
      <c r="BH9" s="24"/>
      <c r="BI9" s="24"/>
      <c r="BJ9" s="24">
        <v>8</v>
      </c>
      <c r="BK9" s="24">
        <v>5</v>
      </c>
      <c r="BL9" s="24">
        <v>1</v>
      </c>
      <c r="BM9" s="24">
        <v>3</v>
      </c>
      <c r="BN9" s="24">
        <v>3</v>
      </c>
      <c r="BO9" s="24">
        <v>10</v>
      </c>
      <c r="BP9" s="24"/>
      <c r="BQ9" s="24"/>
      <c r="BR9" s="24">
        <v>2</v>
      </c>
      <c r="BS9" s="24">
        <v>2</v>
      </c>
    </row>
    <row r="10" spans="1:71" ht="14.25" customHeight="1">
      <c r="A10" s="13">
        <f t="shared" si="3"/>
        <v>6</v>
      </c>
      <c r="B10" s="13" t="s">
        <v>309</v>
      </c>
      <c r="C10" s="13">
        <v>9695</v>
      </c>
      <c r="D10" s="20" t="s">
        <v>174</v>
      </c>
      <c r="E10" s="20">
        <f t="shared" si="0"/>
        <v>1</v>
      </c>
      <c r="F10" s="21" t="s">
        <v>357</v>
      </c>
      <c r="G10" s="102">
        <f t="shared" si="1"/>
        <v>220</v>
      </c>
      <c r="H10" s="102">
        <f t="shared" si="2"/>
        <v>66</v>
      </c>
      <c r="I10" s="102"/>
      <c r="J10" s="24"/>
      <c r="K10" s="14"/>
      <c r="L10" s="14">
        <v>8</v>
      </c>
      <c r="M10" s="14">
        <v>31</v>
      </c>
      <c r="N10" s="14">
        <v>100</v>
      </c>
      <c r="O10" s="14">
        <v>1</v>
      </c>
      <c r="P10" s="14">
        <v>2</v>
      </c>
      <c r="Q10" s="14">
        <v>10</v>
      </c>
      <c r="R10" s="14">
        <v>68</v>
      </c>
      <c r="S10" s="19"/>
      <c r="T10" s="14"/>
      <c r="U10" s="14">
        <v>7</v>
      </c>
      <c r="V10" s="14">
        <v>10</v>
      </c>
      <c r="W10" s="14">
        <v>20</v>
      </c>
      <c r="X10" s="14"/>
      <c r="Y10" s="14">
        <v>7</v>
      </c>
      <c r="Z10" s="14">
        <v>7</v>
      </c>
      <c r="AA10" s="14">
        <v>15</v>
      </c>
      <c r="AB10" s="19">
        <v>7</v>
      </c>
      <c r="AC10" s="19">
        <v>10</v>
      </c>
      <c r="AD10" s="19">
        <v>1</v>
      </c>
      <c r="AE10" s="19">
        <v>2</v>
      </c>
      <c r="AF10" s="19">
        <v>6</v>
      </c>
      <c r="AG10" s="19">
        <v>1</v>
      </c>
      <c r="AH10" s="19">
        <v>158</v>
      </c>
      <c r="AI10" s="19">
        <v>1</v>
      </c>
      <c r="AJ10" s="19"/>
      <c r="AK10" s="19"/>
      <c r="AL10" s="19"/>
      <c r="AM10" s="19"/>
      <c r="AN10" s="19"/>
      <c r="AO10" s="14">
        <v>6</v>
      </c>
      <c r="AP10" s="14">
        <v>13</v>
      </c>
      <c r="AQ10" s="14">
        <v>40</v>
      </c>
      <c r="AR10" s="19">
        <v>2</v>
      </c>
      <c r="AS10" s="19">
        <v>70</v>
      </c>
      <c r="AT10" s="19"/>
      <c r="AU10" s="19"/>
      <c r="AV10" s="19"/>
      <c r="AW10" s="19"/>
      <c r="AX10" s="19"/>
      <c r="AY10" s="19"/>
      <c r="AZ10" s="19">
        <v>1</v>
      </c>
      <c r="BA10" s="19">
        <v>20</v>
      </c>
      <c r="BB10" s="19">
        <v>38</v>
      </c>
      <c r="BC10" s="19">
        <v>5</v>
      </c>
      <c r="BD10" s="19"/>
      <c r="BE10" s="19"/>
      <c r="BF10" s="19"/>
      <c r="BG10" s="19"/>
      <c r="BH10" s="19"/>
      <c r="BI10" s="19"/>
      <c r="BJ10" s="19"/>
      <c r="BK10" s="19"/>
      <c r="BL10" s="19">
        <v>2</v>
      </c>
      <c r="BM10" s="19">
        <v>20</v>
      </c>
      <c r="BN10" s="19"/>
      <c r="BO10" s="19"/>
      <c r="BP10" s="19">
        <v>1</v>
      </c>
      <c r="BQ10" s="19">
        <v>3</v>
      </c>
      <c r="BR10" s="19"/>
      <c r="BS10" s="19"/>
    </row>
    <row r="11" spans="1:71" ht="14.25" customHeight="1">
      <c r="A11" s="13">
        <f t="shared" si="3"/>
        <v>7</v>
      </c>
      <c r="B11" s="13" t="s">
        <v>309</v>
      </c>
      <c r="C11" s="13">
        <v>9660</v>
      </c>
      <c r="D11" s="20" t="s">
        <v>175</v>
      </c>
      <c r="E11" s="20">
        <f t="shared" si="0"/>
        <v>1</v>
      </c>
      <c r="F11" s="21" t="s">
        <v>357</v>
      </c>
      <c r="G11" s="102">
        <f t="shared" si="1"/>
        <v>112</v>
      </c>
      <c r="H11" s="102">
        <f t="shared" si="2"/>
        <v>15</v>
      </c>
      <c r="I11" s="102"/>
      <c r="J11" s="24"/>
      <c r="K11" s="14">
        <v>7</v>
      </c>
      <c r="L11" s="14">
        <v>12</v>
      </c>
      <c r="M11" s="14">
        <v>22</v>
      </c>
      <c r="N11" s="14">
        <v>33</v>
      </c>
      <c r="O11" s="14">
        <v>6</v>
      </c>
      <c r="P11" s="14">
        <v>6</v>
      </c>
      <c r="Q11" s="14">
        <v>12</v>
      </c>
      <c r="R11" s="14">
        <v>14</v>
      </c>
      <c r="S11" s="19"/>
      <c r="T11" s="14">
        <v>3</v>
      </c>
      <c r="U11" s="14">
        <v>1</v>
      </c>
      <c r="V11" s="14">
        <v>1</v>
      </c>
      <c r="W11" s="14">
        <v>5</v>
      </c>
      <c r="X11" s="14">
        <v>1</v>
      </c>
      <c r="Y11" s="14"/>
      <c r="Z11" s="14">
        <v>3</v>
      </c>
      <c r="AA11" s="14">
        <v>1</v>
      </c>
      <c r="AB11" s="19">
        <v>5</v>
      </c>
      <c r="AC11" s="19">
        <v>1</v>
      </c>
      <c r="AD11" s="19">
        <v>6</v>
      </c>
      <c r="AE11" s="19">
        <v>3</v>
      </c>
      <c r="AF11" s="19">
        <v>14</v>
      </c>
      <c r="AG11" s="19">
        <v>5</v>
      </c>
      <c r="AH11" s="19">
        <v>80</v>
      </c>
      <c r="AI11" s="19"/>
      <c r="AJ11" s="19"/>
      <c r="AK11" s="19">
        <v>2</v>
      </c>
      <c r="AL11" s="19"/>
      <c r="AM11" s="19"/>
      <c r="AN11" s="19"/>
      <c r="AO11" s="14">
        <v>13</v>
      </c>
      <c r="AP11" s="14">
        <v>11</v>
      </c>
      <c r="AQ11" s="14">
        <v>28</v>
      </c>
      <c r="AR11" s="19">
        <v>1</v>
      </c>
      <c r="AS11" s="19">
        <v>50</v>
      </c>
      <c r="AT11" s="19"/>
      <c r="AU11" s="19"/>
      <c r="AV11" s="19"/>
      <c r="AW11" s="19"/>
      <c r="AX11" s="19"/>
      <c r="AY11" s="19"/>
      <c r="AZ11" s="19"/>
      <c r="BA11" s="19"/>
      <c r="BB11" s="19">
        <v>12</v>
      </c>
      <c r="BC11" s="19">
        <v>20</v>
      </c>
      <c r="BD11" s="19">
        <v>1</v>
      </c>
      <c r="BE11" s="19">
        <v>10</v>
      </c>
      <c r="BF11" s="19">
        <v>5</v>
      </c>
      <c r="BG11" s="19">
        <v>15</v>
      </c>
      <c r="BH11" s="19"/>
      <c r="BI11" s="19"/>
      <c r="BJ11" s="19">
        <v>4</v>
      </c>
      <c r="BK11" s="19">
        <v>9</v>
      </c>
      <c r="BL11" s="19">
        <v>1</v>
      </c>
      <c r="BM11" s="19">
        <v>12</v>
      </c>
      <c r="BN11" s="19"/>
      <c r="BO11" s="19"/>
      <c r="BP11" s="19"/>
      <c r="BQ11" s="19"/>
      <c r="BR11" s="19"/>
      <c r="BS11" s="19"/>
    </row>
    <row r="12" spans="1:71" ht="14.25" customHeight="1">
      <c r="A12" s="13">
        <f t="shared" si="3"/>
        <v>8</v>
      </c>
      <c r="B12" s="13" t="s">
        <v>309</v>
      </c>
      <c r="C12" s="13">
        <v>9638</v>
      </c>
      <c r="D12" s="20" t="s">
        <v>159</v>
      </c>
      <c r="E12" s="20">
        <f t="shared" si="0"/>
        <v>1</v>
      </c>
      <c r="F12" s="21" t="s">
        <v>357</v>
      </c>
      <c r="G12" s="102">
        <f t="shared" si="1"/>
        <v>137</v>
      </c>
      <c r="H12" s="102">
        <f t="shared" si="2"/>
        <v>40</v>
      </c>
      <c r="I12" s="102"/>
      <c r="J12" s="38"/>
      <c r="K12" s="23">
        <v>7</v>
      </c>
      <c r="L12" s="23">
        <v>5</v>
      </c>
      <c r="M12" s="23">
        <v>25</v>
      </c>
      <c r="N12" s="23">
        <v>70</v>
      </c>
      <c r="O12" s="23">
        <v>3</v>
      </c>
      <c r="P12" s="23">
        <v>1</v>
      </c>
      <c r="Q12" s="23">
        <v>6</v>
      </c>
      <c r="R12" s="23">
        <v>20</v>
      </c>
      <c r="S12" s="24"/>
      <c r="T12" s="23"/>
      <c r="U12" s="23"/>
      <c r="V12" s="23">
        <v>16</v>
      </c>
      <c r="W12" s="23">
        <v>5</v>
      </c>
      <c r="X12" s="23"/>
      <c r="Y12" s="23"/>
      <c r="Z12" s="23">
        <v>12</v>
      </c>
      <c r="AA12" s="23">
        <v>7</v>
      </c>
      <c r="AB12" s="24">
        <v>2</v>
      </c>
      <c r="AC12" s="24">
        <v>10</v>
      </c>
      <c r="AD12" s="24">
        <v>10</v>
      </c>
      <c r="AE12" s="24"/>
      <c r="AF12" s="24">
        <v>4</v>
      </c>
      <c r="AG12" s="24">
        <v>1</v>
      </c>
      <c r="AH12" s="24">
        <v>58</v>
      </c>
      <c r="AI12" s="24">
        <v>2</v>
      </c>
      <c r="AJ12" s="24"/>
      <c r="AK12" s="24"/>
      <c r="AL12" s="24"/>
      <c r="AM12" s="24"/>
      <c r="AN12" s="24"/>
      <c r="AO12" s="23">
        <v>17</v>
      </c>
      <c r="AP12" s="23">
        <v>8</v>
      </c>
      <c r="AQ12" s="23">
        <v>10</v>
      </c>
      <c r="AR12" s="24">
        <v>1</v>
      </c>
      <c r="AS12" s="24">
        <v>40</v>
      </c>
      <c r="AT12" s="24"/>
      <c r="AU12" s="24"/>
      <c r="AV12" s="24"/>
      <c r="AW12" s="24"/>
      <c r="AX12" s="24">
        <v>3</v>
      </c>
      <c r="AY12" s="24">
        <v>8</v>
      </c>
      <c r="AZ12" s="24"/>
      <c r="BA12" s="24"/>
      <c r="BB12" s="24">
        <v>23</v>
      </c>
      <c r="BC12" s="24">
        <v>2</v>
      </c>
      <c r="BD12" s="24"/>
      <c r="BE12" s="24"/>
      <c r="BF12" s="24">
        <v>2</v>
      </c>
      <c r="BG12" s="24">
        <v>4</v>
      </c>
      <c r="BH12" s="24"/>
      <c r="BI12" s="24"/>
      <c r="BJ12" s="24">
        <v>5</v>
      </c>
      <c r="BK12" s="24">
        <v>3</v>
      </c>
      <c r="BL12" s="24">
        <v>1</v>
      </c>
      <c r="BM12" s="24">
        <v>16.5</v>
      </c>
      <c r="BN12" s="24"/>
      <c r="BO12" s="24"/>
      <c r="BP12" s="24"/>
      <c r="BQ12" s="24"/>
      <c r="BR12" s="24"/>
      <c r="BS12" s="24"/>
    </row>
    <row r="13" spans="1:71" ht="14.25" customHeight="1">
      <c r="A13" s="13">
        <f t="shared" si="3"/>
        <v>9</v>
      </c>
      <c r="B13" s="13" t="s">
        <v>309</v>
      </c>
      <c r="C13" s="13">
        <v>9639</v>
      </c>
      <c r="D13" s="20" t="s">
        <v>160</v>
      </c>
      <c r="E13" s="20">
        <f t="shared" si="0"/>
      </c>
      <c r="F13" s="21" t="s">
        <v>346</v>
      </c>
      <c r="G13" s="102">
        <f t="shared" si="1"/>
        <v>87</v>
      </c>
      <c r="H13" s="102">
        <f t="shared" si="2"/>
        <v>37</v>
      </c>
      <c r="I13" s="102"/>
      <c r="J13" s="38"/>
      <c r="K13" s="14">
        <v>4</v>
      </c>
      <c r="L13" s="14">
        <v>6</v>
      </c>
      <c r="M13" s="14">
        <v>19</v>
      </c>
      <c r="N13" s="14">
        <v>37</v>
      </c>
      <c r="O13" s="14"/>
      <c r="P13" s="14">
        <v>4</v>
      </c>
      <c r="Q13" s="14">
        <v>11</v>
      </c>
      <c r="R13" s="14">
        <v>6</v>
      </c>
      <c r="S13" s="19"/>
      <c r="T13" s="14">
        <v>8</v>
      </c>
      <c r="U13" s="14">
        <v>1</v>
      </c>
      <c r="V13" s="14">
        <v>5</v>
      </c>
      <c r="W13" s="14">
        <v>7</v>
      </c>
      <c r="X13" s="14">
        <v>8</v>
      </c>
      <c r="Y13" s="14">
        <v>3</v>
      </c>
      <c r="Z13" s="14">
        <v>2</v>
      </c>
      <c r="AA13" s="14">
        <v>3</v>
      </c>
      <c r="AB13" s="19"/>
      <c r="AC13" s="19">
        <v>2</v>
      </c>
      <c r="AD13" s="19"/>
      <c r="AE13" s="19"/>
      <c r="AF13" s="19">
        <v>18</v>
      </c>
      <c r="AG13" s="19">
        <v>2</v>
      </c>
      <c r="AH13" s="19">
        <v>72</v>
      </c>
      <c r="AI13" s="19">
        <v>1</v>
      </c>
      <c r="AJ13" s="19"/>
      <c r="AK13" s="19">
        <v>2</v>
      </c>
      <c r="AL13" s="19"/>
      <c r="AM13" s="19"/>
      <c r="AN13" s="19">
        <v>6</v>
      </c>
      <c r="AO13" s="14"/>
      <c r="AP13" s="14"/>
      <c r="AQ13" s="14"/>
      <c r="AR13" s="19">
        <v>1</v>
      </c>
      <c r="AS13" s="19">
        <v>40</v>
      </c>
      <c r="AT13" s="19"/>
      <c r="AU13" s="19"/>
      <c r="AV13" s="19"/>
      <c r="AW13" s="19"/>
      <c r="AX13" s="19"/>
      <c r="AY13" s="19"/>
      <c r="AZ13" s="19"/>
      <c r="BA13" s="19"/>
      <c r="BB13" s="19">
        <v>4</v>
      </c>
      <c r="BC13" s="19">
        <v>10</v>
      </c>
      <c r="BD13" s="19"/>
      <c r="BE13" s="19"/>
      <c r="BF13" s="19"/>
      <c r="BG13" s="19"/>
      <c r="BH13" s="19">
        <v>1</v>
      </c>
      <c r="BI13" s="19">
        <v>10</v>
      </c>
      <c r="BJ13" s="19">
        <v>4</v>
      </c>
      <c r="BK13" s="19">
        <v>2</v>
      </c>
      <c r="BL13" s="19">
        <v>1</v>
      </c>
      <c r="BM13" s="19">
        <v>22.5</v>
      </c>
      <c r="BN13" s="19"/>
      <c r="BO13" s="19"/>
      <c r="BP13" s="19"/>
      <c r="BQ13" s="19"/>
      <c r="BR13" s="19"/>
      <c r="BS13" s="19"/>
    </row>
    <row r="14" spans="1:71" ht="14.25" customHeight="1">
      <c r="A14" s="13">
        <f t="shared" si="3"/>
        <v>10</v>
      </c>
      <c r="B14" s="13" t="s">
        <v>309</v>
      </c>
      <c r="C14" s="13">
        <v>9663</v>
      </c>
      <c r="D14" s="20" t="s">
        <v>167</v>
      </c>
      <c r="E14" s="20">
        <f t="shared" si="0"/>
        <v>1</v>
      </c>
      <c r="F14" s="21" t="s">
        <v>357</v>
      </c>
      <c r="G14" s="102">
        <f t="shared" si="1"/>
        <v>106</v>
      </c>
      <c r="H14" s="102">
        <f t="shared" si="2"/>
        <v>32</v>
      </c>
      <c r="I14" s="102"/>
      <c r="J14" s="24"/>
      <c r="K14" s="14"/>
      <c r="L14" s="14">
        <v>4</v>
      </c>
      <c r="M14" s="14">
        <v>10</v>
      </c>
      <c r="N14" s="14">
        <v>56</v>
      </c>
      <c r="O14" s="14"/>
      <c r="P14" s="14">
        <v>2</v>
      </c>
      <c r="Q14" s="14">
        <v>4</v>
      </c>
      <c r="R14" s="14">
        <v>30</v>
      </c>
      <c r="S14" s="19"/>
      <c r="T14" s="14"/>
      <c r="U14" s="14">
        <v>7</v>
      </c>
      <c r="V14" s="14">
        <v>4</v>
      </c>
      <c r="W14" s="14">
        <v>9</v>
      </c>
      <c r="X14" s="14"/>
      <c r="Y14" s="14">
        <v>5</v>
      </c>
      <c r="Z14" s="14">
        <v>5</v>
      </c>
      <c r="AA14" s="14">
        <v>2</v>
      </c>
      <c r="AB14" s="19">
        <v>13</v>
      </c>
      <c r="AC14" s="19">
        <v>7</v>
      </c>
      <c r="AD14" s="19"/>
      <c r="AE14" s="19">
        <v>12</v>
      </c>
      <c r="AF14" s="19">
        <v>5</v>
      </c>
      <c r="AG14" s="19">
        <v>3</v>
      </c>
      <c r="AH14" s="19">
        <v>72</v>
      </c>
      <c r="AI14" s="19">
        <v>4</v>
      </c>
      <c r="AJ14" s="19"/>
      <c r="AK14" s="19"/>
      <c r="AL14" s="19"/>
      <c r="AM14" s="19"/>
      <c r="AN14" s="19"/>
      <c r="AO14" s="14">
        <v>1</v>
      </c>
      <c r="AP14" s="14"/>
      <c r="AQ14" s="14">
        <v>32</v>
      </c>
      <c r="AR14" s="19">
        <v>1</v>
      </c>
      <c r="AS14" s="19">
        <v>50</v>
      </c>
      <c r="AT14" s="19"/>
      <c r="AU14" s="19"/>
      <c r="AV14" s="19"/>
      <c r="AW14" s="19"/>
      <c r="AX14" s="19"/>
      <c r="AY14" s="19"/>
      <c r="AZ14" s="19"/>
      <c r="BA14" s="19"/>
      <c r="BB14" s="19">
        <v>33</v>
      </c>
      <c r="BC14" s="19">
        <v>20</v>
      </c>
      <c r="BD14" s="19"/>
      <c r="BE14" s="19"/>
      <c r="BF14" s="19"/>
      <c r="BG14" s="19"/>
      <c r="BH14" s="19"/>
      <c r="BI14" s="19"/>
      <c r="BJ14" s="19">
        <v>1</v>
      </c>
      <c r="BK14" s="19">
        <v>2</v>
      </c>
      <c r="BL14" s="19">
        <v>1</v>
      </c>
      <c r="BM14" s="19">
        <v>17</v>
      </c>
      <c r="BN14" s="19"/>
      <c r="BO14" s="19"/>
      <c r="BP14" s="19">
        <v>1</v>
      </c>
      <c r="BQ14" s="19">
        <v>3</v>
      </c>
      <c r="BR14" s="19">
        <v>40</v>
      </c>
      <c r="BS14" s="19">
        <v>26</v>
      </c>
    </row>
    <row r="15" spans="1:71" ht="14.25" customHeight="1">
      <c r="A15" s="13">
        <f t="shared" si="3"/>
        <v>11</v>
      </c>
      <c r="B15" s="13" t="s">
        <v>309</v>
      </c>
      <c r="C15" s="13">
        <v>9665</v>
      </c>
      <c r="D15" s="20" t="s">
        <v>177</v>
      </c>
      <c r="E15" s="20">
        <f t="shared" si="0"/>
        <v>1</v>
      </c>
      <c r="F15" s="21" t="s">
        <v>357</v>
      </c>
      <c r="G15" s="102">
        <f t="shared" si="1"/>
        <v>237</v>
      </c>
      <c r="H15" s="102">
        <f t="shared" si="2"/>
        <v>0</v>
      </c>
      <c r="I15" s="102"/>
      <c r="J15" s="24"/>
      <c r="K15" s="19">
        <v>4</v>
      </c>
      <c r="L15" s="14">
        <v>27</v>
      </c>
      <c r="M15" s="14">
        <v>34</v>
      </c>
      <c r="N15" s="14">
        <v>75</v>
      </c>
      <c r="O15" s="14">
        <v>9</v>
      </c>
      <c r="P15" s="14">
        <v>20</v>
      </c>
      <c r="Q15" s="14">
        <v>32</v>
      </c>
      <c r="R15" s="14">
        <v>36</v>
      </c>
      <c r="S15" s="19">
        <v>0</v>
      </c>
      <c r="T15" s="14"/>
      <c r="U15" s="14"/>
      <c r="V15" s="14"/>
      <c r="W15" s="14"/>
      <c r="X15" s="14"/>
      <c r="Y15" s="14"/>
      <c r="Z15" s="14"/>
      <c r="AA15" s="14"/>
      <c r="AB15" s="19">
        <v>10</v>
      </c>
      <c r="AC15" s="19">
        <v>1</v>
      </c>
      <c r="AD15" s="19">
        <v>1</v>
      </c>
      <c r="AE15" s="19">
        <v>10</v>
      </c>
      <c r="AF15" s="19"/>
      <c r="AG15" s="19"/>
      <c r="AH15" s="19">
        <v>58</v>
      </c>
      <c r="AI15" s="19">
        <v>1</v>
      </c>
      <c r="AJ15" s="19"/>
      <c r="AK15" s="19"/>
      <c r="AL15" s="19"/>
      <c r="AM15" s="19"/>
      <c r="AN15" s="19"/>
      <c r="AO15" s="14"/>
      <c r="AP15" s="14">
        <v>5</v>
      </c>
      <c r="AQ15" s="14">
        <v>8</v>
      </c>
      <c r="AR15" s="19">
        <v>1</v>
      </c>
      <c r="AS15" s="19">
        <v>40</v>
      </c>
      <c r="AT15" s="19"/>
      <c r="AU15" s="19"/>
      <c r="AV15" s="19"/>
      <c r="AW15" s="19"/>
      <c r="AX15" s="19"/>
      <c r="AY15" s="19"/>
      <c r="AZ15" s="19">
        <v>1</v>
      </c>
      <c r="BA15" s="19">
        <v>5</v>
      </c>
      <c r="BB15" s="19">
        <v>13</v>
      </c>
      <c r="BC15" s="19">
        <v>5</v>
      </c>
      <c r="BD15" s="19"/>
      <c r="BE15" s="19"/>
      <c r="BF15" s="19">
        <v>3</v>
      </c>
      <c r="BG15" s="19">
        <v>3</v>
      </c>
      <c r="BH15" s="19"/>
      <c r="BI15" s="19"/>
      <c r="BJ15" s="19"/>
      <c r="BK15" s="19"/>
      <c r="BL15" s="19">
        <v>2</v>
      </c>
      <c r="BM15" s="19">
        <v>20</v>
      </c>
      <c r="BN15" s="19">
        <v>2</v>
      </c>
      <c r="BO15" s="19">
        <v>18</v>
      </c>
      <c r="BP15" s="19">
        <v>1</v>
      </c>
      <c r="BQ15" s="19">
        <v>10</v>
      </c>
      <c r="BR15" s="19">
        <v>3</v>
      </c>
      <c r="BS15" s="19">
        <v>8</v>
      </c>
    </row>
    <row r="16" spans="1:71" ht="14.25" customHeight="1">
      <c r="A16" s="13">
        <f t="shared" si="3"/>
        <v>12</v>
      </c>
      <c r="B16" s="13" t="s">
        <v>309</v>
      </c>
      <c r="C16" s="13">
        <v>9752</v>
      </c>
      <c r="D16" s="20" t="s">
        <v>180</v>
      </c>
      <c r="E16" s="20">
        <f t="shared" si="0"/>
        <v>1</v>
      </c>
      <c r="F16" s="21" t="s">
        <v>357</v>
      </c>
      <c r="G16" s="102">
        <f t="shared" si="1"/>
        <v>287</v>
      </c>
      <c r="H16" s="102">
        <f t="shared" si="2"/>
        <v>12</v>
      </c>
      <c r="I16" s="102"/>
      <c r="J16" s="24"/>
      <c r="K16" s="14">
        <v>18</v>
      </c>
      <c r="L16" s="14">
        <v>37</v>
      </c>
      <c r="M16" s="14">
        <v>77</v>
      </c>
      <c r="N16" s="14">
        <v>27</v>
      </c>
      <c r="O16" s="14">
        <v>19</v>
      </c>
      <c r="P16" s="14">
        <v>26</v>
      </c>
      <c r="Q16" s="14">
        <v>66</v>
      </c>
      <c r="R16" s="14">
        <v>17</v>
      </c>
      <c r="S16" s="19"/>
      <c r="T16" s="14">
        <v>3</v>
      </c>
      <c r="U16" s="14">
        <v>2</v>
      </c>
      <c r="V16" s="14"/>
      <c r="W16" s="14"/>
      <c r="X16" s="14">
        <v>3</v>
      </c>
      <c r="Y16" s="14">
        <v>3</v>
      </c>
      <c r="Z16" s="14">
        <v>1</v>
      </c>
      <c r="AA16" s="14"/>
      <c r="AB16" s="19">
        <v>15</v>
      </c>
      <c r="AC16" s="19"/>
      <c r="AD16" s="19">
        <v>5</v>
      </c>
      <c r="AE16" s="19">
        <v>30</v>
      </c>
      <c r="AF16" s="19">
        <v>48</v>
      </c>
      <c r="AG16" s="19">
        <v>67</v>
      </c>
      <c r="AH16" s="19">
        <v>247</v>
      </c>
      <c r="AI16" s="19">
        <v>4</v>
      </c>
      <c r="AJ16" s="19">
        <v>8</v>
      </c>
      <c r="AK16" s="19"/>
      <c r="AL16" s="19">
        <v>3</v>
      </c>
      <c r="AM16" s="19"/>
      <c r="AN16" s="19">
        <v>182</v>
      </c>
      <c r="AO16" s="14">
        <v>3</v>
      </c>
      <c r="AP16" s="14">
        <v>5</v>
      </c>
      <c r="AQ16" s="14">
        <v>12</v>
      </c>
      <c r="AR16" s="19">
        <v>1</v>
      </c>
      <c r="AS16" s="19">
        <v>40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>
        <v>1</v>
      </c>
      <c r="BE16" s="19">
        <v>40</v>
      </c>
      <c r="BF16" s="19"/>
      <c r="BG16" s="19"/>
      <c r="BH16" s="19"/>
      <c r="BI16" s="19"/>
      <c r="BJ16" s="19">
        <v>2</v>
      </c>
      <c r="BK16" s="19"/>
      <c r="BL16" s="19">
        <v>2</v>
      </c>
      <c r="BM16" s="19">
        <v>60</v>
      </c>
      <c r="BN16" s="19"/>
      <c r="BO16" s="19"/>
      <c r="BP16" s="19"/>
      <c r="BQ16" s="19"/>
      <c r="BR16" s="19"/>
      <c r="BS16" s="19"/>
    </row>
    <row r="17" spans="1:71" ht="14.25" customHeight="1">
      <c r="A17" s="13">
        <f t="shared" si="3"/>
        <v>13</v>
      </c>
      <c r="B17" s="13" t="s">
        <v>309</v>
      </c>
      <c r="C17" s="13">
        <v>9668</v>
      </c>
      <c r="D17" s="20" t="s">
        <v>168</v>
      </c>
      <c r="E17" s="20">
        <f t="shared" si="0"/>
        <v>1</v>
      </c>
      <c r="F17" s="21" t="s">
        <v>357</v>
      </c>
      <c r="G17" s="102">
        <f t="shared" si="1"/>
        <v>46</v>
      </c>
      <c r="H17" s="102">
        <f t="shared" si="2"/>
        <v>3</v>
      </c>
      <c r="I17" s="102"/>
      <c r="J17" s="24"/>
      <c r="K17" s="14"/>
      <c r="L17" s="14">
        <v>2</v>
      </c>
      <c r="M17" s="14">
        <v>9</v>
      </c>
      <c r="N17" s="14">
        <v>26</v>
      </c>
      <c r="O17" s="14"/>
      <c r="P17" s="14"/>
      <c r="Q17" s="14">
        <v>3</v>
      </c>
      <c r="R17" s="14">
        <v>6</v>
      </c>
      <c r="S17" s="19"/>
      <c r="T17" s="14"/>
      <c r="U17" s="14"/>
      <c r="V17" s="14">
        <v>2</v>
      </c>
      <c r="W17" s="14"/>
      <c r="X17" s="14"/>
      <c r="Y17" s="14"/>
      <c r="Z17" s="14">
        <v>1</v>
      </c>
      <c r="AA17" s="14"/>
      <c r="AB17" s="19"/>
      <c r="AC17" s="19"/>
      <c r="AD17" s="19"/>
      <c r="AE17" s="19"/>
      <c r="AF17" s="19"/>
      <c r="AG17" s="19"/>
      <c r="AH17" s="19">
        <v>35</v>
      </c>
      <c r="AI17" s="19"/>
      <c r="AJ17" s="19"/>
      <c r="AK17" s="19"/>
      <c r="AL17" s="19"/>
      <c r="AM17" s="19"/>
      <c r="AN17" s="19"/>
      <c r="AO17" s="14"/>
      <c r="AP17" s="14"/>
      <c r="AQ17" s="14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>
        <v>10</v>
      </c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</row>
    <row r="18" spans="1:71" ht="14.25" customHeight="1">
      <c r="A18" s="13">
        <f t="shared" si="3"/>
        <v>14</v>
      </c>
      <c r="B18" s="13" t="s">
        <v>309</v>
      </c>
      <c r="C18" s="13">
        <v>9667</v>
      </c>
      <c r="D18" s="20" t="s">
        <v>178</v>
      </c>
      <c r="E18" s="20">
        <f t="shared" si="0"/>
        <v>1</v>
      </c>
      <c r="F18" s="21" t="s">
        <v>357</v>
      </c>
      <c r="G18" s="102">
        <f t="shared" si="1"/>
        <v>256</v>
      </c>
      <c r="H18" s="102">
        <f t="shared" si="2"/>
        <v>274</v>
      </c>
      <c r="I18" s="102"/>
      <c r="J18" s="24"/>
      <c r="K18" s="14">
        <v>14</v>
      </c>
      <c r="L18" s="14">
        <v>36</v>
      </c>
      <c r="M18" s="14">
        <v>59</v>
      </c>
      <c r="N18" s="14">
        <v>41</v>
      </c>
      <c r="O18" s="14">
        <v>9</v>
      </c>
      <c r="P18" s="14">
        <v>14</v>
      </c>
      <c r="Q18" s="14">
        <v>43</v>
      </c>
      <c r="R18" s="14">
        <v>40</v>
      </c>
      <c r="S18" s="19"/>
      <c r="T18" s="14">
        <v>48</v>
      </c>
      <c r="U18" s="14">
        <v>39</v>
      </c>
      <c r="V18" s="14">
        <v>27</v>
      </c>
      <c r="W18" s="14">
        <v>9</v>
      </c>
      <c r="X18" s="14">
        <v>54</v>
      </c>
      <c r="Y18" s="14">
        <v>46</v>
      </c>
      <c r="Z18" s="14">
        <v>39</v>
      </c>
      <c r="AA18" s="14">
        <v>12</v>
      </c>
      <c r="AB18" s="19">
        <v>14</v>
      </c>
      <c r="AC18" s="19">
        <v>6</v>
      </c>
      <c r="AD18" s="19">
        <v>2</v>
      </c>
      <c r="AE18" s="19">
        <v>34</v>
      </c>
      <c r="AF18" s="19">
        <v>59</v>
      </c>
      <c r="AG18" s="19">
        <v>44</v>
      </c>
      <c r="AH18" s="19">
        <v>76</v>
      </c>
      <c r="AI18" s="19">
        <v>9</v>
      </c>
      <c r="AJ18" s="19"/>
      <c r="AK18" s="19"/>
      <c r="AL18" s="19"/>
      <c r="AM18" s="19"/>
      <c r="AN18" s="19">
        <v>15</v>
      </c>
      <c r="AO18" s="14">
        <v>79</v>
      </c>
      <c r="AP18" s="14">
        <v>24</v>
      </c>
      <c r="AQ18" s="14">
        <v>19</v>
      </c>
      <c r="AR18" s="19">
        <v>2</v>
      </c>
      <c r="AS18" s="19">
        <v>60</v>
      </c>
      <c r="AT18" s="19"/>
      <c r="AU18" s="19"/>
      <c r="AV18" s="19"/>
      <c r="AW18" s="19"/>
      <c r="AX18" s="19"/>
      <c r="AY18" s="19"/>
      <c r="AZ18" s="19"/>
      <c r="BA18" s="19"/>
      <c r="BB18" s="19">
        <v>7</v>
      </c>
      <c r="BC18" s="19">
        <v>8</v>
      </c>
      <c r="BD18" s="19"/>
      <c r="BE18" s="19"/>
      <c r="BF18" s="19">
        <v>16</v>
      </c>
      <c r="BG18" s="19">
        <v>8</v>
      </c>
      <c r="BH18" s="19"/>
      <c r="BI18" s="19"/>
      <c r="BJ18" s="19">
        <v>17</v>
      </c>
      <c r="BK18" s="19">
        <v>6</v>
      </c>
      <c r="BL18" s="19">
        <v>1</v>
      </c>
      <c r="BM18" s="19">
        <v>30</v>
      </c>
      <c r="BN18" s="19"/>
      <c r="BO18" s="19"/>
      <c r="BP18" s="19"/>
      <c r="BQ18" s="19"/>
      <c r="BR18" s="19">
        <v>8</v>
      </c>
      <c r="BS18" s="19">
        <v>6</v>
      </c>
    </row>
    <row r="19" spans="1:71" ht="14.25" customHeight="1">
      <c r="A19" s="13">
        <f t="shared" si="3"/>
        <v>15</v>
      </c>
      <c r="B19" s="13" t="s">
        <v>309</v>
      </c>
      <c r="C19" s="13">
        <v>16476</v>
      </c>
      <c r="D19" s="20" t="s">
        <v>321</v>
      </c>
      <c r="E19" s="20">
        <f t="shared" si="0"/>
        <v>1</v>
      </c>
      <c r="F19" s="21" t="s">
        <v>357</v>
      </c>
      <c r="G19" s="102">
        <f t="shared" si="1"/>
        <v>125</v>
      </c>
      <c r="H19" s="102">
        <f t="shared" si="2"/>
        <v>116</v>
      </c>
      <c r="I19" s="102"/>
      <c r="J19" s="19"/>
      <c r="K19" s="23">
        <v>1</v>
      </c>
      <c r="L19" s="23">
        <v>16</v>
      </c>
      <c r="M19" s="23">
        <v>13</v>
      </c>
      <c r="N19" s="23">
        <v>45</v>
      </c>
      <c r="O19" s="23">
        <v>1</v>
      </c>
      <c r="P19" s="23">
        <v>18</v>
      </c>
      <c r="Q19" s="23">
        <v>5</v>
      </c>
      <c r="R19" s="23">
        <v>26</v>
      </c>
      <c r="S19" s="24"/>
      <c r="T19" s="23"/>
      <c r="U19" s="23">
        <v>20</v>
      </c>
      <c r="V19" s="23">
        <v>16</v>
      </c>
      <c r="W19" s="23">
        <v>19</v>
      </c>
      <c r="X19" s="23">
        <v>3</v>
      </c>
      <c r="Y19" s="23">
        <v>18</v>
      </c>
      <c r="Z19" s="23">
        <v>18</v>
      </c>
      <c r="AA19" s="23">
        <v>22</v>
      </c>
      <c r="AB19" s="24"/>
      <c r="AC19" s="24">
        <v>6</v>
      </c>
      <c r="AD19" s="24"/>
      <c r="AE19" s="24"/>
      <c r="AF19" s="24">
        <v>32</v>
      </c>
      <c r="AG19" s="24">
        <v>10</v>
      </c>
      <c r="AH19" s="24">
        <v>123</v>
      </c>
      <c r="AI19" s="24">
        <v>1</v>
      </c>
      <c r="AJ19" s="24"/>
      <c r="AK19" s="24">
        <v>4</v>
      </c>
      <c r="AL19" s="24"/>
      <c r="AM19" s="24"/>
      <c r="AN19" s="24"/>
      <c r="AO19" s="23">
        <v>18</v>
      </c>
      <c r="AP19" s="23">
        <v>20</v>
      </c>
      <c r="AQ19" s="23">
        <v>60</v>
      </c>
      <c r="AR19" s="24">
        <v>1</v>
      </c>
      <c r="AS19" s="24">
        <v>40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>
        <v>1</v>
      </c>
      <c r="BE19" s="24">
        <v>10</v>
      </c>
      <c r="BF19" s="24"/>
      <c r="BG19" s="24"/>
      <c r="BH19" s="24"/>
      <c r="BI19" s="24"/>
      <c r="BJ19" s="24"/>
      <c r="BK19" s="24"/>
      <c r="BL19" s="24">
        <v>1</v>
      </c>
      <c r="BM19" s="24">
        <v>21</v>
      </c>
      <c r="BN19" s="24"/>
      <c r="BO19" s="24"/>
      <c r="BP19" s="24">
        <v>1</v>
      </c>
      <c r="BQ19" s="24">
        <v>8</v>
      </c>
      <c r="BR19" s="24"/>
      <c r="BS19" s="24"/>
    </row>
    <row r="20" spans="1:71" ht="14.25" customHeight="1">
      <c r="A20" s="13">
        <f t="shared" si="3"/>
        <v>16</v>
      </c>
      <c r="B20" s="13" t="s">
        <v>309</v>
      </c>
      <c r="C20" s="13">
        <v>9671</v>
      </c>
      <c r="D20" s="20" t="s">
        <v>181</v>
      </c>
      <c r="E20" s="20">
        <f t="shared" si="0"/>
        <v>1</v>
      </c>
      <c r="F20" s="21" t="s">
        <v>357</v>
      </c>
      <c r="G20" s="102">
        <f t="shared" si="1"/>
        <v>19</v>
      </c>
      <c r="H20" s="102">
        <f t="shared" si="2"/>
        <v>0</v>
      </c>
      <c r="I20" s="102"/>
      <c r="J20" s="24"/>
      <c r="K20" s="14"/>
      <c r="L20" s="14"/>
      <c r="M20" s="14">
        <v>7</v>
      </c>
      <c r="N20" s="14">
        <v>5</v>
      </c>
      <c r="O20" s="14"/>
      <c r="P20" s="14"/>
      <c r="Q20" s="14">
        <v>5</v>
      </c>
      <c r="R20" s="14">
        <v>2</v>
      </c>
      <c r="S20" s="19">
        <v>0</v>
      </c>
      <c r="T20" s="14"/>
      <c r="U20" s="14"/>
      <c r="V20" s="14"/>
      <c r="W20" s="14"/>
      <c r="X20" s="14"/>
      <c r="Y20" s="14"/>
      <c r="Z20" s="14"/>
      <c r="AA20" s="14"/>
      <c r="AB20" s="19">
        <v>4</v>
      </c>
      <c r="AC20" s="19"/>
      <c r="AD20" s="19">
        <v>1</v>
      </c>
      <c r="AE20" s="19"/>
      <c r="AF20" s="19">
        <v>9</v>
      </c>
      <c r="AG20" s="19">
        <v>3</v>
      </c>
      <c r="AH20" s="19">
        <v>99</v>
      </c>
      <c r="AI20" s="19"/>
      <c r="AJ20" s="19"/>
      <c r="AK20" s="19"/>
      <c r="AL20" s="19"/>
      <c r="AM20" s="19"/>
      <c r="AN20" s="19"/>
      <c r="AO20" s="14">
        <v>21</v>
      </c>
      <c r="AP20" s="14">
        <v>4</v>
      </c>
      <c r="AQ20" s="14">
        <v>8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>
        <v>4</v>
      </c>
      <c r="BC20" s="19">
        <v>4</v>
      </c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>
        <v>6</v>
      </c>
      <c r="BS20" s="19">
        <v>12</v>
      </c>
    </row>
    <row r="21" spans="1:71" ht="14.25" customHeight="1">
      <c r="A21" s="13">
        <f t="shared" si="3"/>
        <v>17</v>
      </c>
      <c r="B21" s="13" t="s">
        <v>309</v>
      </c>
      <c r="C21" s="13">
        <v>9672</v>
      </c>
      <c r="D21" s="20" t="s">
        <v>322</v>
      </c>
      <c r="E21" s="20">
        <f t="shared" si="0"/>
        <v>1</v>
      </c>
      <c r="F21" s="21" t="s">
        <v>357</v>
      </c>
      <c r="G21" s="102">
        <f t="shared" si="1"/>
        <v>76</v>
      </c>
      <c r="H21" s="102">
        <f t="shared" si="2"/>
        <v>17</v>
      </c>
      <c r="I21" s="102"/>
      <c r="J21" s="24"/>
      <c r="K21" s="14"/>
      <c r="L21" s="14">
        <v>5</v>
      </c>
      <c r="M21" s="14">
        <v>15</v>
      </c>
      <c r="N21" s="14">
        <v>28</v>
      </c>
      <c r="O21" s="14"/>
      <c r="P21" s="14">
        <v>3</v>
      </c>
      <c r="Q21" s="14">
        <v>13</v>
      </c>
      <c r="R21" s="14">
        <v>12</v>
      </c>
      <c r="S21" s="19"/>
      <c r="T21" s="14">
        <v>9</v>
      </c>
      <c r="U21" s="14"/>
      <c r="V21" s="14"/>
      <c r="W21" s="14"/>
      <c r="X21" s="14">
        <v>8</v>
      </c>
      <c r="Y21" s="14"/>
      <c r="Z21" s="14"/>
      <c r="AA21" s="14"/>
      <c r="AB21" s="19"/>
      <c r="AC21" s="19">
        <v>7</v>
      </c>
      <c r="AD21" s="19"/>
      <c r="AE21" s="19"/>
      <c r="AF21" s="19">
        <v>4</v>
      </c>
      <c r="AG21" s="19">
        <v>5</v>
      </c>
      <c r="AH21" s="19">
        <v>42</v>
      </c>
      <c r="AI21" s="19"/>
      <c r="AJ21" s="19"/>
      <c r="AK21" s="19"/>
      <c r="AL21" s="19"/>
      <c r="AM21" s="19"/>
      <c r="AN21" s="19"/>
      <c r="AO21" s="14">
        <v>5</v>
      </c>
      <c r="AP21" s="14">
        <v>7</v>
      </c>
      <c r="AQ21" s="14">
        <v>6</v>
      </c>
      <c r="AR21" s="19">
        <v>1</v>
      </c>
      <c r="AS21" s="19">
        <v>45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>
        <v>1</v>
      </c>
      <c r="BE21" s="19">
        <v>7</v>
      </c>
      <c r="BF21" s="19">
        <v>3</v>
      </c>
      <c r="BG21" s="19">
        <v>2.5</v>
      </c>
      <c r="BH21" s="19"/>
      <c r="BI21" s="19"/>
      <c r="BJ21" s="19">
        <v>10</v>
      </c>
      <c r="BK21" s="19">
        <v>5</v>
      </c>
      <c r="BL21" s="19">
        <v>1</v>
      </c>
      <c r="BM21" s="19">
        <v>5</v>
      </c>
      <c r="BN21" s="19">
        <v>1</v>
      </c>
      <c r="BO21" s="19">
        <v>2</v>
      </c>
      <c r="BP21" s="19">
        <v>1</v>
      </c>
      <c r="BQ21" s="19">
        <v>2</v>
      </c>
      <c r="BR21" s="19">
        <v>2</v>
      </c>
      <c r="BS21" s="19">
        <v>1</v>
      </c>
    </row>
    <row r="22" spans="1:71" ht="14.25" customHeight="1">
      <c r="A22" s="13">
        <f t="shared" si="3"/>
        <v>18</v>
      </c>
      <c r="B22" s="13" t="s">
        <v>309</v>
      </c>
      <c r="C22" s="13">
        <v>9673</v>
      </c>
      <c r="D22" s="20" t="s">
        <v>323</v>
      </c>
      <c r="E22" s="20">
        <f t="shared" si="0"/>
        <v>1</v>
      </c>
      <c r="F22" s="21" t="s">
        <v>357</v>
      </c>
      <c r="G22" s="102">
        <f t="shared" si="1"/>
        <v>320</v>
      </c>
      <c r="H22" s="102">
        <f t="shared" si="2"/>
        <v>525</v>
      </c>
      <c r="I22" s="102"/>
      <c r="J22" s="24"/>
      <c r="K22" s="14">
        <v>7</v>
      </c>
      <c r="L22" s="14">
        <v>51</v>
      </c>
      <c r="M22" s="14">
        <v>84</v>
      </c>
      <c r="N22" s="14">
        <v>53</v>
      </c>
      <c r="O22" s="14">
        <v>12</v>
      </c>
      <c r="P22" s="14">
        <v>36</v>
      </c>
      <c r="Q22" s="14">
        <v>44</v>
      </c>
      <c r="R22" s="14">
        <v>33</v>
      </c>
      <c r="S22" s="19"/>
      <c r="T22" s="14">
        <v>204</v>
      </c>
      <c r="U22" s="14">
        <v>55</v>
      </c>
      <c r="V22" s="14">
        <v>25</v>
      </c>
      <c r="W22" s="14">
        <v>12</v>
      </c>
      <c r="X22" s="14">
        <v>116</v>
      </c>
      <c r="Y22" s="14">
        <v>62</v>
      </c>
      <c r="Z22" s="14">
        <v>22</v>
      </c>
      <c r="AA22" s="14">
        <v>29</v>
      </c>
      <c r="AB22" s="19"/>
      <c r="AC22" s="19">
        <v>6</v>
      </c>
      <c r="AD22" s="19"/>
      <c r="AE22" s="19"/>
      <c r="AF22" s="19">
        <v>160</v>
      </c>
      <c r="AG22" s="19">
        <v>30</v>
      </c>
      <c r="AH22" s="19">
        <v>665</v>
      </c>
      <c r="AI22" s="19">
        <v>5</v>
      </c>
      <c r="AJ22" s="19">
        <v>5</v>
      </c>
      <c r="AK22" s="19">
        <v>3</v>
      </c>
      <c r="AL22" s="19"/>
      <c r="AM22" s="19"/>
      <c r="AN22" s="19"/>
      <c r="AO22" s="14"/>
      <c r="AP22" s="14">
        <v>130</v>
      </c>
      <c r="AQ22" s="14">
        <v>459</v>
      </c>
      <c r="AR22" s="19">
        <v>4</v>
      </c>
      <c r="AS22" s="19">
        <v>180</v>
      </c>
      <c r="AT22" s="19"/>
      <c r="AU22" s="19"/>
      <c r="AV22" s="19"/>
      <c r="AW22" s="19"/>
      <c r="AX22" s="19"/>
      <c r="AY22" s="19"/>
      <c r="AZ22" s="19">
        <v>1</v>
      </c>
      <c r="BA22" s="19">
        <v>30</v>
      </c>
      <c r="BB22" s="19">
        <v>85</v>
      </c>
      <c r="BC22" s="19">
        <v>256</v>
      </c>
      <c r="BD22" s="19">
        <v>9</v>
      </c>
      <c r="BE22" s="19">
        <v>239</v>
      </c>
      <c r="BF22" s="19">
        <v>57</v>
      </c>
      <c r="BG22" s="19">
        <v>145</v>
      </c>
      <c r="BH22" s="19"/>
      <c r="BI22" s="19"/>
      <c r="BJ22" s="19"/>
      <c r="BK22" s="19"/>
      <c r="BL22" s="19">
        <v>8</v>
      </c>
      <c r="BM22" s="19">
        <v>222</v>
      </c>
      <c r="BN22" s="19">
        <v>3</v>
      </c>
      <c r="BO22" s="19">
        <v>6.5</v>
      </c>
      <c r="BP22" s="19">
        <v>24</v>
      </c>
      <c r="BQ22" s="19">
        <v>213</v>
      </c>
      <c r="BR22" s="19">
        <v>60</v>
      </c>
      <c r="BS22" s="19">
        <v>106</v>
      </c>
    </row>
    <row r="23" spans="1:71" ht="14.25" customHeight="1">
      <c r="A23" s="13">
        <f t="shared" si="3"/>
        <v>19</v>
      </c>
      <c r="B23" s="13" t="s">
        <v>309</v>
      </c>
      <c r="C23" s="13">
        <v>9640</v>
      </c>
      <c r="D23" s="20" t="s">
        <v>161</v>
      </c>
      <c r="E23" s="20">
        <f t="shared" si="0"/>
        <v>1</v>
      </c>
      <c r="F23" s="21" t="s">
        <v>357</v>
      </c>
      <c r="G23" s="102">
        <f t="shared" si="1"/>
        <v>21</v>
      </c>
      <c r="H23" s="102">
        <f t="shared" si="2"/>
        <v>8</v>
      </c>
      <c r="I23" s="102"/>
      <c r="J23" s="38"/>
      <c r="K23" s="14"/>
      <c r="L23" s="14">
        <v>1</v>
      </c>
      <c r="M23" s="14">
        <v>1</v>
      </c>
      <c r="N23" s="14">
        <v>15</v>
      </c>
      <c r="O23" s="14"/>
      <c r="P23" s="14">
        <v>1</v>
      </c>
      <c r="Q23" s="14"/>
      <c r="R23" s="14">
        <v>3</v>
      </c>
      <c r="S23" s="19"/>
      <c r="T23" s="14"/>
      <c r="U23" s="14"/>
      <c r="V23" s="14">
        <v>2</v>
      </c>
      <c r="W23" s="14">
        <v>6</v>
      </c>
      <c r="X23" s="14"/>
      <c r="Y23" s="14"/>
      <c r="Z23" s="14"/>
      <c r="AA23" s="14"/>
      <c r="AB23" s="19"/>
      <c r="AC23" s="19"/>
      <c r="AD23" s="19"/>
      <c r="AE23" s="19"/>
      <c r="AF23" s="19">
        <v>6</v>
      </c>
      <c r="AG23" s="19"/>
      <c r="AH23" s="19">
        <v>23</v>
      </c>
      <c r="AI23" s="19"/>
      <c r="AJ23" s="19"/>
      <c r="AK23" s="19"/>
      <c r="AL23" s="19"/>
      <c r="AM23" s="19"/>
      <c r="AN23" s="19"/>
      <c r="AO23" s="14">
        <v>28</v>
      </c>
      <c r="AP23" s="14">
        <v>8</v>
      </c>
      <c r="AQ23" s="14">
        <v>8</v>
      </c>
      <c r="AR23" s="19">
        <v>1</v>
      </c>
      <c r="AS23" s="19">
        <v>40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>
        <v>1</v>
      </c>
      <c r="BI23" s="19">
        <v>40</v>
      </c>
      <c r="BJ23" s="19">
        <v>6</v>
      </c>
      <c r="BK23" s="19">
        <v>12</v>
      </c>
      <c r="BL23" s="19"/>
      <c r="BM23" s="19"/>
      <c r="BN23" s="19">
        <v>1</v>
      </c>
      <c r="BO23" s="19">
        <v>5</v>
      </c>
      <c r="BP23" s="19"/>
      <c r="BQ23" s="19"/>
      <c r="BR23" s="19">
        <v>1</v>
      </c>
      <c r="BS23" s="19">
        <v>10</v>
      </c>
    </row>
    <row r="24" spans="1:71" ht="14.25" customHeight="1">
      <c r="A24" s="13">
        <f t="shared" si="3"/>
        <v>20</v>
      </c>
      <c r="B24" s="13" t="s">
        <v>309</v>
      </c>
      <c r="C24" s="13">
        <v>9964</v>
      </c>
      <c r="D24" s="20" t="s">
        <v>169</v>
      </c>
      <c r="E24" s="20">
        <f t="shared" si="0"/>
        <v>1</v>
      </c>
      <c r="F24" s="21" t="s">
        <v>357</v>
      </c>
      <c r="G24" s="102">
        <f t="shared" si="1"/>
        <v>61</v>
      </c>
      <c r="H24" s="102">
        <f t="shared" si="2"/>
        <v>20</v>
      </c>
      <c r="I24" s="102"/>
      <c r="J24" s="24"/>
      <c r="K24" s="14"/>
      <c r="L24" s="14"/>
      <c r="M24" s="14">
        <v>3</v>
      </c>
      <c r="N24" s="14">
        <v>37</v>
      </c>
      <c r="O24" s="14"/>
      <c r="P24" s="14"/>
      <c r="Q24" s="14">
        <v>2</v>
      </c>
      <c r="R24" s="14">
        <v>19</v>
      </c>
      <c r="S24" s="19"/>
      <c r="T24" s="14">
        <v>3</v>
      </c>
      <c r="U24" s="14"/>
      <c r="V24" s="14"/>
      <c r="W24" s="14">
        <v>4</v>
      </c>
      <c r="X24" s="14">
        <v>2</v>
      </c>
      <c r="Y24" s="14"/>
      <c r="Z24" s="14">
        <v>2</v>
      </c>
      <c r="AA24" s="14">
        <v>9</v>
      </c>
      <c r="AB24" s="19"/>
      <c r="AC24" s="19">
        <v>5</v>
      </c>
      <c r="AD24" s="19">
        <v>2</v>
      </c>
      <c r="AE24" s="19"/>
      <c r="AF24" s="19"/>
      <c r="AG24" s="19"/>
      <c r="AH24" s="19">
        <v>36</v>
      </c>
      <c r="AI24" s="19"/>
      <c r="AJ24" s="19"/>
      <c r="AK24" s="19"/>
      <c r="AL24" s="19"/>
      <c r="AM24" s="19"/>
      <c r="AN24" s="19"/>
      <c r="AO24" s="14"/>
      <c r="AP24" s="14">
        <v>5</v>
      </c>
      <c r="AQ24" s="14">
        <v>14</v>
      </c>
      <c r="AR24" s="19">
        <v>1</v>
      </c>
      <c r="AS24" s="19"/>
      <c r="AT24" s="19"/>
      <c r="AU24" s="19"/>
      <c r="AV24" s="19"/>
      <c r="AW24" s="19"/>
      <c r="AX24" s="19"/>
      <c r="AY24" s="19"/>
      <c r="AZ24" s="19"/>
      <c r="BA24" s="19"/>
      <c r="BB24" s="19">
        <v>5</v>
      </c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>
        <v>3</v>
      </c>
      <c r="BS24" s="19"/>
    </row>
    <row r="25" spans="1:71" ht="14.25" customHeight="1">
      <c r="A25" s="13">
        <f t="shared" si="3"/>
        <v>21</v>
      </c>
      <c r="B25" s="13" t="s">
        <v>309</v>
      </c>
      <c r="C25" s="13">
        <v>9677</v>
      </c>
      <c r="D25" s="20" t="s">
        <v>182</v>
      </c>
      <c r="E25" s="20">
        <f t="shared" si="0"/>
      </c>
      <c r="F25" s="21" t="s">
        <v>346</v>
      </c>
      <c r="G25" s="102">
        <f t="shared" si="1"/>
        <v>46</v>
      </c>
      <c r="H25" s="102">
        <f t="shared" si="2"/>
        <v>12</v>
      </c>
      <c r="I25" s="102"/>
      <c r="J25" s="24"/>
      <c r="K25" s="14"/>
      <c r="L25" s="14">
        <v>1</v>
      </c>
      <c r="M25" s="14">
        <v>6</v>
      </c>
      <c r="N25" s="14">
        <v>26</v>
      </c>
      <c r="O25" s="14"/>
      <c r="P25" s="14"/>
      <c r="Q25" s="14">
        <v>4</v>
      </c>
      <c r="R25" s="14">
        <v>9</v>
      </c>
      <c r="S25" s="19"/>
      <c r="T25" s="14"/>
      <c r="U25" s="14">
        <v>1</v>
      </c>
      <c r="V25" s="14">
        <v>2</v>
      </c>
      <c r="W25" s="14">
        <v>4</v>
      </c>
      <c r="X25" s="14"/>
      <c r="Y25" s="14"/>
      <c r="Z25" s="14">
        <v>1</v>
      </c>
      <c r="AA25" s="14">
        <v>4</v>
      </c>
      <c r="AB25" s="19"/>
      <c r="AC25" s="19"/>
      <c r="AD25" s="19"/>
      <c r="AE25" s="19"/>
      <c r="AF25" s="19"/>
      <c r="AG25" s="19"/>
      <c r="AH25" s="19"/>
      <c r="AI25" s="19">
        <v>1</v>
      </c>
      <c r="AJ25" s="19"/>
      <c r="AK25" s="19"/>
      <c r="AL25" s="19"/>
      <c r="AM25" s="19"/>
      <c r="AN25" s="19"/>
      <c r="AO25" s="14">
        <v>2</v>
      </c>
      <c r="AP25" s="14"/>
      <c r="AQ25" s="14">
        <v>7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</row>
    <row r="26" spans="1:71" ht="14.25" customHeight="1">
      <c r="A26" s="13">
        <f t="shared" si="3"/>
        <v>22</v>
      </c>
      <c r="B26" s="13" t="s">
        <v>309</v>
      </c>
      <c r="C26" s="13">
        <v>9712</v>
      </c>
      <c r="D26" s="20" t="s">
        <v>185</v>
      </c>
      <c r="E26" s="20">
        <f t="shared" si="0"/>
        <v>1</v>
      </c>
      <c r="F26" s="21" t="s">
        <v>357</v>
      </c>
      <c r="G26" s="102">
        <f t="shared" si="1"/>
        <v>43</v>
      </c>
      <c r="H26" s="102">
        <f t="shared" si="2"/>
        <v>10</v>
      </c>
      <c r="I26" s="102"/>
      <c r="J26" s="24"/>
      <c r="K26" s="23"/>
      <c r="L26" s="23"/>
      <c r="M26" s="23">
        <v>17</v>
      </c>
      <c r="N26" s="23">
        <v>8</v>
      </c>
      <c r="O26" s="23"/>
      <c r="P26" s="23"/>
      <c r="Q26" s="23">
        <v>13</v>
      </c>
      <c r="R26" s="23">
        <v>5</v>
      </c>
      <c r="S26" s="24"/>
      <c r="T26" s="23"/>
      <c r="U26" s="23"/>
      <c r="V26" s="23">
        <v>3</v>
      </c>
      <c r="W26" s="23"/>
      <c r="X26" s="23"/>
      <c r="Y26" s="23"/>
      <c r="Z26" s="23">
        <v>5</v>
      </c>
      <c r="AA26" s="23">
        <v>2</v>
      </c>
      <c r="AB26" s="24"/>
      <c r="AC26" s="24">
        <v>1</v>
      </c>
      <c r="AD26" s="24"/>
      <c r="AE26" s="24"/>
      <c r="AF26" s="24"/>
      <c r="AG26" s="24">
        <v>1</v>
      </c>
      <c r="AH26" s="24">
        <v>22</v>
      </c>
      <c r="AI26" s="24"/>
      <c r="AJ26" s="24" t="s">
        <v>14</v>
      </c>
      <c r="AK26" s="24"/>
      <c r="AL26" s="24"/>
      <c r="AM26" s="24"/>
      <c r="AN26" s="24"/>
      <c r="AO26" s="23"/>
      <c r="AP26" s="23"/>
      <c r="AQ26" s="23"/>
      <c r="AR26" s="24"/>
      <c r="AS26" s="24"/>
      <c r="AT26" s="24"/>
      <c r="AU26" s="24"/>
      <c r="AV26" s="24"/>
      <c r="AW26" s="24"/>
      <c r="AX26" s="24"/>
      <c r="AY26" s="24"/>
      <c r="AZ26" s="24">
        <v>1</v>
      </c>
      <c r="BA26" s="24">
        <v>5</v>
      </c>
      <c r="BB26" s="24"/>
      <c r="BC26" s="24"/>
      <c r="BD26" s="24"/>
      <c r="BE26" s="24"/>
      <c r="BF26" s="24"/>
      <c r="BG26" s="24"/>
      <c r="BH26" s="24"/>
      <c r="BI26" s="24"/>
      <c r="BJ26" s="24">
        <v>1</v>
      </c>
      <c r="BK26" s="24"/>
      <c r="BL26" s="24">
        <v>1</v>
      </c>
      <c r="BM26" s="24">
        <v>0.5</v>
      </c>
      <c r="BN26" s="24"/>
      <c r="BO26" s="24"/>
      <c r="BP26" s="24">
        <v>1</v>
      </c>
      <c r="BQ26" s="24">
        <v>10</v>
      </c>
      <c r="BR26" s="24"/>
      <c r="BS26" s="24"/>
    </row>
    <row r="27" spans="1:71" ht="14.25" customHeight="1">
      <c r="A27" s="13">
        <f t="shared" si="3"/>
        <v>23</v>
      </c>
      <c r="B27" s="13" t="s">
        <v>309</v>
      </c>
      <c r="C27" s="13">
        <v>9713</v>
      </c>
      <c r="D27" s="20" t="s">
        <v>190</v>
      </c>
      <c r="E27" s="20">
        <f t="shared" si="0"/>
        <v>1</v>
      </c>
      <c r="F27" s="21" t="s">
        <v>357</v>
      </c>
      <c r="G27" s="102">
        <f t="shared" si="1"/>
        <v>75</v>
      </c>
      <c r="H27" s="102">
        <f t="shared" si="2"/>
        <v>3</v>
      </c>
      <c r="I27" s="102"/>
      <c r="J27" s="24"/>
      <c r="K27" s="23"/>
      <c r="L27" s="23">
        <v>3</v>
      </c>
      <c r="M27" s="23">
        <v>20</v>
      </c>
      <c r="N27" s="23">
        <v>21</v>
      </c>
      <c r="O27" s="23"/>
      <c r="P27" s="23"/>
      <c r="Q27" s="23">
        <v>14</v>
      </c>
      <c r="R27" s="23">
        <v>17</v>
      </c>
      <c r="S27" s="24"/>
      <c r="T27" s="23"/>
      <c r="U27" s="23"/>
      <c r="V27" s="23"/>
      <c r="W27" s="23">
        <v>2</v>
      </c>
      <c r="X27" s="23"/>
      <c r="Y27" s="23"/>
      <c r="Z27" s="23"/>
      <c r="AA27" s="23">
        <v>1</v>
      </c>
      <c r="AB27" s="24"/>
      <c r="AC27" s="24">
        <v>3</v>
      </c>
      <c r="AD27" s="24"/>
      <c r="AE27" s="24"/>
      <c r="AF27" s="24">
        <v>2</v>
      </c>
      <c r="AG27" s="24"/>
      <c r="AH27" s="24">
        <v>24</v>
      </c>
      <c r="AI27" s="24">
        <v>2</v>
      </c>
      <c r="AJ27" s="24" t="s">
        <v>14</v>
      </c>
      <c r="AK27" s="24"/>
      <c r="AL27" s="24"/>
      <c r="AM27" s="24"/>
      <c r="AN27" s="24"/>
      <c r="AO27" s="23"/>
      <c r="AP27" s="23"/>
      <c r="AQ27" s="23"/>
      <c r="AR27" s="24">
        <v>1</v>
      </c>
      <c r="AS27" s="24">
        <v>50</v>
      </c>
      <c r="AT27" s="24"/>
      <c r="AU27" s="24"/>
      <c r="AV27" s="24"/>
      <c r="AW27" s="24"/>
      <c r="AX27" s="24"/>
      <c r="AY27" s="24"/>
      <c r="AZ27" s="24"/>
      <c r="BA27" s="24"/>
      <c r="BB27" s="24">
        <v>2</v>
      </c>
      <c r="BC27" s="24">
        <v>5</v>
      </c>
      <c r="BD27" s="24"/>
      <c r="BE27" s="24"/>
      <c r="BF27" s="24"/>
      <c r="BG27" s="24"/>
      <c r="BH27" s="24"/>
      <c r="BI27" s="24"/>
      <c r="BJ27" s="24">
        <v>1</v>
      </c>
      <c r="BK27" s="24">
        <v>1</v>
      </c>
      <c r="BL27" s="24"/>
      <c r="BM27" s="24"/>
      <c r="BN27" s="24">
        <v>1</v>
      </c>
      <c r="BO27" s="24">
        <v>4</v>
      </c>
      <c r="BP27" s="24"/>
      <c r="BQ27" s="24"/>
      <c r="BR27" s="24"/>
      <c r="BS27" s="24"/>
    </row>
    <row r="28" spans="1:71" ht="14.25" customHeight="1">
      <c r="A28" s="13">
        <f t="shared" si="3"/>
        <v>24</v>
      </c>
      <c r="B28" s="13" t="s">
        <v>309</v>
      </c>
      <c r="C28" s="13">
        <v>9643</v>
      </c>
      <c r="D28" s="20" t="s">
        <v>162</v>
      </c>
      <c r="E28" s="20">
        <f t="shared" si="0"/>
        <v>1</v>
      </c>
      <c r="F28" s="21" t="s">
        <v>357</v>
      </c>
      <c r="G28" s="102">
        <f t="shared" si="1"/>
        <v>13</v>
      </c>
      <c r="H28" s="102">
        <f t="shared" si="2"/>
        <v>11</v>
      </c>
      <c r="I28" s="102"/>
      <c r="J28" s="38"/>
      <c r="K28" s="37"/>
      <c r="L28" s="37"/>
      <c r="M28" s="37"/>
      <c r="N28" s="37">
        <v>7</v>
      </c>
      <c r="O28" s="37"/>
      <c r="P28" s="37"/>
      <c r="Q28" s="37">
        <v>1</v>
      </c>
      <c r="R28" s="37">
        <v>5</v>
      </c>
      <c r="S28" s="38"/>
      <c r="T28" s="37"/>
      <c r="U28" s="37"/>
      <c r="V28" s="37">
        <v>7</v>
      </c>
      <c r="W28" s="37">
        <v>1</v>
      </c>
      <c r="X28" s="37"/>
      <c r="Y28" s="37">
        <v>1</v>
      </c>
      <c r="Z28" s="37">
        <v>1</v>
      </c>
      <c r="AA28" s="37">
        <v>1</v>
      </c>
      <c r="AB28" s="38">
        <v>3</v>
      </c>
      <c r="AC28" s="38"/>
      <c r="AD28" s="38">
        <v>5</v>
      </c>
      <c r="AE28" s="38">
        <v>5</v>
      </c>
      <c r="AF28" s="38"/>
      <c r="AG28" s="38"/>
      <c r="AH28" s="38">
        <v>13</v>
      </c>
      <c r="AI28" s="38"/>
      <c r="AJ28" s="38"/>
      <c r="AK28" s="38"/>
      <c r="AL28" s="38"/>
      <c r="AM28" s="38"/>
      <c r="AN28" s="38"/>
      <c r="AO28" s="37"/>
      <c r="AP28" s="37"/>
      <c r="AQ28" s="37">
        <v>7</v>
      </c>
      <c r="AR28" s="38"/>
      <c r="AS28" s="38"/>
      <c r="AT28" s="38">
        <v>1</v>
      </c>
      <c r="AU28" s="38">
        <v>1</v>
      </c>
      <c r="AV28" s="38"/>
      <c r="AW28" s="38"/>
      <c r="AX28" s="38"/>
      <c r="AY28" s="38"/>
      <c r="AZ28" s="38"/>
      <c r="BA28" s="38"/>
      <c r="BB28" s="38">
        <v>3</v>
      </c>
      <c r="BC28" s="38">
        <v>10</v>
      </c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>
        <v>3</v>
      </c>
      <c r="BO28" s="38">
        <v>5</v>
      </c>
      <c r="BP28" s="38"/>
      <c r="BQ28" s="38"/>
      <c r="BR28" s="38">
        <v>3</v>
      </c>
      <c r="BS28" s="38">
        <v>18</v>
      </c>
    </row>
    <row r="29" spans="1:71" ht="14.25" customHeight="1">
      <c r="A29" s="13">
        <f t="shared" si="3"/>
        <v>25</v>
      </c>
      <c r="B29" s="13" t="s">
        <v>309</v>
      </c>
      <c r="C29" s="13">
        <v>9679</v>
      </c>
      <c r="D29" s="20" t="s">
        <v>170</v>
      </c>
      <c r="E29" s="20">
        <f t="shared" si="0"/>
        <v>1</v>
      </c>
      <c r="F29" s="21" t="s">
        <v>357</v>
      </c>
      <c r="G29" s="102">
        <f t="shared" si="1"/>
        <v>11</v>
      </c>
      <c r="H29" s="102">
        <f t="shared" si="2"/>
        <v>25</v>
      </c>
      <c r="I29" s="102"/>
      <c r="J29" s="24"/>
      <c r="K29" s="14"/>
      <c r="L29" s="14"/>
      <c r="M29" s="14">
        <v>3</v>
      </c>
      <c r="N29" s="14">
        <v>4</v>
      </c>
      <c r="O29" s="14"/>
      <c r="P29" s="14">
        <v>1</v>
      </c>
      <c r="Q29" s="14">
        <v>1</v>
      </c>
      <c r="R29" s="14">
        <v>2</v>
      </c>
      <c r="S29" s="19"/>
      <c r="T29" s="14">
        <v>6</v>
      </c>
      <c r="U29" s="14">
        <v>8</v>
      </c>
      <c r="V29" s="14">
        <v>1</v>
      </c>
      <c r="W29" s="14">
        <v>2</v>
      </c>
      <c r="X29" s="14">
        <v>5</v>
      </c>
      <c r="Y29" s="14">
        <v>2</v>
      </c>
      <c r="Z29" s="14"/>
      <c r="AA29" s="14">
        <v>1</v>
      </c>
      <c r="AB29" s="19">
        <v>5</v>
      </c>
      <c r="AC29" s="19">
        <v>1</v>
      </c>
      <c r="AD29" s="19">
        <v>3</v>
      </c>
      <c r="AE29" s="19">
        <v>2</v>
      </c>
      <c r="AF29" s="19">
        <v>5</v>
      </c>
      <c r="AG29" s="19">
        <v>1</v>
      </c>
      <c r="AH29" s="19">
        <v>14</v>
      </c>
      <c r="AI29" s="19"/>
      <c r="AJ29" s="19"/>
      <c r="AK29" s="19"/>
      <c r="AL29" s="19"/>
      <c r="AM29" s="19"/>
      <c r="AN29" s="19"/>
      <c r="AO29" s="14">
        <v>5</v>
      </c>
      <c r="AP29" s="14">
        <v>4</v>
      </c>
      <c r="AQ29" s="14">
        <v>5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>
        <v>3</v>
      </c>
      <c r="BC29" s="19">
        <v>18</v>
      </c>
      <c r="BD29" s="19">
        <v>1</v>
      </c>
      <c r="BE29" s="19">
        <v>5</v>
      </c>
      <c r="BF29" s="19"/>
      <c r="BG29" s="19"/>
      <c r="BH29" s="19"/>
      <c r="BI29" s="19"/>
      <c r="BJ29" s="19"/>
      <c r="BK29" s="19"/>
      <c r="BL29" s="19"/>
      <c r="BM29" s="19"/>
      <c r="BN29" s="19">
        <v>3</v>
      </c>
      <c r="BO29" s="19">
        <v>9</v>
      </c>
      <c r="BP29" s="19"/>
      <c r="BQ29" s="19"/>
      <c r="BR29" s="19"/>
      <c r="BS29" s="19"/>
    </row>
    <row r="30" spans="1:71" ht="14.25" customHeight="1">
      <c r="A30" s="13">
        <f t="shared" si="3"/>
        <v>26</v>
      </c>
      <c r="B30" s="13" t="s">
        <v>309</v>
      </c>
      <c r="C30" s="13">
        <v>9714</v>
      </c>
      <c r="D30" s="20" t="s">
        <v>186</v>
      </c>
      <c r="E30" s="20">
        <f t="shared" si="0"/>
        <v>1</v>
      </c>
      <c r="F30" s="21" t="s">
        <v>357</v>
      </c>
      <c r="G30" s="102">
        <f t="shared" si="1"/>
        <v>32</v>
      </c>
      <c r="H30" s="102">
        <f t="shared" si="2"/>
        <v>142</v>
      </c>
      <c r="I30" s="102"/>
      <c r="J30" s="24"/>
      <c r="K30" s="23" t="s">
        <v>14</v>
      </c>
      <c r="L30" s="23"/>
      <c r="M30" s="23">
        <v>12</v>
      </c>
      <c r="N30" s="23">
        <v>9</v>
      </c>
      <c r="O30" s="23"/>
      <c r="P30" s="23">
        <v>2</v>
      </c>
      <c r="Q30" s="23"/>
      <c r="R30" s="23">
        <v>9</v>
      </c>
      <c r="S30" s="24"/>
      <c r="T30" s="23">
        <v>23</v>
      </c>
      <c r="U30" s="23">
        <v>16</v>
      </c>
      <c r="V30" s="23">
        <v>18</v>
      </c>
      <c r="W30" s="23">
        <v>15</v>
      </c>
      <c r="X30" s="23">
        <v>16</v>
      </c>
      <c r="Y30" s="23">
        <v>9</v>
      </c>
      <c r="Z30" s="23">
        <v>23</v>
      </c>
      <c r="AA30" s="23">
        <v>22</v>
      </c>
      <c r="AB30" s="24">
        <v>10</v>
      </c>
      <c r="AC30" s="24">
        <v>2</v>
      </c>
      <c r="AD30" s="24">
        <v>4</v>
      </c>
      <c r="AE30" s="24">
        <v>2</v>
      </c>
      <c r="AF30" s="24">
        <v>9</v>
      </c>
      <c r="AG30" s="24"/>
      <c r="AH30" s="24">
        <v>72</v>
      </c>
      <c r="AI30" s="24">
        <v>1</v>
      </c>
      <c r="AJ30" s="24" t="s">
        <v>14</v>
      </c>
      <c r="AK30" s="24"/>
      <c r="AL30" s="24"/>
      <c r="AM30" s="24"/>
      <c r="AN30" s="24"/>
      <c r="AO30" s="23">
        <v>10</v>
      </c>
      <c r="AP30" s="23"/>
      <c r="AQ30" s="23">
        <v>40</v>
      </c>
      <c r="AR30" s="24">
        <v>6</v>
      </c>
      <c r="AS30" s="24">
        <v>3</v>
      </c>
      <c r="AT30" s="24"/>
      <c r="AU30" s="24"/>
      <c r="AV30" s="24"/>
      <c r="AW30" s="24"/>
      <c r="AX30" s="24"/>
      <c r="AY30" s="24"/>
      <c r="AZ30" s="24"/>
      <c r="BA30" s="24">
        <v>10</v>
      </c>
      <c r="BB30" s="24">
        <v>6</v>
      </c>
      <c r="BC30" s="24">
        <v>8</v>
      </c>
      <c r="BD30" s="24"/>
      <c r="BE30" s="24"/>
      <c r="BF30" s="24">
        <v>1</v>
      </c>
      <c r="BG30" s="24"/>
      <c r="BH30" s="24"/>
      <c r="BI30" s="24"/>
      <c r="BJ30" s="24">
        <v>3</v>
      </c>
      <c r="BK30" s="24"/>
      <c r="BL30" s="24"/>
      <c r="BM30" s="24"/>
      <c r="BN30" s="24">
        <v>7</v>
      </c>
      <c r="BO30" s="24">
        <v>6</v>
      </c>
      <c r="BP30" s="24"/>
      <c r="BQ30" s="24"/>
      <c r="BR30" s="24">
        <v>6</v>
      </c>
      <c r="BS30" s="24"/>
    </row>
    <row r="31" spans="1:71" ht="14.25" customHeight="1">
      <c r="A31" s="13">
        <f t="shared" si="3"/>
        <v>27</v>
      </c>
      <c r="B31" s="13" t="s">
        <v>309</v>
      </c>
      <c r="C31" s="13">
        <v>9686</v>
      </c>
      <c r="D31" s="20" t="s">
        <v>278</v>
      </c>
      <c r="E31" s="20">
        <f t="shared" si="0"/>
        <v>1</v>
      </c>
      <c r="F31" s="21" t="s">
        <v>357</v>
      </c>
      <c r="G31" s="102">
        <f t="shared" si="1"/>
        <v>93</v>
      </c>
      <c r="H31" s="102">
        <f t="shared" si="2"/>
        <v>49</v>
      </c>
      <c r="I31" s="102"/>
      <c r="J31" s="24"/>
      <c r="K31" s="14">
        <v>2</v>
      </c>
      <c r="L31" s="14">
        <v>8</v>
      </c>
      <c r="M31" s="14">
        <v>13</v>
      </c>
      <c r="N31" s="14">
        <v>41</v>
      </c>
      <c r="O31" s="14">
        <v>1</v>
      </c>
      <c r="P31" s="14">
        <v>7</v>
      </c>
      <c r="Q31" s="14">
        <v>6</v>
      </c>
      <c r="R31" s="14">
        <v>15</v>
      </c>
      <c r="S31" s="19"/>
      <c r="T31" s="14"/>
      <c r="U31" s="14">
        <v>6</v>
      </c>
      <c r="V31" s="14">
        <v>7</v>
      </c>
      <c r="W31" s="14">
        <v>14</v>
      </c>
      <c r="X31" s="14">
        <v>1</v>
      </c>
      <c r="Y31" s="14">
        <v>4</v>
      </c>
      <c r="Z31" s="14">
        <v>7</v>
      </c>
      <c r="AA31" s="14">
        <v>10</v>
      </c>
      <c r="AB31" s="19">
        <v>10</v>
      </c>
      <c r="AC31" s="19">
        <v>6</v>
      </c>
      <c r="AD31" s="19"/>
      <c r="AE31" s="19"/>
      <c r="AF31" s="19">
        <v>13</v>
      </c>
      <c r="AG31" s="19">
        <v>18</v>
      </c>
      <c r="AH31" s="19">
        <v>101</v>
      </c>
      <c r="AI31" s="19">
        <v>1</v>
      </c>
      <c r="AJ31" s="19">
        <v>2</v>
      </c>
      <c r="AK31" s="19"/>
      <c r="AL31" s="19"/>
      <c r="AM31" s="19"/>
      <c r="AN31" s="19">
        <v>2</v>
      </c>
      <c r="AO31" s="14">
        <v>9</v>
      </c>
      <c r="AP31" s="14">
        <v>33</v>
      </c>
      <c r="AQ31" s="14">
        <v>19</v>
      </c>
      <c r="AR31" s="19">
        <v>1</v>
      </c>
      <c r="AS31" s="19">
        <v>50</v>
      </c>
      <c r="AT31" s="19"/>
      <c r="AU31" s="19"/>
      <c r="AV31" s="19"/>
      <c r="AW31" s="19"/>
      <c r="AX31" s="19"/>
      <c r="AY31" s="19"/>
      <c r="AZ31" s="19"/>
      <c r="BA31" s="19"/>
      <c r="BB31" s="19">
        <v>12</v>
      </c>
      <c r="BC31" s="19">
        <v>1.5</v>
      </c>
      <c r="BD31" s="19">
        <v>1</v>
      </c>
      <c r="BE31" s="19">
        <v>20</v>
      </c>
      <c r="BF31" s="19"/>
      <c r="BG31" s="19"/>
      <c r="BH31" s="19"/>
      <c r="BI31" s="19"/>
      <c r="BJ31" s="19">
        <v>1</v>
      </c>
      <c r="BK31" s="19">
        <v>2</v>
      </c>
      <c r="BL31" s="19"/>
      <c r="BM31" s="19"/>
      <c r="BN31" s="19">
        <v>3</v>
      </c>
      <c r="BO31" s="19">
        <v>10</v>
      </c>
      <c r="BP31" s="19"/>
      <c r="BQ31" s="19"/>
      <c r="BR31" s="19">
        <v>1</v>
      </c>
      <c r="BS31" s="19">
        <v>0.5</v>
      </c>
    </row>
    <row r="32" spans="1:71" ht="14.25" customHeight="1">
      <c r="A32" s="13">
        <f t="shared" si="3"/>
        <v>28</v>
      </c>
      <c r="B32" s="13" t="s">
        <v>309</v>
      </c>
      <c r="C32" s="13">
        <v>9687</v>
      </c>
      <c r="D32" s="20" t="s">
        <v>179</v>
      </c>
      <c r="E32" s="20">
        <f t="shared" si="0"/>
        <v>1</v>
      </c>
      <c r="F32" s="21" t="s">
        <v>357</v>
      </c>
      <c r="G32" s="102">
        <f t="shared" si="1"/>
        <v>110</v>
      </c>
      <c r="H32" s="102">
        <f t="shared" si="2"/>
        <v>0</v>
      </c>
      <c r="I32" s="102"/>
      <c r="J32" s="24"/>
      <c r="K32" s="14"/>
      <c r="L32" s="14">
        <v>2</v>
      </c>
      <c r="M32" s="14">
        <v>9</v>
      </c>
      <c r="N32" s="14">
        <v>63</v>
      </c>
      <c r="O32" s="14"/>
      <c r="P32" s="14"/>
      <c r="Q32" s="14">
        <v>2</v>
      </c>
      <c r="R32" s="14">
        <v>34</v>
      </c>
      <c r="S32" s="19">
        <v>0</v>
      </c>
      <c r="T32" s="14"/>
      <c r="U32" s="14"/>
      <c r="V32" s="14"/>
      <c r="W32" s="14"/>
      <c r="X32" s="14"/>
      <c r="Y32" s="14"/>
      <c r="Z32" s="14"/>
      <c r="AA32" s="14"/>
      <c r="AB32" s="19">
        <v>3</v>
      </c>
      <c r="AC32" s="19">
        <v>3</v>
      </c>
      <c r="AD32" s="19"/>
      <c r="AE32" s="19"/>
      <c r="AF32" s="19"/>
      <c r="AG32" s="19"/>
      <c r="AH32" s="19">
        <v>39</v>
      </c>
      <c r="AI32" s="19"/>
      <c r="AJ32" s="19"/>
      <c r="AK32" s="19"/>
      <c r="AL32" s="19"/>
      <c r="AM32" s="19"/>
      <c r="AN32" s="19"/>
      <c r="AO32" s="14"/>
      <c r="AP32" s="14"/>
      <c r="AQ32" s="14">
        <v>25</v>
      </c>
      <c r="AR32" s="19">
        <v>1</v>
      </c>
      <c r="AS32" s="19">
        <v>40</v>
      </c>
      <c r="AT32" s="19"/>
      <c r="AU32" s="19"/>
      <c r="AV32" s="19"/>
      <c r="AW32" s="19"/>
      <c r="AX32" s="19"/>
      <c r="AY32" s="19"/>
      <c r="AZ32" s="19"/>
      <c r="BA32" s="19"/>
      <c r="BB32" s="19">
        <v>21</v>
      </c>
      <c r="BC32" s="19"/>
      <c r="BD32" s="19"/>
      <c r="BE32" s="19"/>
      <c r="BF32" s="19"/>
      <c r="BG32" s="19"/>
      <c r="BH32" s="19"/>
      <c r="BI32" s="19"/>
      <c r="BJ32" s="19"/>
      <c r="BK32" s="19"/>
      <c r="BL32" s="19">
        <v>1</v>
      </c>
      <c r="BM32" s="19">
        <v>12</v>
      </c>
      <c r="BN32" s="19"/>
      <c r="BO32" s="19"/>
      <c r="BP32" s="19"/>
      <c r="BQ32" s="19"/>
      <c r="BR32" s="19"/>
      <c r="BS32" s="19"/>
    </row>
    <row r="33" spans="1:71" ht="14.25" customHeight="1">
      <c r="A33" s="13">
        <f t="shared" si="3"/>
        <v>29</v>
      </c>
      <c r="B33" s="13" t="s">
        <v>309</v>
      </c>
      <c r="C33" s="13">
        <v>9645</v>
      </c>
      <c r="D33" s="20" t="s">
        <v>163</v>
      </c>
      <c r="E33" s="20">
        <f t="shared" si="0"/>
        <v>1</v>
      </c>
      <c r="F33" s="21" t="s">
        <v>357</v>
      </c>
      <c r="G33" s="102">
        <f t="shared" si="1"/>
        <v>59</v>
      </c>
      <c r="H33" s="102">
        <f t="shared" si="2"/>
        <v>21</v>
      </c>
      <c r="I33" s="102"/>
      <c r="J33" s="38"/>
      <c r="K33" s="14"/>
      <c r="L33" s="14">
        <v>3</v>
      </c>
      <c r="M33" s="14">
        <v>7</v>
      </c>
      <c r="N33" s="14">
        <v>32</v>
      </c>
      <c r="O33" s="14"/>
      <c r="P33" s="14"/>
      <c r="Q33" s="14">
        <v>4</v>
      </c>
      <c r="R33" s="14">
        <v>13</v>
      </c>
      <c r="S33" s="19"/>
      <c r="T33" s="14"/>
      <c r="U33" s="14"/>
      <c r="V33" s="14">
        <v>2</v>
      </c>
      <c r="W33" s="14">
        <v>13</v>
      </c>
      <c r="X33" s="14"/>
      <c r="Y33" s="14">
        <v>1</v>
      </c>
      <c r="Z33" s="14">
        <v>1</v>
      </c>
      <c r="AA33" s="14">
        <v>4</v>
      </c>
      <c r="AB33" s="19">
        <v>5</v>
      </c>
      <c r="AC33" s="19">
        <v>2</v>
      </c>
      <c r="AD33" s="19">
        <v>6</v>
      </c>
      <c r="AE33" s="19">
        <v>1</v>
      </c>
      <c r="AF33" s="19">
        <v>10</v>
      </c>
      <c r="AG33" s="19">
        <v>1</v>
      </c>
      <c r="AH33" s="19">
        <v>45</v>
      </c>
      <c r="AI33" s="19"/>
      <c r="AJ33" s="19"/>
      <c r="AK33" s="19"/>
      <c r="AL33" s="19"/>
      <c r="AM33" s="19"/>
      <c r="AN33" s="19"/>
      <c r="AO33" s="14">
        <v>10</v>
      </c>
      <c r="AP33" s="14">
        <v>1</v>
      </c>
      <c r="AQ33" s="14">
        <v>10</v>
      </c>
      <c r="AR33" s="19">
        <v>1</v>
      </c>
      <c r="AS33" s="19">
        <v>50</v>
      </c>
      <c r="AT33" s="19"/>
      <c r="AU33" s="19"/>
      <c r="AV33" s="19"/>
      <c r="AW33" s="19"/>
      <c r="AX33" s="19"/>
      <c r="AY33" s="19"/>
      <c r="AZ33" s="19"/>
      <c r="BA33" s="19"/>
      <c r="BB33" s="19">
        <v>10</v>
      </c>
      <c r="BC33" s="19">
        <v>15</v>
      </c>
      <c r="BD33" s="19"/>
      <c r="BE33" s="19"/>
      <c r="BF33" s="19">
        <v>1</v>
      </c>
      <c r="BG33" s="19">
        <v>1.5</v>
      </c>
      <c r="BH33" s="19"/>
      <c r="BI33" s="19"/>
      <c r="BJ33" s="19">
        <v>8</v>
      </c>
      <c r="BK33" s="19">
        <v>6</v>
      </c>
      <c r="BL33" s="19"/>
      <c r="BM33" s="19"/>
      <c r="BN33" s="19">
        <v>2</v>
      </c>
      <c r="BO33" s="19">
        <v>14</v>
      </c>
      <c r="BP33" s="19"/>
      <c r="BQ33" s="19"/>
      <c r="BR33" s="19">
        <v>10</v>
      </c>
      <c r="BS33" s="19">
        <v>16</v>
      </c>
    </row>
    <row r="34" spans="1:71" ht="14.25" customHeight="1">
      <c r="A34" s="13">
        <f t="shared" si="3"/>
        <v>30</v>
      </c>
      <c r="B34" s="13" t="s">
        <v>309</v>
      </c>
      <c r="C34" s="13">
        <v>9690</v>
      </c>
      <c r="D34" s="20" t="s">
        <v>183</v>
      </c>
      <c r="E34" s="20">
        <f t="shared" si="0"/>
        <v>1</v>
      </c>
      <c r="F34" s="21" t="s">
        <v>357</v>
      </c>
      <c r="G34" s="102">
        <f t="shared" si="1"/>
        <v>38</v>
      </c>
      <c r="H34" s="102">
        <f t="shared" si="2"/>
        <v>33</v>
      </c>
      <c r="I34" s="102"/>
      <c r="J34" s="24"/>
      <c r="K34" s="14"/>
      <c r="L34" s="14"/>
      <c r="M34" s="14">
        <v>2</v>
      </c>
      <c r="N34" s="14">
        <v>21</v>
      </c>
      <c r="O34" s="14"/>
      <c r="P34" s="14"/>
      <c r="Q34" s="14">
        <v>2</v>
      </c>
      <c r="R34" s="14">
        <v>13</v>
      </c>
      <c r="S34" s="19"/>
      <c r="T34" s="14">
        <v>2</v>
      </c>
      <c r="U34" s="14">
        <v>3</v>
      </c>
      <c r="V34" s="14">
        <v>3</v>
      </c>
      <c r="W34" s="14">
        <v>17</v>
      </c>
      <c r="X34" s="14">
        <v>3</v>
      </c>
      <c r="Y34" s="14">
        <v>1</v>
      </c>
      <c r="Z34" s="14">
        <v>2</v>
      </c>
      <c r="AA34" s="14">
        <v>2</v>
      </c>
      <c r="AB34" s="19">
        <v>5</v>
      </c>
      <c r="AC34" s="19">
        <v>3</v>
      </c>
      <c r="AD34" s="19">
        <v>1</v>
      </c>
      <c r="AE34" s="19"/>
      <c r="AF34" s="19">
        <v>5</v>
      </c>
      <c r="AG34" s="19">
        <v>1</v>
      </c>
      <c r="AH34" s="19">
        <v>43</v>
      </c>
      <c r="AI34" s="19"/>
      <c r="AJ34" s="19"/>
      <c r="AK34" s="19"/>
      <c r="AL34" s="19"/>
      <c r="AM34" s="19"/>
      <c r="AN34" s="19"/>
      <c r="AO34" s="14">
        <v>24</v>
      </c>
      <c r="AP34" s="14"/>
      <c r="AQ34" s="14">
        <v>7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>
        <v>16</v>
      </c>
      <c r="BC34" s="19">
        <v>1.5</v>
      </c>
      <c r="BD34" s="19"/>
      <c r="BE34" s="19"/>
      <c r="BF34" s="19"/>
      <c r="BG34" s="19"/>
      <c r="BH34" s="19">
        <v>2</v>
      </c>
      <c r="BI34" s="19">
        <v>5</v>
      </c>
      <c r="BJ34" s="19">
        <v>7</v>
      </c>
      <c r="BK34" s="19">
        <v>2</v>
      </c>
      <c r="BL34" s="19"/>
      <c r="BM34" s="19"/>
      <c r="BN34" s="19">
        <v>3</v>
      </c>
      <c r="BO34" s="19">
        <v>2</v>
      </c>
      <c r="BP34" s="19"/>
      <c r="BQ34" s="19"/>
      <c r="BR34" s="19"/>
      <c r="BS34" s="19"/>
    </row>
    <row r="35" spans="1:71" ht="14.25" customHeight="1">
      <c r="A35" s="13">
        <f t="shared" si="3"/>
        <v>31</v>
      </c>
      <c r="B35" s="13" t="s">
        <v>309</v>
      </c>
      <c r="C35" s="13">
        <v>9666</v>
      </c>
      <c r="D35" s="20" t="s">
        <v>184</v>
      </c>
      <c r="E35" s="20">
        <f t="shared" si="0"/>
        <v>1</v>
      </c>
      <c r="F35" s="21" t="s">
        <v>357</v>
      </c>
      <c r="G35" s="102">
        <f t="shared" si="1"/>
        <v>86</v>
      </c>
      <c r="H35" s="102">
        <f t="shared" si="2"/>
        <v>9</v>
      </c>
      <c r="I35" s="102"/>
      <c r="J35" s="24"/>
      <c r="K35" s="14"/>
      <c r="L35" s="14">
        <v>5</v>
      </c>
      <c r="M35" s="14">
        <v>15</v>
      </c>
      <c r="N35" s="14">
        <v>34</v>
      </c>
      <c r="O35" s="14">
        <v>1</v>
      </c>
      <c r="P35" s="14">
        <v>2</v>
      </c>
      <c r="Q35" s="14">
        <v>11</v>
      </c>
      <c r="R35" s="14">
        <v>18</v>
      </c>
      <c r="S35" s="19"/>
      <c r="T35" s="14">
        <v>5</v>
      </c>
      <c r="U35" s="14"/>
      <c r="V35" s="14"/>
      <c r="W35" s="14"/>
      <c r="X35" s="14">
        <v>3</v>
      </c>
      <c r="Y35" s="14"/>
      <c r="Z35" s="14"/>
      <c r="AA35" s="14">
        <v>1</v>
      </c>
      <c r="AB35" s="19">
        <v>5</v>
      </c>
      <c r="AC35" s="19">
        <v>6</v>
      </c>
      <c r="AD35" s="19">
        <v>4</v>
      </c>
      <c r="AE35" s="19">
        <v>2</v>
      </c>
      <c r="AF35" s="19"/>
      <c r="AG35" s="19"/>
      <c r="AH35" s="19">
        <v>27</v>
      </c>
      <c r="AI35" s="19">
        <v>5</v>
      </c>
      <c r="AJ35" s="19"/>
      <c r="AK35" s="19"/>
      <c r="AL35" s="19"/>
      <c r="AM35" s="19"/>
      <c r="AN35" s="19"/>
      <c r="AO35" s="14"/>
      <c r="AP35" s="14"/>
      <c r="AQ35" s="14">
        <v>25</v>
      </c>
      <c r="AR35" s="19">
        <v>1</v>
      </c>
      <c r="AS35" s="19">
        <v>45</v>
      </c>
      <c r="AT35" s="19"/>
      <c r="AU35" s="19"/>
      <c r="AV35" s="19"/>
      <c r="AW35" s="19"/>
      <c r="AX35" s="19"/>
      <c r="AY35" s="19"/>
      <c r="AZ35" s="19">
        <v>1</v>
      </c>
      <c r="BA35" s="19">
        <v>25</v>
      </c>
      <c r="BB35" s="19">
        <v>4</v>
      </c>
      <c r="BC35" s="19">
        <v>7</v>
      </c>
      <c r="BD35" s="19"/>
      <c r="BE35" s="19"/>
      <c r="BF35" s="19"/>
      <c r="BG35" s="19"/>
      <c r="BH35" s="19"/>
      <c r="BI35" s="19"/>
      <c r="BJ35" s="19"/>
      <c r="BK35" s="19"/>
      <c r="BL35" s="19">
        <v>1</v>
      </c>
      <c r="BM35" s="19">
        <v>25</v>
      </c>
      <c r="BN35" s="19">
        <v>1</v>
      </c>
      <c r="BO35" s="19">
        <v>30</v>
      </c>
      <c r="BP35" s="19">
        <v>2</v>
      </c>
      <c r="BQ35" s="19">
        <v>5</v>
      </c>
      <c r="BR35" s="19">
        <v>11</v>
      </c>
      <c r="BS35" s="19"/>
    </row>
    <row r="36" spans="1:71" ht="14.25" customHeight="1">
      <c r="A36" s="13">
        <f t="shared" si="3"/>
        <v>32</v>
      </c>
      <c r="B36" s="13" t="s">
        <v>309</v>
      </c>
      <c r="C36" s="13">
        <v>9662</v>
      </c>
      <c r="D36" s="20" t="s">
        <v>176</v>
      </c>
      <c r="E36" s="20">
        <f t="shared" si="0"/>
      </c>
      <c r="F36" s="21" t="s">
        <v>346</v>
      </c>
      <c r="G36" s="102">
        <f t="shared" si="1"/>
        <v>59</v>
      </c>
      <c r="H36" s="102">
        <f t="shared" si="2"/>
        <v>31</v>
      </c>
      <c r="I36" s="102"/>
      <c r="J36" s="24"/>
      <c r="K36" s="14"/>
      <c r="L36" s="14">
        <v>3</v>
      </c>
      <c r="M36" s="14">
        <v>9</v>
      </c>
      <c r="N36" s="14">
        <v>26</v>
      </c>
      <c r="O36" s="14"/>
      <c r="P36" s="14">
        <v>2</v>
      </c>
      <c r="Q36" s="14">
        <v>6</v>
      </c>
      <c r="R36" s="14">
        <v>13</v>
      </c>
      <c r="S36" s="19"/>
      <c r="T36" s="14"/>
      <c r="U36" s="14"/>
      <c r="V36" s="14">
        <v>2</v>
      </c>
      <c r="W36" s="14">
        <v>22</v>
      </c>
      <c r="X36" s="14"/>
      <c r="Y36" s="14"/>
      <c r="Z36" s="14">
        <v>1</v>
      </c>
      <c r="AA36" s="14">
        <v>6</v>
      </c>
      <c r="AB36" s="19"/>
      <c r="AC36" s="19"/>
      <c r="AD36" s="19"/>
      <c r="AE36" s="19"/>
      <c r="AF36" s="19"/>
      <c r="AG36" s="19"/>
      <c r="AH36" s="19"/>
      <c r="AI36" s="19"/>
      <c r="AJ36" s="19">
        <v>1</v>
      </c>
      <c r="AK36" s="19"/>
      <c r="AL36" s="19"/>
      <c r="AM36" s="19"/>
      <c r="AN36" s="19"/>
      <c r="AO36" s="14">
        <v>5</v>
      </c>
      <c r="AP36" s="14">
        <v>3</v>
      </c>
      <c r="AQ36" s="14">
        <v>17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</row>
    <row r="37" spans="1:71" ht="14.25" customHeight="1">
      <c r="A37" s="13">
        <f t="shared" si="3"/>
        <v>33</v>
      </c>
      <c r="B37" s="13" t="s">
        <v>309</v>
      </c>
      <c r="C37" s="13">
        <v>9692</v>
      </c>
      <c r="D37" s="20" t="s">
        <v>171</v>
      </c>
      <c r="E37" s="20">
        <f t="shared" si="0"/>
        <v>1</v>
      </c>
      <c r="F37" s="21" t="s">
        <v>357</v>
      </c>
      <c r="G37" s="102">
        <f t="shared" si="1"/>
        <v>93</v>
      </c>
      <c r="H37" s="102">
        <f t="shared" si="2"/>
        <v>29</v>
      </c>
      <c r="I37" s="102"/>
      <c r="J37" s="24"/>
      <c r="K37" s="14"/>
      <c r="L37" s="14">
        <v>4</v>
      </c>
      <c r="M37" s="14">
        <v>11</v>
      </c>
      <c r="N37" s="14">
        <v>45</v>
      </c>
      <c r="O37" s="14"/>
      <c r="P37" s="14">
        <v>2</v>
      </c>
      <c r="Q37" s="14">
        <v>12</v>
      </c>
      <c r="R37" s="14">
        <v>19</v>
      </c>
      <c r="S37" s="19"/>
      <c r="T37" s="14">
        <v>4</v>
      </c>
      <c r="U37" s="14">
        <v>5</v>
      </c>
      <c r="V37" s="14">
        <v>2</v>
      </c>
      <c r="W37" s="14">
        <v>3</v>
      </c>
      <c r="X37" s="14">
        <v>3</v>
      </c>
      <c r="Y37" s="14"/>
      <c r="Z37" s="14">
        <v>4</v>
      </c>
      <c r="AA37" s="14">
        <v>8</v>
      </c>
      <c r="AB37" s="19"/>
      <c r="AC37" s="19">
        <v>5</v>
      </c>
      <c r="AD37" s="19">
        <v>4</v>
      </c>
      <c r="AE37" s="19"/>
      <c r="AF37" s="19">
        <v>14</v>
      </c>
      <c r="AG37" s="19"/>
      <c r="AH37" s="19">
        <v>211</v>
      </c>
      <c r="AI37" s="19">
        <v>1</v>
      </c>
      <c r="AJ37" s="19"/>
      <c r="AK37" s="19"/>
      <c r="AL37" s="19"/>
      <c r="AM37" s="19"/>
      <c r="AN37" s="19"/>
      <c r="AO37" s="14">
        <v>14</v>
      </c>
      <c r="AP37" s="14"/>
      <c r="AQ37" s="14"/>
      <c r="AR37" s="19">
        <v>1</v>
      </c>
      <c r="AS37" s="19">
        <v>40</v>
      </c>
      <c r="AT37" s="19"/>
      <c r="AU37" s="19"/>
      <c r="AV37" s="19"/>
      <c r="AW37" s="19"/>
      <c r="AX37" s="19"/>
      <c r="AY37" s="19"/>
      <c r="AZ37" s="19"/>
      <c r="BA37" s="19"/>
      <c r="BB37" s="19">
        <v>18</v>
      </c>
      <c r="BC37" s="19"/>
      <c r="BD37" s="19"/>
      <c r="BE37" s="19"/>
      <c r="BF37" s="19"/>
      <c r="BG37" s="19"/>
      <c r="BH37" s="19"/>
      <c r="BI37" s="19"/>
      <c r="BJ37" s="19">
        <v>4</v>
      </c>
      <c r="BK37" s="19">
        <v>1</v>
      </c>
      <c r="BL37" s="19">
        <v>1</v>
      </c>
      <c r="BM37" s="19">
        <v>8</v>
      </c>
      <c r="BN37" s="19"/>
      <c r="BO37" s="19"/>
      <c r="BP37" s="19"/>
      <c r="BQ37" s="19"/>
      <c r="BR37" s="19"/>
      <c r="BS37" s="19"/>
    </row>
    <row r="38" spans="1:71" ht="14.25" customHeight="1">
      <c r="A38" s="13">
        <f t="shared" si="3"/>
        <v>34</v>
      </c>
      <c r="B38" s="13" t="s">
        <v>309</v>
      </c>
      <c r="C38" s="13">
        <v>9646</v>
      </c>
      <c r="D38" s="20" t="s">
        <v>164</v>
      </c>
      <c r="E38" s="20">
        <f t="shared" si="0"/>
        <v>1</v>
      </c>
      <c r="F38" s="21" t="s">
        <v>357</v>
      </c>
      <c r="G38" s="102">
        <f t="shared" si="1"/>
        <v>93</v>
      </c>
      <c r="H38" s="102">
        <f t="shared" si="2"/>
        <v>10</v>
      </c>
      <c r="I38" s="102"/>
      <c r="J38" s="38"/>
      <c r="K38" s="14"/>
      <c r="L38" s="14">
        <v>1</v>
      </c>
      <c r="M38" s="14">
        <v>8</v>
      </c>
      <c r="N38" s="14">
        <v>55</v>
      </c>
      <c r="O38" s="14"/>
      <c r="P38" s="14">
        <v>2</v>
      </c>
      <c r="Q38" s="14">
        <v>4</v>
      </c>
      <c r="R38" s="14">
        <v>23</v>
      </c>
      <c r="S38" s="19"/>
      <c r="T38" s="14"/>
      <c r="U38" s="14"/>
      <c r="V38" s="14"/>
      <c r="W38" s="14">
        <v>6</v>
      </c>
      <c r="X38" s="14"/>
      <c r="Y38" s="14"/>
      <c r="Z38" s="14"/>
      <c r="AA38" s="14">
        <v>4</v>
      </c>
      <c r="AB38" s="19"/>
      <c r="AC38" s="19">
        <v>3</v>
      </c>
      <c r="AD38" s="19">
        <v>1</v>
      </c>
      <c r="AE38" s="19"/>
      <c r="AF38" s="19">
        <v>2</v>
      </c>
      <c r="AG38" s="19">
        <v>1</v>
      </c>
      <c r="AH38" s="19">
        <v>45</v>
      </c>
      <c r="AI38" s="19">
        <v>2</v>
      </c>
      <c r="AJ38" s="19"/>
      <c r="AK38" s="19"/>
      <c r="AL38" s="19"/>
      <c r="AM38" s="19"/>
      <c r="AN38" s="19"/>
      <c r="AO38" s="14">
        <v>2</v>
      </c>
      <c r="AP38" s="14"/>
      <c r="AQ38" s="14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>
        <v>18</v>
      </c>
      <c r="BC38" s="19">
        <v>5.5</v>
      </c>
      <c r="BD38" s="19"/>
      <c r="BE38" s="19"/>
      <c r="BF38" s="19"/>
      <c r="BG38" s="19"/>
      <c r="BH38" s="19"/>
      <c r="BI38" s="19"/>
      <c r="BJ38" s="19">
        <v>3</v>
      </c>
      <c r="BK38" s="19">
        <v>2</v>
      </c>
      <c r="BL38" s="19"/>
      <c r="BM38" s="19"/>
      <c r="BN38" s="19">
        <v>3</v>
      </c>
      <c r="BO38" s="19">
        <v>13</v>
      </c>
      <c r="BP38" s="19"/>
      <c r="BQ38" s="19"/>
      <c r="BR38" s="19">
        <v>8</v>
      </c>
      <c r="BS38" s="19">
        <v>10</v>
      </c>
    </row>
    <row r="39" spans="1:71" ht="14.25" customHeight="1">
      <c r="A39" s="13">
        <f t="shared" si="3"/>
        <v>35</v>
      </c>
      <c r="B39" s="13" t="s">
        <v>309</v>
      </c>
      <c r="C39" s="13">
        <v>9647</v>
      </c>
      <c r="D39" s="20" t="s">
        <v>166</v>
      </c>
      <c r="E39" s="20">
        <f t="shared" si="0"/>
      </c>
      <c r="F39" s="21" t="s">
        <v>346</v>
      </c>
      <c r="G39" s="102">
        <f t="shared" si="1"/>
        <v>68</v>
      </c>
      <c r="H39" s="102">
        <f t="shared" si="2"/>
        <v>25</v>
      </c>
      <c r="I39" s="102"/>
      <c r="J39" s="38"/>
      <c r="K39" s="14"/>
      <c r="L39" s="14"/>
      <c r="M39" s="14">
        <v>16</v>
      </c>
      <c r="N39" s="14">
        <v>30</v>
      </c>
      <c r="O39" s="14"/>
      <c r="P39" s="14">
        <v>5</v>
      </c>
      <c r="Q39" s="14">
        <v>2</v>
      </c>
      <c r="R39" s="14">
        <v>15</v>
      </c>
      <c r="S39" s="19"/>
      <c r="T39" s="14"/>
      <c r="U39" s="14"/>
      <c r="V39" s="14">
        <v>8</v>
      </c>
      <c r="W39" s="14">
        <v>8</v>
      </c>
      <c r="X39" s="14">
        <v>1</v>
      </c>
      <c r="Y39" s="14"/>
      <c r="Z39" s="14">
        <v>8</v>
      </c>
      <c r="AA39" s="14"/>
      <c r="AB39" s="19"/>
      <c r="AC39" s="19"/>
      <c r="AD39" s="19"/>
      <c r="AE39" s="19"/>
      <c r="AF39" s="19">
        <v>1</v>
      </c>
      <c r="AG39" s="19">
        <v>1</v>
      </c>
      <c r="AH39" s="19">
        <v>22</v>
      </c>
      <c r="AI39" s="19"/>
      <c r="AJ39" s="19">
        <v>2</v>
      </c>
      <c r="AK39" s="19"/>
      <c r="AL39" s="19"/>
      <c r="AM39" s="19"/>
      <c r="AN39" s="19"/>
      <c r="AO39" s="14"/>
      <c r="AP39" s="14"/>
      <c r="AQ39" s="14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>
        <v>2</v>
      </c>
      <c r="BC39" s="19">
        <v>2</v>
      </c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>
        <v>1</v>
      </c>
      <c r="BQ39" s="19">
        <v>20</v>
      </c>
      <c r="BR39" s="19"/>
      <c r="BS39" s="19"/>
    </row>
    <row r="40" spans="1:71" ht="14.25" customHeight="1">
      <c r="A40" s="13">
        <f t="shared" si="3"/>
        <v>36</v>
      </c>
      <c r="B40" s="13" t="s">
        <v>309</v>
      </c>
      <c r="C40" s="13">
        <v>9648</v>
      </c>
      <c r="D40" s="20" t="s">
        <v>165</v>
      </c>
      <c r="E40" s="20">
        <f t="shared" si="0"/>
      </c>
      <c r="F40" s="21" t="s">
        <v>346</v>
      </c>
      <c r="G40" s="102">
        <f t="shared" si="1"/>
        <v>26</v>
      </c>
      <c r="H40" s="102">
        <f t="shared" si="2"/>
        <v>0</v>
      </c>
      <c r="I40" s="102"/>
      <c r="J40" s="38"/>
      <c r="K40" s="14">
        <v>1</v>
      </c>
      <c r="L40" s="14">
        <v>1</v>
      </c>
      <c r="M40" s="14">
        <v>5</v>
      </c>
      <c r="N40" s="14">
        <v>9</v>
      </c>
      <c r="O40" s="14">
        <v>1</v>
      </c>
      <c r="P40" s="14">
        <v>1</v>
      </c>
      <c r="Q40" s="14">
        <v>4</v>
      </c>
      <c r="R40" s="14">
        <v>4</v>
      </c>
      <c r="S40" s="19">
        <v>0</v>
      </c>
      <c r="T40" s="14"/>
      <c r="U40" s="14"/>
      <c r="V40" s="14"/>
      <c r="W40" s="14"/>
      <c r="X40" s="14"/>
      <c r="Y40" s="14"/>
      <c r="Z40" s="14"/>
      <c r="AA40" s="14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4">
        <v>3</v>
      </c>
      <c r="AP40" s="14"/>
      <c r="AQ40" s="14">
        <v>20</v>
      </c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</row>
    <row r="41" spans="1:71" ht="14.25" customHeight="1">
      <c r="A41" s="13">
        <f t="shared" si="3"/>
        <v>37</v>
      </c>
      <c r="B41" s="13" t="s">
        <v>309</v>
      </c>
      <c r="C41" s="13">
        <v>9743</v>
      </c>
      <c r="D41" s="20" t="s">
        <v>192</v>
      </c>
      <c r="E41" s="20">
        <f t="shared" si="0"/>
        <v>1</v>
      </c>
      <c r="F41" s="21" t="s">
        <v>357</v>
      </c>
      <c r="G41" s="102">
        <f t="shared" si="1"/>
        <v>59</v>
      </c>
      <c r="H41" s="102">
        <f t="shared" si="2"/>
        <v>17</v>
      </c>
      <c r="I41" s="102"/>
      <c r="J41" s="24"/>
      <c r="K41" s="23"/>
      <c r="L41" s="23"/>
      <c r="M41" s="23">
        <v>3</v>
      </c>
      <c r="N41" s="23">
        <v>39</v>
      </c>
      <c r="O41" s="23"/>
      <c r="P41" s="23"/>
      <c r="Q41" s="23"/>
      <c r="R41" s="23">
        <v>17</v>
      </c>
      <c r="S41" s="24"/>
      <c r="T41" s="23"/>
      <c r="U41" s="23">
        <v>2</v>
      </c>
      <c r="V41" s="23">
        <v>2</v>
      </c>
      <c r="W41" s="23">
        <v>7</v>
      </c>
      <c r="X41" s="23"/>
      <c r="Y41" s="23"/>
      <c r="Z41" s="23">
        <v>3</v>
      </c>
      <c r="AA41" s="23">
        <v>3</v>
      </c>
      <c r="AB41" s="24">
        <v>5</v>
      </c>
      <c r="AC41" s="24">
        <v>2</v>
      </c>
      <c r="AD41" s="24">
        <v>3</v>
      </c>
      <c r="AE41" s="24"/>
      <c r="AF41" s="24"/>
      <c r="AG41" s="24"/>
      <c r="AH41" s="24">
        <v>254</v>
      </c>
      <c r="AI41" s="24">
        <v>2</v>
      </c>
      <c r="AJ41" s="24"/>
      <c r="AK41" s="24"/>
      <c r="AL41" s="24"/>
      <c r="AM41" s="24"/>
      <c r="AN41" s="24"/>
      <c r="AO41" s="23"/>
      <c r="AP41" s="23"/>
      <c r="AQ41" s="23">
        <v>8</v>
      </c>
      <c r="AR41" s="24">
        <v>2</v>
      </c>
      <c r="AS41" s="24">
        <v>18</v>
      </c>
      <c r="AT41" s="24"/>
      <c r="AU41" s="24"/>
      <c r="AV41" s="24"/>
      <c r="AW41" s="24"/>
      <c r="AX41" s="24"/>
      <c r="AY41" s="24"/>
      <c r="AZ41" s="24"/>
      <c r="BA41" s="24"/>
      <c r="BB41" s="24">
        <v>18</v>
      </c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>
        <v>3</v>
      </c>
      <c r="BS41" s="24">
        <v>1</v>
      </c>
    </row>
    <row r="42" spans="1:71" ht="14.25" customHeight="1">
      <c r="A42" s="13">
        <f t="shared" si="3"/>
        <v>38</v>
      </c>
      <c r="B42" s="13" t="s">
        <v>309</v>
      </c>
      <c r="C42" s="13">
        <v>18929</v>
      </c>
      <c r="D42" s="20" t="s">
        <v>367</v>
      </c>
      <c r="E42" s="20">
        <f t="shared" si="0"/>
        <v>1</v>
      </c>
      <c r="F42" s="21" t="s">
        <v>357</v>
      </c>
      <c r="G42" s="102">
        <f t="shared" si="1"/>
        <v>419</v>
      </c>
      <c r="H42" s="102">
        <f t="shared" si="2"/>
        <v>0</v>
      </c>
      <c r="I42" s="102"/>
      <c r="J42" s="24"/>
      <c r="K42" s="23">
        <v>28</v>
      </c>
      <c r="L42" s="23">
        <v>35</v>
      </c>
      <c r="M42" s="23">
        <v>46</v>
      </c>
      <c r="N42" s="23">
        <v>157</v>
      </c>
      <c r="O42" s="23">
        <v>30</v>
      </c>
      <c r="P42" s="23">
        <v>14</v>
      </c>
      <c r="Q42" s="23">
        <v>33</v>
      </c>
      <c r="R42" s="23">
        <v>76</v>
      </c>
      <c r="S42" s="24">
        <v>0</v>
      </c>
      <c r="T42" s="23"/>
      <c r="U42" s="23"/>
      <c r="V42" s="23"/>
      <c r="W42" s="23"/>
      <c r="X42" s="23"/>
      <c r="Y42" s="23"/>
      <c r="Z42" s="23"/>
      <c r="AA42" s="23"/>
      <c r="AB42" s="24">
        <v>5</v>
      </c>
      <c r="AC42" s="24">
        <v>19</v>
      </c>
      <c r="AD42" s="24">
        <v>2</v>
      </c>
      <c r="AE42" s="24">
        <v>4</v>
      </c>
      <c r="AF42" s="24">
        <v>28</v>
      </c>
      <c r="AG42" s="24"/>
      <c r="AH42" s="24">
        <v>117</v>
      </c>
      <c r="AI42" s="24">
        <v>3</v>
      </c>
      <c r="AJ42" s="24"/>
      <c r="AK42" s="24"/>
      <c r="AL42" s="24"/>
      <c r="AM42" s="24"/>
      <c r="AN42" s="24"/>
      <c r="AO42" s="23">
        <v>38</v>
      </c>
      <c r="AP42" s="23">
        <v>2</v>
      </c>
      <c r="AQ42" s="23">
        <v>6</v>
      </c>
      <c r="AR42" s="24">
        <v>2</v>
      </c>
      <c r="AS42" s="24">
        <v>100</v>
      </c>
      <c r="AT42" s="24"/>
      <c r="AU42" s="24"/>
      <c r="AV42" s="24"/>
      <c r="AW42" s="24"/>
      <c r="AX42" s="24"/>
      <c r="AY42" s="24"/>
      <c r="AZ42" s="24"/>
      <c r="BA42" s="24"/>
      <c r="BB42" s="24">
        <v>84</v>
      </c>
      <c r="BC42" s="24">
        <v>168</v>
      </c>
      <c r="BD42" s="24"/>
      <c r="BE42" s="24"/>
      <c r="BF42" s="24">
        <v>2</v>
      </c>
      <c r="BG42" s="24">
        <v>4</v>
      </c>
      <c r="BH42" s="24"/>
      <c r="BI42" s="24"/>
      <c r="BJ42" s="24">
        <v>10</v>
      </c>
      <c r="BK42" s="24">
        <v>20</v>
      </c>
      <c r="BL42" s="24">
        <v>3</v>
      </c>
      <c r="BM42" s="24">
        <v>31</v>
      </c>
      <c r="BN42" s="24">
        <v>5</v>
      </c>
      <c r="BO42" s="24">
        <v>24</v>
      </c>
      <c r="BP42" s="24">
        <v>3</v>
      </c>
      <c r="BQ42" s="24">
        <v>68</v>
      </c>
      <c r="BR42" s="24"/>
      <c r="BS42" s="24"/>
    </row>
    <row r="43" spans="1:71" ht="14.25" customHeight="1">
      <c r="A43" s="13">
        <f t="shared" si="3"/>
        <v>39</v>
      </c>
      <c r="B43" s="13" t="s">
        <v>309</v>
      </c>
      <c r="C43" s="13">
        <v>16724</v>
      </c>
      <c r="D43" s="20" t="s">
        <v>279</v>
      </c>
      <c r="E43" s="20">
        <f t="shared" si="0"/>
        <v>1</v>
      </c>
      <c r="F43" s="21" t="s">
        <v>357</v>
      </c>
      <c r="G43" s="102">
        <f t="shared" si="1"/>
        <v>375</v>
      </c>
      <c r="H43" s="102">
        <f t="shared" si="2"/>
        <v>107</v>
      </c>
      <c r="I43" s="102"/>
      <c r="J43" s="24"/>
      <c r="K43" s="23"/>
      <c r="L43" s="23">
        <v>1</v>
      </c>
      <c r="M43" s="23">
        <v>55</v>
      </c>
      <c r="N43" s="23">
        <v>221</v>
      </c>
      <c r="O43" s="23"/>
      <c r="P43" s="23">
        <v>1</v>
      </c>
      <c r="Q43" s="23">
        <v>27</v>
      </c>
      <c r="R43" s="23">
        <v>70</v>
      </c>
      <c r="S43" s="24"/>
      <c r="T43" s="23">
        <v>3</v>
      </c>
      <c r="U43" s="23">
        <v>7</v>
      </c>
      <c r="V43" s="23">
        <v>25</v>
      </c>
      <c r="W43" s="23">
        <v>24</v>
      </c>
      <c r="X43" s="23">
        <v>3</v>
      </c>
      <c r="Y43" s="23">
        <v>2</v>
      </c>
      <c r="Z43" s="23">
        <v>18</v>
      </c>
      <c r="AA43" s="23">
        <v>25</v>
      </c>
      <c r="AB43" s="24">
        <v>6</v>
      </c>
      <c r="AC43" s="24">
        <v>23</v>
      </c>
      <c r="AD43" s="24">
        <v>7</v>
      </c>
      <c r="AE43" s="24">
        <v>22</v>
      </c>
      <c r="AF43" s="24">
        <v>8</v>
      </c>
      <c r="AG43" s="24"/>
      <c r="AH43" s="24">
        <v>150</v>
      </c>
      <c r="AI43" s="24">
        <v>3</v>
      </c>
      <c r="AJ43" s="24">
        <v>1</v>
      </c>
      <c r="AK43" s="24"/>
      <c r="AL43" s="24"/>
      <c r="AM43" s="24"/>
      <c r="AN43" s="24"/>
      <c r="AO43" s="23">
        <v>11</v>
      </c>
      <c r="AP43" s="23">
        <v>36</v>
      </c>
      <c r="AQ43" s="23">
        <v>67</v>
      </c>
      <c r="AR43" s="24">
        <v>3</v>
      </c>
      <c r="AS43" s="24">
        <v>40</v>
      </c>
      <c r="AT43" s="24"/>
      <c r="AU43" s="24"/>
      <c r="AV43" s="24"/>
      <c r="AW43" s="24"/>
      <c r="AX43" s="24"/>
      <c r="AY43" s="24"/>
      <c r="AZ43" s="24">
        <v>1</v>
      </c>
      <c r="BA43" s="24">
        <v>7</v>
      </c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>
        <v>2</v>
      </c>
      <c r="BM43" s="24">
        <v>30</v>
      </c>
      <c r="BN43" s="24"/>
      <c r="BO43" s="24"/>
      <c r="BP43" s="24"/>
      <c r="BQ43" s="24"/>
      <c r="BR43" s="24"/>
      <c r="BS43" s="24"/>
    </row>
    <row r="44" spans="1:71" ht="14.25" customHeight="1">
      <c r="A44" s="13">
        <f t="shared" si="3"/>
        <v>40</v>
      </c>
      <c r="B44" s="13" t="s">
        <v>309</v>
      </c>
      <c r="C44" s="13">
        <v>9696</v>
      </c>
      <c r="D44" s="20" t="s">
        <v>172</v>
      </c>
      <c r="E44" s="20">
        <f t="shared" si="0"/>
        <v>1</v>
      </c>
      <c r="F44" s="21" t="s">
        <v>357</v>
      </c>
      <c r="G44" s="102">
        <f t="shared" si="1"/>
        <v>7</v>
      </c>
      <c r="H44" s="102">
        <f t="shared" si="2"/>
        <v>6</v>
      </c>
      <c r="I44" s="102"/>
      <c r="J44" s="24"/>
      <c r="K44" s="14"/>
      <c r="L44" s="14"/>
      <c r="M44" s="14"/>
      <c r="N44" s="14">
        <v>5</v>
      </c>
      <c r="O44" s="14"/>
      <c r="P44" s="14"/>
      <c r="Q44" s="14"/>
      <c r="R44" s="14">
        <v>2</v>
      </c>
      <c r="S44" s="19"/>
      <c r="T44" s="14"/>
      <c r="U44" s="14"/>
      <c r="V44" s="14"/>
      <c r="W44" s="14">
        <v>4</v>
      </c>
      <c r="X44" s="14"/>
      <c r="Y44" s="14"/>
      <c r="Z44" s="14">
        <v>1</v>
      </c>
      <c r="AA44" s="14">
        <v>1</v>
      </c>
      <c r="AB44" s="19"/>
      <c r="AC44" s="19"/>
      <c r="AD44" s="19"/>
      <c r="AE44" s="19"/>
      <c r="AF44" s="19">
        <v>2</v>
      </c>
      <c r="AG44" s="19"/>
      <c r="AH44" s="19">
        <v>10</v>
      </c>
      <c r="AI44" s="19"/>
      <c r="AJ44" s="19"/>
      <c r="AK44" s="19"/>
      <c r="AL44" s="19"/>
      <c r="AM44" s="19"/>
      <c r="AN44" s="19"/>
      <c r="AO44" s="14"/>
      <c r="AP44" s="14"/>
      <c r="AQ44" s="14">
        <v>10</v>
      </c>
      <c r="AR44" s="19">
        <v>1</v>
      </c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>
        <v>1</v>
      </c>
      <c r="BK44" s="19">
        <v>1</v>
      </c>
      <c r="BL44" s="19"/>
      <c r="BM44" s="19"/>
      <c r="BN44" s="19">
        <v>1</v>
      </c>
      <c r="BO44" s="19">
        <v>2</v>
      </c>
      <c r="BP44" s="19"/>
      <c r="BQ44" s="19"/>
      <c r="BR44" s="19"/>
      <c r="BS44" s="19"/>
    </row>
    <row r="45" spans="1:71" ht="14.25" customHeight="1">
      <c r="A45" s="87">
        <f t="shared" si="3"/>
        <v>41</v>
      </c>
      <c r="B45" s="87" t="s">
        <v>309</v>
      </c>
      <c r="C45" s="87">
        <v>9750</v>
      </c>
      <c r="D45" s="86" t="s">
        <v>193</v>
      </c>
      <c r="E45" s="20">
        <f t="shared" si="0"/>
        <v>1</v>
      </c>
      <c r="F45" s="21" t="s">
        <v>357</v>
      </c>
      <c r="G45" s="102">
        <f t="shared" si="1"/>
        <v>73</v>
      </c>
      <c r="H45" s="102">
        <f t="shared" si="2"/>
        <v>61</v>
      </c>
      <c r="I45" s="102"/>
      <c r="J45" s="24"/>
      <c r="K45" s="23"/>
      <c r="L45" s="23"/>
      <c r="M45" s="23">
        <v>1</v>
      </c>
      <c r="N45" s="23">
        <v>48</v>
      </c>
      <c r="O45" s="23">
        <v>1</v>
      </c>
      <c r="P45" s="23">
        <v>1</v>
      </c>
      <c r="Q45" s="23">
        <v>3</v>
      </c>
      <c r="R45" s="23">
        <v>19</v>
      </c>
      <c r="S45" s="24"/>
      <c r="T45" s="23">
        <v>2</v>
      </c>
      <c r="U45" s="23">
        <v>4</v>
      </c>
      <c r="V45" s="23">
        <v>11</v>
      </c>
      <c r="W45" s="23">
        <v>26</v>
      </c>
      <c r="X45" s="23"/>
      <c r="Y45" s="23">
        <v>2</v>
      </c>
      <c r="Z45" s="23">
        <v>4</v>
      </c>
      <c r="AA45" s="23">
        <v>12</v>
      </c>
      <c r="AB45" s="24">
        <v>14</v>
      </c>
      <c r="AC45" s="24">
        <v>4</v>
      </c>
      <c r="AD45" s="24">
        <v>4</v>
      </c>
      <c r="AE45" s="24">
        <v>9</v>
      </c>
      <c r="AF45" s="24">
        <v>6</v>
      </c>
      <c r="AG45" s="24">
        <v>3</v>
      </c>
      <c r="AH45" s="24">
        <v>63</v>
      </c>
      <c r="AI45" s="24"/>
      <c r="AJ45" s="24"/>
      <c r="AK45" s="24">
        <v>1</v>
      </c>
      <c r="AL45" s="24"/>
      <c r="AM45" s="24"/>
      <c r="AN45" s="24"/>
      <c r="AO45" s="23">
        <v>15</v>
      </c>
      <c r="AP45" s="23">
        <v>30</v>
      </c>
      <c r="AQ45" s="23">
        <v>21</v>
      </c>
      <c r="AR45" s="24"/>
      <c r="AS45" s="24"/>
      <c r="AT45" s="24"/>
      <c r="AU45" s="24"/>
      <c r="AV45" s="24">
        <v>1</v>
      </c>
      <c r="AW45" s="24">
        <v>60</v>
      </c>
      <c r="AX45" s="24"/>
      <c r="AY45" s="24"/>
      <c r="AZ45" s="24"/>
      <c r="BA45" s="24"/>
      <c r="BB45" s="24">
        <v>17</v>
      </c>
      <c r="BC45" s="24">
        <v>25</v>
      </c>
      <c r="BD45" s="24"/>
      <c r="BE45" s="24"/>
      <c r="BF45" s="24">
        <v>10</v>
      </c>
      <c r="BG45" s="24">
        <v>40</v>
      </c>
      <c r="BH45" s="24"/>
      <c r="BI45" s="24"/>
      <c r="BJ45" s="24">
        <v>3</v>
      </c>
      <c r="BK45" s="24">
        <v>9</v>
      </c>
      <c r="BL45" s="24">
        <v>1</v>
      </c>
      <c r="BM45" s="24">
        <v>3</v>
      </c>
      <c r="BN45" s="24">
        <v>4</v>
      </c>
      <c r="BO45" s="24">
        <v>20</v>
      </c>
      <c r="BP45" s="24">
        <v>1</v>
      </c>
      <c r="BQ45" s="24">
        <v>1</v>
      </c>
      <c r="BR45" s="24">
        <v>3</v>
      </c>
      <c r="BS45" s="24">
        <v>12</v>
      </c>
    </row>
    <row r="46" spans="1:71" s="72" customFormat="1" ht="15" customHeight="1">
      <c r="A46" s="174" t="s">
        <v>352</v>
      </c>
      <c r="B46" s="174"/>
      <c r="C46" s="174"/>
      <c r="D46" s="174"/>
      <c r="E46" s="20">
        <f t="shared" si="0"/>
      </c>
      <c r="F46" s="73">
        <f>COUNT(E5:E45)</f>
        <v>36</v>
      </c>
      <c r="G46" s="100">
        <f>SUM(J46:R46)</f>
        <v>4285</v>
      </c>
      <c r="H46" s="100">
        <f>SUM(S46:AA46)</f>
        <v>1992</v>
      </c>
      <c r="I46" s="100"/>
      <c r="J46" s="70">
        <f>SUM(J5:J45)</f>
        <v>0</v>
      </c>
      <c r="K46" s="70">
        <f>SUM(K5:K45)</f>
        <v>94</v>
      </c>
      <c r="L46" s="70">
        <f>SUM(L5:L45)</f>
        <v>285</v>
      </c>
      <c r="M46" s="70">
        <f>SUM(M5:M45)</f>
        <v>725</v>
      </c>
      <c r="N46" s="70">
        <f>SUM(N5:N45)</f>
        <v>1682</v>
      </c>
      <c r="O46" s="70">
        <f>SUM(O5:O45)</f>
        <v>95</v>
      </c>
      <c r="P46" s="70">
        <f>SUM(P5:P45)</f>
        <v>174</v>
      </c>
      <c r="Q46" s="70">
        <f>SUM(Q5:Q45)</f>
        <v>440</v>
      </c>
      <c r="R46" s="70">
        <f>SUM(R5:R45)</f>
        <v>790</v>
      </c>
      <c r="S46" s="70">
        <f>SUM(S5:S45)</f>
        <v>0</v>
      </c>
      <c r="T46" s="70">
        <f>SUM(T5:T45)</f>
        <v>327</v>
      </c>
      <c r="U46" s="70">
        <f>SUM(U5:U45)</f>
        <v>201</v>
      </c>
      <c r="V46" s="70">
        <f>SUM(V5:V45)</f>
        <v>253</v>
      </c>
      <c r="W46" s="70">
        <f>SUM(W5:W45)</f>
        <v>313</v>
      </c>
      <c r="X46" s="70">
        <f>SUM(X5:X45)</f>
        <v>234</v>
      </c>
      <c r="Y46" s="70">
        <f>SUM(Y5:Y45)</f>
        <v>180</v>
      </c>
      <c r="Z46" s="70">
        <f>SUM(Z5:Z45)</f>
        <v>236</v>
      </c>
      <c r="AA46" s="70">
        <f>SUM(AA5:AA45)</f>
        <v>248</v>
      </c>
      <c r="AB46" s="70">
        <f>SUM(AB5:AB45)</f>
        <v>148</v>
      </c>
      <c r="AC46" s="70">
        <f>SUM(AC5:AC45)</f>
        <v>158</v>
      </c>
      <c r="AD46" s="70">
        <f>SUM(AD5:AD45)</f>
        <v>88</v>
      </c>
      <c r="AE46" s="70">
        <f>SUM(AE5:AE45)</f>
        <v>143</v>
      </c>
      <c r="AF46" s="70">
        <f>SUM(AF5:AF45)</f>
        <v>479</v>
      </c>
      <c r="AG46" s="70">
        <f>SUM(AG5:AG45)</f>
        <v>201</v>
      </c>
      <c r="AH46" s="70">
        <f>SUM(AH5:AH45)</f>
        <v>3261.5</v>
      </c>
      <c r="AI46" s="70">
        <f>SUM(AI5:AI45)</f>
        <v>56</v>
      </c>
      <c r="AJ46" s="70">
        <f>SUM(AJ5:AJ45)</f>
        <v>21</v>
      </c>
      <c r="AK46" s="70">
        <f>SUM(AK5:AK45)</f>
        <v>12</v>
      </c>
      <c r="AL46" s="70">
        <f>SUM(AL5:AL45)</f>
        <v>3</v>
      </c>
      <c r="AM46" s="70">
        <f>SUM(AM5:AM45)</f>
        <v>0</v>
      </c>
      <c r="AN46" s="70">
        <f>SUM(AN5:AN45)</f>
        <v>205</v>
      </c>
      <c r="AO46" s="70">
        <f>SUM(AO5:AO45)</f>
        <v>349</v>
      </c>
      <c r="AP46" s="70">
        <f>SUM(AP5:AP45)</f>
        <v>349</v>
      </c>
      <c r="AQ46" s="70">
        <f>SUM(AQ5:AQ45)</f>
        <v>1047</v>
      </c>
      <c r="AR46" s="70">
        <f>SUM(AR5:AR45)</f>
        <v>40</v>
      </c>
      <c r="AS46" s="70">
        <f>SUM(AS5:AS45)</f>
        <v>1206</v>
      </c>
      <c r="AT46" s="70">
        <f>SUM(AT5:AT45)</f>
        <v>2</v>
      </c>
      <c r="AU46" s="70">
        <f>SUM(AU5:AU45)</f>
        <v>1.2</v>
      </c>
      <c r="AV46" s="70">
        <f>SUM(AV5:AV45)</f>
        <v>1</v>
      </c>
      <c r="AW46" s="70">
        <f>SUM(AW5:AW45)</f>
        <v>60</v>
      </c>
      <c r="AX46" s="70">
        <f>SUM(AX5:AX45)</f>
        <v>7</v>
      </c>
      <c r="AY46" s="70">
        <f>SUM(AY5:AY45)</f>
        <v>16</v>
      </c>
      <c r="AZ46" s="70">
        <f>SUM(AZ5:AZ45)</f>
        <v>7</v>
      </c>
      <c r="BA46" s="70">
        <f>SUM(BA5:BA45)</f>
        <v>110</v>
      </c>
      <c r="BB46" s="70">
        <f>SUM(BB5:BB45)</f>
        <v>509</v>
      </c>
      <c r="BC46" s="70">
        <f>SUM(BC5:BC45)</f>
        <v>625.5</v>
      </c>
      <c r="BD46" s="70">
        <f>SUM(BD5:BD45)</f>
        <v>15</v>
      </c>
      <c r="BE46" s="70">
        <f>SUM(BE5:BE45)</f>
        <v>331</v>
      </c>
      <c r="BF46" s="70">
        <f>SUM(BF5:BF45)</f>
        <v>101</v>
      </c>
      <c r="BG46" s="70">
        <f>SUM(BG5:BG45)</f>
        <v>226</v>
      </c>
      <c r="BH46" s="70">
        <f>SUM(BH5:BH45)</f>
        <v>4</v>
      </c>
      <c r="BI46" s="70">
        <f>SUM(BI5:BI45)</f>
        <v>55</v>
      </c>
      <c r="BJ46" s="70">
        <f>SUM(BJ5:BJ45)</f>
        <v>103</v>
      </c>
      <c r="BK46" s="70">
        <f>SUM(BK5:BK45)</f>
        <v>103</v>
      </c>
      <c r="BL46" s="70">
        <f>SUM(BL5:BL45)</f>
        <v>34</v>
      </c>
      <c r="BM46" s="70">
        <f>SUM(BM5:BM45)</f>
        <v>576.5</v>
      </c>
      <c r="BN46" s="70">
        <f>SUM(BN5:BN45)</f>
        <v>52</v>
      </c>
      <c r="BO46" s="70">
        <f>SUM(BO5:BO45)</f>
        <v>192.5</v>
      </c>
      <c r="BP46" s="70">
        <f>SUM(BP5:BP45)</f>
        <v>39</v>
      </c>
      <c r="BQ46" s="70">
        <f>SUM(BQ5:BQ45)</f>
        <v>345</v>
      </c>
      <c r="BR46" s="70">
        <f>SUM(BR5:BR45)</f>
        <v>170</v>
      </c>
      <c r="BS46" s="70">
        <f>SUM(BS5:BS45)</f>
        <v>228.5</v>
      </c>
    </row>
    <row r="47" spans="1:71" s="85" customFormat="1" ht="15" customHeight="1">
      <c r="A47" s="175" t="s">
        <v>342</v>
      </c>
      <c r="B47" s="175"/>
      <c r="C47" s="175"/>
      <c r="D47" s="175"/>
      <c r="E47" s="81">
        <f t="shared" si="0"/>
      </c>
      <c r="F47" s="18"/>
      <c r="G47" s="100">
        <f>SUM(J47:R47)</f>
        <v>4333</v>
      </c>
      <c r="H47" s="100">
        <f>SUM(S47:AA47)</f>
        <v>2192</v>
      </c>
      <c r="I47" s="100"/>
      <c r="J47" s="70">
        <v>0</v>
      </c>
      <c r="K47" s="70">
        <v>79</v>
      </c>
      <c r="L47" s="70">
        <v>298</v>
      </c>
      <c r="M47" s="70">
        <v>746</v>
      </c>
      <c r="N47" s="70">
        <v>1693</v>
      </c>
      <c r="O47" s="70">
        <v>92</v>
      </c>
      <c r="P47" s="70">
        <v>196</v>
      </c>
      <c r="Q47" s="70">
        <v>432</v>
      </c>
      <c r="R47" s="70">
        <v>797</v>
      </c>
      <c r="S47" s="70">
        <v>0</v>
      </c>
      <c r="T47" s="70">
        <v>405</v>
      </c>
      <c r="U47" s="70">
        <v>204</v>
      </c>
      <c r="V47" s="70">
        <v>241</v>
      </c>
      <c r="W47" s="70">
        <v>381</v>
      </c>
      <c r="X47" s="70">
        <v>305</v>
      </c>
      <c r="Y47" s="70">
        <v>190</v>
      </c>
      <c r="Z47" s="70">
        <v>199</v>
      </c>
      <c r="AA47" s="70">
        <v>267</v>
      </c>
      <c r="AB47" s="104">
        <v>150</v>
      </c>
      <c r="AC47" s="105">
        <v>167</v>
      </c>
      <c r="AD47" s="105">
        <v>103</v>
      </c>
      <c r="AE47" s="106">
        <v>117</v>
      </c>
      <c r="AF47" s="70">
        <v>496</v>
      </c>
      <c r="AG47" s="70">
        <v>269</v>
      </c>
      <c r="AH47" s="70">
        <v>3547</v>
      </c>
      <c r="AI47" s="70">
        <v>64</v>
      </c>
      <c r="AJ47" s="70">
        <v>25</v>
      </c>
      <c r="AK47" s="70">
        <v>12</v>
      </c>
      <c r="AL47" s="70">
        <v>2</v>
      </c>
      <c r="AM47" s="70">
        <v>0</v>
      </c>
      <c r="AN47" s="70">
        <v>254</v>
      </c>
      <c r="AO47" s="70">
        <v>404</v>
      </c>
      <c r="AP47" s="70">
        <v>433</v>
      </c>
      <c r="AQ47" s="70">
        <v>1047</v>
      </c>
      <c r="AR47" s="104">
        <v>47.5</v>
      </c>
      <c r="AS47" s="105">
        <v>1367</v>
      </c>
      <c r="AT47" s="105">
        <v>3</v>
      </c>
      <c r="AU47" s="105">
        <v>9.5</v>
      </c>
      <c r="AV47" s="105">
        <v>2</v>
      </c>
      <c r="AW47" s="105">
        <v>100</v>
      </c>
      <c r="AX47" s="105">
        <v>6</v>
      </c>
      <c r="AY47" s="105">
        <v>12</v>
      </c>
      <c r="AZ47" s="105">
        <v>7</v>
      </c>
      <c r="BA47" s="105">
        <v>108</v>
      </c>
      <c r="BB47" s="105">
        <v>489</v>
      </c>
      <c r="BC47" s="105">
        <v>719</v>
      </c>
      <c r="BD47" s="105">
        <v>17</v>
      </c>
      <c r="BE47" s="105">
        <v>395.5</v>
      </c>
      <c r="BF47" s="105">
        <v>108</v>
      </c>
      <c r="BG47" s="105">
        <v>266</v>
      </c>
      <c r="BH47" s="105">
        <v>12</v>
      </c>
      <c r="BI47" s="105">
        <v>112</v>
      </c>
      <c r="BJ47" s="105">
        <v>129</v>
      </c>
      <c r="BK47" s="105">
        <v>113</v>
      </c>
      <c r="BL47" s="105">
        <v>29</v>
      </c>
      <c r="BM47" s="105">
        <v>465</v>
      </c>
      <c r="BN47" s="105">
        <v>47</v>
      </c>
      <c r="BO47" s="105">
        <v>136.5</v>
      </c>
      <c r="BP47" s="105">
        <v>10</v>
      </c>
      <c r="BQ47" s="105">
        <v>83</v>
      </c>
      <c r="BR47" s="105">
        <v>184</v>
      </c>
      <c r="BS47" s="106">
        <v>344.5</v>
      </c>
    </row>
    <row r="48" spans="1:71" s="9" customFormat="1" ht="15" customHeight="1">
      <c r="A48" s="141" t="s">
        <v>351</v>
      </c>
      <c r="B48" s="141"/>
      <c r="C48" s="141"/>
      <c r="D48" s="141"/>
      <c r="E48" s="86">
        <f t="shared" si="0"/>
      </c>
      <c r="F48" s="18"/>
      <c r="G48" s="12">
        <f>IF(G47=0,"",G46/G47)</f>
        <v>0.988922224786522</v>
      </c>
      <c r="H48" s="12">
        <f aca="true" t="shared" si="4" ref="H48:BS48">IF(H47=0,"",H46/H47)</f>
        <v>0.9087591240875912</v>
      </c>
      <c r="I48" s="12">
        <f t="shared" si="4"/>
      </c>
      <c r="J48" s="12">
        <f t="shared" si="4"/>
      </c>
      <c r="K48" s="12">
        <f t="shared" si="4"/>
        <v>1.1898734177215189</v>
      </c>
      <c r="L48" s="12">
        <f t="shared" si="4"/>
        <v>0.9563758389261745</v>
      </c>
      <c r="M48" s="12">
        <f t="shared" si="4"/>
        <v>0.9718498659517426</v>
      </c>
      <c r="N48" s="12">
        <f t="shared" si="4"/>
        <v>0.993502658003544</v>
      </c>
      <c r="O48" s="12">
        <f t="shared" si="4"/>
        <v>1.0326086956521738</v>
      </c>
      <c r="P48" s="12">
        <f t="shared" si="4"/>
        <v>0.8877551020408163</v>
      </c>
      <c r="Q48" s="12">
        <f t="shared" si="4"/>
        <v>1.0185185185185186</v>
      </c>
      <c r="R48" s="12">
        <f t="shared" si="4"/>
        <v>0.9912170639899623</v>
      </c>
      <c r="S48" s="12">
        <f t="shared" si="4"/>
      </c>
      <c r="T48" s="12">
        <f t="shared" si="4"/>
        <v>0.8074074074074075</v>
      </c>
      <c r="U48" s="12">
        <f t="shared" si="4"/>
        <v>0.9852941176470589</v>
      </c>
      <c r="V48" s="12">
        <f t="shared" si="4"/>
        <v>1.049792531120332</v>
      </c>
      <c r="W48" s="12">
        <f t="shared" si="4"/>
        <v>0.821522309711286</v>
      </c>
      <c r="X48" s="12">
        <f t="shared" si="4"/>
        <v>0.7672131147540984</v>
      </c>
      <c r="Y48" s="12">
        <f t="shared" si="4"/>
        <v>0.9473684210526315</v>
      </c>
      <c r="Z48" s="12">
        <f t="shared" si="4"/>
        <v>1.185929648241206</v>
      </c>
      <c r="AA48" s="12">
        <f t="shared" si="4"/>
        <v>0.9288389513108615</v>
      </c>
      <c r="AB48" s="12">
        <f t="shared" si="4"/>
        <v>0.9866666666666667</v>
      </c>
      <c r="AC48" s="12">
        <f t="shared" si="4"/>
        <v>0.9461077844311377</v>
      </c>
      <c r="AD48" s="12">
        <f t="shared" si="4"/>
        <v>0.8543689320388349</v>
      </c>
      <c r="AE48" s="12">
        <f t="shared" si="4"/>
        <v>1.2222222222222223</v>
      </c>
      <c r="AF48" s="12">
        <f t="shared" si="4"/>
        <v>0.9657258064516129</v>
      </c>
      <c r="AG48" s="12">
        <f t="shared" si="4"/>
        <v>0.7472118959107806</v>
      </c>
      <c r="AH48" s="12">
        <f t="shared" si="4"/>
        <v>0.9195094446010713</v>
      </c>
      <c r="AI48" s="12">
        <f t="shared" si="4"/>
        <v>0.875</v>
      </c>
      <c r="AJ48" s="12">
        <f t="shared" si="4"/>
        <v>0.84</v>
      </c>
      <c r="AK48" s="12">
        <f t="shared" si="4"/>
        <v>1</v>
      </c>
      <c r="AL48" s="12">
        <f t="shared" si="4"/>
        <v>1.5</v>
      </c>
      <c r="AM48" s="12">
        <f t="shared" si="4"/>
      </c>
      <c r="AN48" s="12">
        <f t="shared" si="4"/>
        <v>0.8070866141732284</v>
      </c>
      <c r="AO48" s="12">
        <f t="shared" si="4"/>
        <v>0.8638613861386139</v>
      </c>
      <c r="AP48" s="12">
        <f t="shared" si="4"/>
        <v>0.8060046189376443</v>
      </c>
      <c r="AQ48" s="12">
        <f t="shared" si="4"/>
        <v>1</v>
      </c>
      <c r="AR48" s="12">
        <f t="shared" si="4"/>
        <v>0.8421052631578947</v>
      </c>
      <c r="AS48" s="12">
        <f t="shared" si="4"/>
        <v>0.8822238478419897</v>
      </c>
      <c r="AT48" s="12">
        <f t="shared" si="4"/>
        <v>0.6666666666666666</v>
      </c>
      <c r="AU48" s="12">
        <f t="shared" si="4"/>
        <v>0.12631578947368421</v>
      </c>
      <c r="AV48" s="12">
        <f t="shared" si="4"/>
        <v>0.5</v>
      </c>
      <c r="AW48" s="12">
        <f t="shared" si="4"/>
        <v>0.6</v>
      </c>
      <c r="AX48" s="12">
        <f t="shared" si="4"/>
        <v>1.1666666666666667</v>
      </c>
      <c r="AY48" s="12">
        <f t="shared" si="4"/>
        <v>1.3333333333333333</v>
      </c>
      <c r="AZ48" s="12">
        <f t="shared" si="4"/>
        <v>1</v>
      </c>
      <c r="BA48" s="12">
        <f t="shared" si="4"/>
        <v>1.0185185185185186</v>
      </c>
      <c r="BB48" s="12">
        <f t="shared" si="4"/>
        <v>1.0408997955010224</v>
      </c>
      <c r="BC48" s="12">
        <f t="shared" si="4"/>
        <v>0.8699582753824756</v>
      </c>
      <c r="BD48" s="12">
        <f t="shared" si="4"/>
        <v>0.8823529411764706</v>
      </c>
      <c r="BE48" s="12">
        <f t="shared" si="4"/>
        <v>0.8369152970922883</v>
      </c>
      <c r="BF48" s="12">
        <f t="shared" si="4"/>
        <v>0.9351851851851852</v>
      </c>
      <c r="BG48" s="12">
        <f t="shared" si="4"/>
        <v>0.849624060150376</v>
      </c>
      <c r="BH48" s="12">
        <f t="shared" si="4"/>
        <v>0.3333333333333333</v>
      </c>
      <c r="BI48" s="12">
        <f t="shared" si="4"/>
        <v>0.49107142857142855</v>
      </c>
      <c r="BJ48" s="12">
        <f t="shared" si="4"/>
        <v>0.7984496124031008</v>
      </c>
      <c r="BK48" s="12">
        <f t="shared" si="4"/>
        <v>0.911504424778761</v>
      </c>
      <c r="BL48" s="12">
        <f t="shared" si="4"/>
        <v>1.1724137931034482</v>
      </c>
      <c r="BM48" s="12">
        <f t="shared" si="4"/>
        <v>1.239784946236559</v>
      </c>
      <c r="BN48" s="12">
        <f t="shared" si="4"/>
        <v>1.1063829787234043</v>
      </c>
      <c r="BO48" s="12">
        <f t="shared" si="4"/>
        <v>1.4102564102564104</v>
      </c>
      <c r="BP48" s="12">
        <f t="shared" si="4"/>
        <v>3.9</v>
      </c>
      <c r="BQ48" s="12">
        <f t="shared" si="4"/>
        <v>4.156626506024097</v>
      </c>
      <c r="BR48" s="12">
        <f t="shared" si="4"/>
        <v>0.9239130434782609</v>
      </c>
      <c r="BS48" s="12">
        <f t="shared" si="4"/>
        <v>0.6632801161103048</v>
      </c>
    </row>
    <row r="49" spans="1:5" ht="12.75">
      <c r="A49" s="88"/>
      <c r="E49" s="56">
        <f t="shared" si="0"/>
      </c>
    </row>
    <row r="50" spans="1:6" ht="12.75">
      <c r="A50" s="88"/>
      <c r="D50" s="67" t="s">
        <v>341</v>
      </c>
      <c r="E50" s="56"/>
      <c r="F50" s="68">
        <f>(A45-F46)/A45</f>
        <v>0.12195121951219512</v>
      </c>
    </row>
    <row r="51" spans="1:5" ht="12.75">
      <c r="A51" s="88"/>
      <c r="E51" s="56"/>
    </row>
    <row r="52" spans="1:5" ht="12.75">
      <c r="A52" s="88"/>
      <c r="E52" s="56">
        <f t="shared" si="0"/>
      </c>
    </row>
    <row r="53" spans="1:5" ht="409.5">
      <c r="A53" s="88"/>
      <c r="E53" s="56">
        <f t="shared" si="0"/>
      </c>
    </row>
    <row r="54" spans="1:5" ht="12.75">
      <c r="A54" s="88"/>
      <c r="E54" s="56">
        <f t="shared" si="0"/>
      </c>
    </row>
    <row r="55" spans="1:5" ht="12.75">
      <c r="A55" s="88"/>
      <c r="E55" s="56">
        <f t="shared" si="0"/>
      </c>
    </row>
    <row r="56" spans="1:5" ht="12.75">
      <c r="A56" s="88"/>
      <c r="E56" s="56">
        <f t="shared" si="0"/>
      </c>
    </row>
    <row r="57" spans="1:5" ht="12.75">
      <c r="A57" s="88"/>
      <c r="E57" s="56">
        <f t="shared" si="0"/>
      </c>
    </row>
    <row r="58" spans="1:5" ht="12.75">
      <c r="A58" s="88"/>
      <c r="E58" s="56">
        <f t="shared" si="0"/>
      </c>
    </row>
    <row r="59" spans="1:5" ht="12.75">
      <c r="A59" s="88"/>
      <c r="E59" s="56">
        <f t="shared" si="0"/>
      </c>
    </row>
    <row r="60" spans="1:5" ht="12.75">
      <c r="A60" s="88"/>
      <c r="E60" s="56">
        <f t="shared" si="0"/>
      </c>
    </row>
    <row r="61" spans="1:5" ht="12.75">
      <c r="A61" s="88"/>
      <c r="E61" s="56">
        <f t="shared" si="0"/>
      </c>
    </row>
    <row r="62" spans="1:5" ht="12.75">
      <c r="A62" s="88"/>
      <c r="E62" s="56">
        <f t="shared" si="0"/>
      </c>
    </row>
    <row r="63" spans="1:5" ht="12.75">
      <c r="A63" s="88"/>
      <c r="E63" s="56">
        <f t="shared" si="0"/>
      </c>
    </row>
    <row r="64" spans="1:5" ht="12.75">
      <c r="A64" s="88"/>
      <c r="E64" s="56">
        <f t="shared" si="0"/>
      </c>
    </row>
    <row r="65" spans="1:5" ht="12.75">
      <c r="A65" s="88"/>
      <c r="E65" s="56">
        <f t="shared" si="0"/>
      </c>
    </row>
    <row r="66" spans="1:5" ht="12.75">
      <c r="A66" s="88"/>
      <c r="E66" s="56">
        <f t="shared" si="0"/>
      </c>
    </row>
    <row r="67" spans="1:5" ht="12.75">
      <c r="A67" s="88"/>
      <c r="E67" s="56">
        <f t="shared" si="0"/>
      </c>
    </row>
    <row r="68" spans="1:5" ht="12.75">
      <c r="A68" s="88"/>
      <c r="E68" s="56">
        <f aca="true" t="shared" si="5" ref="E68:E76">IF(F68="Y",1,"")</f>
      </c>
    </row>
    <row r="69" spans="1:5" ht="12.75">
      <c r="A69" s="88"/>
      <c r="E69" s="56">
        <f t="shared" si="5"/>
      </c>
    </row>
    <row r="70" spans="1:5" ht="12.75">
      <c r="A70" s="88"/>
      <c r="E70" s="56">
        <f t="shared" si="5"/>
      </c>
    </row>
    <row r="71" spans="1:5" ht="12.75">
      <c r="A71" s="88"/>
      <c r="E71" s="56">
        <f t="shared" si="5"/>
      </c>
    </row>
    <row r="72" spans="1:5" ht="12.75">
      <c r="A72" s="88"/>
      <c r="E72" s="56">
        <f t="shared" si="5"/>
      </c>
    </row>
    <row r="73" spans="1:5" ht="12.75">
      <c r="A73" s="88"/>
      <c r="E73" s="56">
        <f t="shared" si="5"/>
      </c>
    </row>
    <row r="74" spans="1:5" ht="12.75">
      <c r="A74" s="88"/>
      <c r="E74" s="56">
        <f t="shared" si="5"/>
      </c>
    </row>
    <row r="75" spans="1:5" ht="12.75">
      <c r="A75" s="88"/>
      <c r="E75" s="56">
        <f t="shared" si="5"/>
      </c>
    </row>
    <row r="76" spans="1:5" ht="12.75">
      <c r="A76" s="88"/>
      <c r="E76" s="56">
        <f t="shared" si="5"/>
      </c>
    </row>
  </sheetData>
  <sheetProtection/>
  <mergeCells count="39">
    <mergeCell ref="AR3:AS3"/>
    <mergeCell ref="AT3:AU3"/>
    <mergeCell ref="AV3:AW3"/>
    <mergeCell ref="AX3:AY3"/>
    <mergeCell ref="AZ3:BA3"/>
    <mergeCell ref="AK1:AL3"/>
    <mergeCell ref="BD2:BG2"/>
    <mergeCell ref="BH2:BK2"/>
    <mergeCell ref="BL2:BO2"/>
    <mergeCell ref="BD3:BE3"/>
    <mergeCell ref="BF3:BG3"/>
    <mergeCell ref="BH3:BI3"/>
    <mergeCell ref="BJ3:BK3"/>
    <mergeCell ref="A1:D4"/>
    <mergeCell ref="E1:E4"/>
    <mergeCell ref="F1:F4"/>
    <mergeCell ref="G1:G4"/>
    <mergeCell ref="H1:H4"/>
    <mergeCell ref="I1:I4"/>
    <mergeCell ref="AB1:AE3"/>
    <mergeCell ref="AF1:AH3"/>
    <mergeCell ref="AI1:AJ3"/>
    <mergeCell ref="BB3:BC3"/>
    <mergeCell ref="AM1:AN3"/>
    <mergeCell ref="AO1:AQ3"/>
    <mergeCell ref="AR1:BS1"/>
    <mergeCell ref="AR2:AU2"/>
    <mergeCell ref="AV2:AY2"/>
    <mergeCell ref="AZ2:BC2"/>
    <mergeCell ref="A48:D48"/>
    <mergeCell ref="A47:D47"/>
    <mergeCell ref="A46:D46"/>
    <mergeCell ref="BP2:BS2"/>
    <mergeCell ref="BR3:BS3"/>
    <mergeCell ref="BL3:BM3"/>
    <mergeCell ref="BN3:BO3"/>
    <mergeCell ref="BP3:BQ3"/>
    <mergeCell ref="J1:R3"/>
    <mergeCell ref="S1:A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R77"/>
  <sheetViews>
    <sheetView zoomScalePageLayoutView="0" workbookViewId="0" topLeftCell="A1">
      <pane ySplit="4185" topLeftCell="A52" activePane="bottomLeft" state="split"/>
      <selection pane="topLeft" activeCell="D45" sqref="D45"/>
      <selection pane="bottomLeft" activeCell="G5" sqref="G5:H69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67" customWidth="1"/>
    <col min="9" max="9" width="11.421875" style="67" hidden="1" customWidth="1"/>
    <col min="10" max="62" width="11.421875" style="2" customWidth="1"/>
    <col min="63" max="63" width="11.421875" style="15" customWidth="1"/>
    <col min="64" max="71" width="11.421875" style="2" customWidth="1"/>
    <col min="72" max="16384" width="9.28125" style="10" customWidth="1"/>
  </cols>
  <sheetData>
    <row r="1" spans="1:71" ht="33" customHeight="1">
      <c r="A1" s="148" t="s">
        <v>356</v>
      </c>
      <c r="B1" s="148"/>
      <c r="C1" s="148"/>
      <c r="D1" s="148"/>
      <c r="E1" s="145"/>
      <c r="F1" s="143" t="s">
        <v>374</v>
      </c>
      <c r="G1" s="152" t="s">
        <v>266</v>
      </c>
      <c r="H1" s="152" t="s">
        <v>267</v>
      </c>
      <c r="I1" s="152" t="s">
        <v>2</v>
      </c>
      <c r="J1" s="149" t="s">
        <v>261</v>
      </c>
      <c r="K1" s="149"/>
      <c r="L1" s="149"/>
      <c r="M1" s="149"/>
      <c r="N1" s="149"/>
      <c r="O1" s="149"/>
      <c r="P1" s="149"/>
      <c r="Q1" s="149"/>
      <c r="R1" s="149"/>
      <c r="S1" s="149" t="s">
        <v>260</v>
      </c>
      <c r="T1" s="149"/>
      <c r="U1" s="149"/>
      <c r="V1" s="149"/>
      <c r="W1" s="149"/>
      <c r="X1" s="149"/>
      <c r="Y1" s="149"/>
      <c r="Z1" s="149"/>
      <c r="AA1" s="149"/>
      <c r="AB1" s="140" t="s">
        <v>311</v>
      </c>
      <c r="AC1" s="140"/>
      <c r="AD1" s="140"/>
      <c r="AE1" s="140"/>
      <c r="AF1" s="150" t="s">
        <v>313</v>
      </c>
      <c r="AG1" s="150"/>
      <c r="AH1" s="150"/>
      <c r="AI1" s="140" t="s">
        <v>0</v>
      </c>
      <c r="AJ1" s="140"/>
      <c r="AK1" s="140" t="s">
        <v>287</v>
      </c>
      <c r="AL1" s="140"/>
      <c r="AM1" s="150" t="s">
        <v>262</v>
      </c>
      <c r="AN1" s="150"/>
      <c r="AO1" s="149" t="s">
        <v>263</v>
      </c>
      <c r="AP1" s="149"/>
      <c r="AQ1" s="149"/>
      <c r="AR1" s="140" t="s">
        <v>265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27.75" customHeight="1">
      <c r="A2" s="148"/>
      <c r="B2" s="148"/>
      <c r="C2" s="148"/>
      <c r="D2" s="148"/>
      <c r="E2" s="146"/>
      <c r="F2" s="144"/>
      <c r="G2" s="152"/>
      <c r="H2" s="152"/>
      <c r="I2" s="152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0"/>
      <c r="AC2" s="140"/>
      <c r="AD2" s="140"/>
      <c r="AE2" s="140"/>
      <c r="AF2" s="150"/>
      <c r="AG2" s="150"/>
      <c r="AH2" s="150"/>
      <c r="AI2" s="140"/>
      <c r="AJ2" s="140"/>
      <c r="AK2" s="140"/>
      <c r="AL2" s="140"/>
      <c r="AM2" s="150"/>
      <c r="AN2" s="150"/>
      <c r="AO2" s="149"/>
      <c r="AP2" s="149"/>
      <c r="AQ2" s="149"/>
      <c r="AR2" s="140" t="s">
        <v>340</v>
      </c>
      <c r="AS2" s="140"/>
      <c r="AT2" s="140"/>
      <c r="AU2" s="140"/>
      <c r="AV2" s="140" t="s">
        <v>312</v>
      </c>
      <c r="AW2" s="140"/>
      <c r="AX2" s="140"/>
      <c r="AY2" s="140"/>
      <c r="AZ2" s="140" t="s">
        <v>294</v>
      </c>
      <c r="BA2" s="140"/>
      <c r="BB2" s="140"/>
      <c r="BC2" s="140"/>
      <c r="BD2" s="140" t="s">
        <v>295</v>
      </c>
      <c r="BE2" s="140"/>
      <c r="BF2" s="140"/>
      <c r="BG2" s="140"/>
      <c r="BH2" s="140" t="s">
        <v>296</v>
      </c>
      <c r="BI2" s="140"/>
      <c r="BJ2" s="140"/>
      <c r="BK2" s="140"/>
      <c r="BL2" s="140" t="s">
        <v>297</v>
      </c>
      <c r="BM2" s="140"/>
      <c r="BN2" s="140"/>
      <c r="BO2" s="140"/>
      <c r="BP2" s="140" t="s">
        <v>1</v>
      </c>
      <c r="BQ2" s="140"/>
      <c r="BR2" s="140"/>
      <c r="BS2" s="140"/>
    </row>
    <row r="3" spans="1:71" ht="27.75" customHeight="1">
      <c r="A3" s="148"/>
      <c r="B3" s="148"/>
      <c r="C3" s="148"/>
      <c r="D3" s="148"/>
      <c r="E3" s="146"/>
      <c r="F3" s="144"/>
      <c r="G3" s="152"/>
      <c r="H3" s="152"/>
      <c r="I3" s="152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0"/>
      <c r="AC3" s="140"/>
      <c r="AD3" s="140"/>
      <c r="AE3" s="140"/>
      <c r="AF3" s="150"/>
      <c r="AG3" s="150"/>
      <c r="AH3" s="150"/>
      <c r="AI3" s="140"/>
      <c r="AJ3" s="140"/>
      <c r="AK3" s="140"/>
      <c r="AL3" s="140"/>
      <c r="AM3" s="150"/>
      <c r="AN3" s="150"/>
      <c r="AO3" s="149"/>
      <c r="AP3" s="149"/>
      <c r="AQ3" s="149"/>
      <c r="AR3" s="140" t="s">
        <v>290</v>
      </c>
      <c r="AS3" s="140"/>
      <c r="AT3" s="140" t="s">
        <v>291</v>
      </c>
      <c r="AU3" s="140"/>
      <c r="AV3" s="140" t="s">
        <v>290</v>
      </c>
      <c r="AW3" s="140"/>
      <c r="AX3" s="140" t="s">
        <v>291</v>
      </c>
      <c r="AY3" s="140"/>
      <c r="AZ3" s="140" t="s">
        <v>290</v>
      </c>
      <c r="BA3" s="140"/>
      <c r="BB3" s="140" t="s">
        <v>291</v>
      </c>
      <c r="BC3" s="140"/>
      <c r="BD3" s="140" t="s">
        <v>290</v>
      </c>
      <c r="BE3" s="140"/>
      <c r="BF3" s="140" t="s">
        <v>291</v>
      </c>
      <c r="BG3" s="140"/>
      <c r="BH3" s="140" t="s">
        <v>290</v>
      </c>
      <c r="BI3" s="140"/>
      <c r="BJ3" s="140" t="s">
        <v>291</v>
      </c>
      <c r="BK3" s="140"/>
      <c r="BL3" s="140" t="s">
        <v>290</v>
      </c>
      <c r="BM3" s="140"/>
      <c r="BN3" s="140" t="s">
        <v>291</v>
      </c>
      <c r="BO3" s="140"/>
      <c r="BP3" s="140" t="s">
        <v>290</v>
      </c>
      <c r="BQ3" s="140"/>
      <c r="BR3" s="140" t="s">
        <v>291</v>
      </c>
      <c r="BS3" s="140"/>
    </row>
    <row r="4" spans="1:122" ht="108.75" customHeight="1">
      <c r="A4" s="148"/>
      <c r="B4" s="148"/>
      <c r="C4" s="148"/>
      <c r="D4" s="148"/>
      <c r="E4" s="147"/>
      <c r="F4" s="144"/>
      <c r="G4" s="152"/>
      <c r="H4" s="152"/>
      <c r="I4" s="152"/>
      <c r="J4" s="7" t="s">
        <v>272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272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284</v>
      </c>
      <c r="AC4" s="7" t="s">
        <v>298</v>
      </c>
      <c r="AD4" s="7" t="s">
        <v>299</v>
      </c>
      <c r="AE4" s="7" t="s">
        <v>300</v>
      </c>
      <c r="AF4" s="7" t="s">
        <v>11</v>
      </c>
      <c r="AG4" s="7" t="s">
        <v>285</v>
      </c>
      <c r="AH4" s="7" t="s">
        <v>286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288</v>
      </c>
      <c r="AP4" s="7" t="s">
        <v>289</v>
      </c>
      <c r="AQ4" s="7" t="s">
        <v>264</v>
      </c>
      <c r="AR4" s="7" t="s">
        <v>292</v>
      </c>
      <c r="AS4" s="7" t="s">
        <v>293</v>
      </c>
      <c r="AT4" s="7" t="s">
        <v>292</v>
      </c>
      <c r="AU4" s="7" t="s">
        <v>293</v>
      </c>
      <c r="AV4" s="7" t="s">
        <v>292</v>
      </c>
      <c r="AW4" s="7" t="s">
        <v>293</v>
      </c>
      <c r="AX4" s="7" t="s">
        <v>292</v>
      </c>
      <c r="AY4" s="7" t="s">
        <v>293</v>
      </c>
      <c r="AZ4" s="7" t="s">
        <v>292</v>
      </c>
      <c r="BA4" s="7" t="s">
        <v>293</v>
      </c>
      <c r="BB4" s="7" t="s">
        <v>292</v>
      </c>
      <c r="BC4" s="7" t="s">
        <v>293</v>
      </c>
      <c r="BD4" s="7" t="s">
        <v>292</v>
      </c>
      <c r="BE4" s="7" t="s">
        <v>293</v>
      </c>
      <c r="BF4" s="7" t="s">
        <v>292</v>
      </c>
      <c r="BG4" s="7" t="s">
        <v>293</v>
      </c>
      <c r="BH4" s="7" t="s">
        <v>292</v>
      </c>
      <c r="BI4" s="7" t="s">
        <v>293</v>
      </c>
      <c r="BJ4" s="7" t="s">
        <v>292</v>
      </c>
      <c r="BK4" s="57" t="s">
        <v>293</v>
      </c>
      <c r="BL4" s="7" t="s">
        <v>292</v>
      </c>
      <c r="BM4" s="7" t="s">
        <v>293</v>
      </c>
      <c r="BN4" s="7" t="s">
        <v>292</v>
      </c>
      <c r="BO4" s="7" t="s">
        <v>293</v>
      </c>
      <c r="BP4" s="7" t="s">
        <v>292</v>
      </c>
      <c r="BQ4" s="7" t="s">
        <v>293</v>
      </c>
      <c r="BR4" s="7" t="s">
        <v>292</v>
      </c>
      <c r="BS4" s="7" t="s">
        <v>293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ht="12.75">
      <c r="A5" s="13">
        <v>1</v>
      </c>
      <c r="B5" s="13" t="s">
        <v>310</v>
      </c>
      <c r="C5" s="13">
        <v>15928</v>
      </c>
      <c r="D5" s="20" t="s">
        <v>271</v>
      </c>
      <c r="E5" s="20">
        <f>IF(F5="Y",1,"")</f>
        <v>1</v>
      </c>
      <c r="F5" s="21" t="s">
        <v>357</v>
      </c>
      <c r="G5" s="102">
        <f>SUM(J5:R5)</f>
        <v>72</v>
      </c>
      <c r="H5" s="102">
        <f>SUM(S5:AA5)</f>
        <v>18</v>
      </c>
      <c r="I5" s="102"/>
      <c r="J5" s="25"/>
      <c r="K5" s="14"/>
      <c r="L5" s="14"/>
      <c r="M5" s="14">
        <v>10</v>
      </c>
      <c r="N5" s="14">
        <v>55</v>
      </c>
      <c r="O5" s="14"/>
      <c r="P5" s="14"/>
      <c r="Q5" s="14">
        <v>3</v>
      </c>
      <c r="R5" s="14">
        <v>4</v>
      </c>
      <c r="S5" s="39"/>
      <c r="T5" s="14"/>
      <c r="U5" s="14"/>
      <c r="V5" s="14">
        <v>1</v>
      </c>
      <c r="W5" s="14">
        <v>8</v>
      </c>
      <c r="X5" s="14">
        <v>2</v>
      </c>
      <c r="Y5" s="14"/>
      <c r="Z5" s="14">
        <v>3</v>
      </c>
      <c r="AA5" s="14">
        <v>4</v>
      </c>
      <c r="AB5" s="19">
        <v>2</v>
      </c>
      <c r="AC5" s="19">
        <v>6</v>
      </c>
      <c r="AD5" s="19"/>
      <c r="AE5" s="19">
        <v>2</v>
      </c>
      <c r="AF5" s="19">
        <v>1</v>
      </c>
      <c r="AG5" s="19">
        <v>1</v>
      </c>
      <c r="AH5" s="19">
        <v>71</v>
      </c>
      <c r="AI5" s="19"/>
      <c r="AJ5" s="19"/>
      <c r="AK5" s="19"/>
      <c r="AL5" s="19"/>
      <c r="AM5" s="19"/>
      <c r="AN5" s="19"/>
      <c r="AO5" s="14"/>
      <c r="AP5" s="14"/>
      <c r="AQ5" s="14">
        <v>24</v>
      </c>
      <c r="AR5" s="19">
        <v>1</v>
      </c>
      <c r="AS5" s="19">
        <v>40</v>
      </c>
      <c r="AT5" s="19"/>
      <c r="AU5" s="19"/>
      <c r="AV5" s="19"/>
      <c r="AW5" s="19"/>
      <c r="AX5" s="19"/>
      <c r="AY5" s="19"/>
      <c r="AZ5" s="19"/>
      <c r="BA5" s="19"/>
      <c r="BB5" s="19">
        <v>6</v>
      </c>
      <c r="BC5" s="19">
        <v>2</v>
      </c>
      <c r="BD5" s="19"/>
      <c r="BE5" s="19"/>
      <c r="BF5" s="19"/>
      <c r="BG5" s="19"/>
      <c r="BH5" s="19"/>
      <c r="BI5" s="19"/>
      <c r="BJ5" s="19"/>
      <c r="BK5" s="19"/>
      <c r="BL5" s="19">
        <v>1</v>
      </c>
      <c r="BM5" s="19">
        <v>3</v>
      </c>
      <c r="BN5" s="19"/>
      <c r="BO5" s="19"/>
      <c r="BP5" s="19">
        <v>1</v>
      </c>
      <c r="BQ5" s="19"/>
      <c r="BR5" s="19">
        <v>7</v>
      </c>
      <c r="BS5" s="19"/>
    </row>
    <row r="6" spans="1:71" ht="12.75">
      <c r="A6" s="13">
        <f aca="true" t="shared" si="0" ref="A6:A69">+A5+1</f>
        <v>2</v>
      </c>
      <c r="B6" s="13" t="s">
        <v>310</v>
      </c>
      <c r="C6" s="40">
        <v>12601</v>
      </c>
      <c r="D6" s="20" t="s">
        <v>240</v>
      </c>
      <c r="E6" s="20">
        <f aca="true" t="shared" si="1" ref="E6:E68">IF(F6="Y",1,"")</f>
        <v>1</v>
      </c>
      <c r="F6" s="21" t="s">
        <v>357</v>
      </c>
      <c r="G6" s="102">
        <f aca="true" t="shared" si="2" ref="G6:G69">SUM(J6:R6)</f>
        <v>133</v>
      </c>
      <c r="H6" s="102">
        <f aca="true" t="shared" si="3" ref="H6:H69">SUM(S6:AA6)</f>
        <v>51</v>
      </c>
      <c r="I6" s="102"/>
      <c r="J6" s="53"/>
      <c r="K6" s="14"/>
      <c r="L6" s="14">
        <v>2</v>
      </c>
      <c r="M6" s="14">
        <v>18</v>
      </c>
      <c r="N6" s="14">
        <v>67</v>
      </c>
      <c r="O6" s="14"/>
      <c r="P6" s="14"/>
      <c r="Q6" s="14">
        <v>8</v>
      </c>
      <c r="R6" s="14">
        <v>38</v>
      </c>
      <c r="S6" s="39"/>
      <c r="T6" s="14">
        <v>2</v>
      </c>
      <c r="U6" s="14">
        <v>2</v>
      </c>
      <c r="V6" s="14">
        <v>16</v>
      </c>
      <c r="W6" s="14">
        <v>18</v>
      </c>
      <c r="X6" s="14">
        <v>2</v>
      </c>
      <c r="Y6" s="14"/>
      <c r="Z6" s="14">
        <v>7</v>
      </c>
      <c r="AA6" s="14">
        <v>4</v>
      </c>
      <c r="AB6" s="19">
        <v>4</v>
      </c>
      <c r="AC6" s="19">
        <v>6</v>
      </c>
      <c r="AD6" s="19"/>
      <c r="AE6" s="19"/>
      <c r="AF6" s="19">
        <v>9</v>
      </c>
      <c r="AG6" s="19">
        <v>1</v>
      </c>
      <c r="AH6" s="19">
        <v>96</v>
      </c>
      <c r="AI6" s="19">
        <v>1</v>
      </c>
      <c r="AJ6" s="19"/>
      <c r="AK6" s="19"/>
      <c r="AL6" s="19"/>
      <c r="AM6" s="19"/>
      <c r="AN6" s="19"/>
      <c r="AO6" s="14">
        <v>15</v>
      </c>
      <c r="AP6" s="14">
        <v>8</v>
      </c>
      <c r="AQ6" s="14">
        <v>14</v>
      </c>
      <c r="AR6" s="19">
        <v>2</v>
      </c>
      <c r="AS6" s="19"/>
      <c r="AT6" s="19"/>
      <c r="AU6" s="19"/>
      <c r="AV6" s="19"/>
      <c r="AW6" s="19"/>
      <c r="AX6" s="19"/>
      <c r="AY6" s="19"/>
      <c r="AZ6" s="19"/>
      <c r="BA6" s="19"/>
      <c r="BB6" s="19">
        <v>7</v>
      </c>
      <c r="BC6" s="19"/>
      <c r="BD6" s="19"/>
      <c r="BE6" s="19"/>
      <c r="BF6" s="19">
        <v>3</v>
      </c>
      <c r="BG6" s="19">
        <v>5</v>
      </c>
      <c r="BH6" s="19"/>
      <c r="BI6" s="19"/>
      <c r="BJ6" s="19">
        <v>6</v>
      </c>
      <c r="BK6" s="19">
        <v>20</v>
      </c>
      <c r="BL6" s="19">
        <v>1</v>
      </c>
      <c r="BM6" s="19">
        <v>20</v>
      </c>
      <c r="BN6" s="19">
        <v>1</v>
      </c>
      <c r="BO6" s="19">
        <v>12</v>
      </c>
      <c r="BP6" s="19">
        <v>2</v>
      </c>
      <c r="BQ6" s="19">
        <v>8</v>
      </c>
      <c r="BR6" s="19">
        <v>7</v>
      </c>
      <c r="BS6" s="19">
        <v>7</v>
      </c>
    </row>
    <row r="7" spans="1:71" ht="12.75">
      <c r="A7" s="13">
        <f t="shared" si="0"/>
        <v>3</v>
      </c>
      <c r="B7" s="13" t="s">
        <v>310</v>
      </c>
      <c r="C7" s="13">
        <v>9801</v>
      </c>
      <c r="D7" s="20" t="s">
        <v>217</v>
      </c>
      <c r="E7" s="20">
        <f t="shared" si="1"/>
      </c>
      <c r="F7" s="21" t="s">
        <v>346</v>
      </c>
      <c r="G7" s="102">
        <f t="shared" si="2"/>
        <v>8</v>
      </c>
      <c r="H7" s="102">
        <f t="shared" si="3"/>
        <v>12</v>
      </c>
      <c r="I7" s="102"/>
      <c r="J7" s="25"/>
      <c r="K7" s="14"/>
      <c r="L7" s="14"/>
      <c r="M7" s="14">
        <v>3</v>
      </c>
      <c r="N7" s="14">
        <v>1</v>
      </c>
      <c r="O7" s="14"/>
      <c r="P7" s="14"/>
      <c r="Q7" s="14">
        <v>3</v>
      </c>
      <c r="R7" s="14">
        <v>1</v>
      </c>
      <c r="S7" s="39"/>
      <c r="T7" s="14">
        <v>2</v>
      </c>
      <c r="U7" s="14">
        <v>2</v>
      </c>
      <c r="V7" s="14"/>
      <c r="W7" s="14">
        <v>2</v>
      </c>
      <c r="X7" s="14">
        <v>2</v>
      </c>
      <c r="Y7" s="14">
        <v>3</v>
      </c>
      <c r="Z7" s="14"/>
      <c r="AA7" s="14">
        <v>1</v>
      </c>
      <c r="AB7" s="19"/>
      <c r="AC7" s="19"/>
      <c r="AD7" s="19"/>
      <c r="AE7" s="19"/>
      <c r="AF7" s="19">
        <v>4</v>
      </c>
      <c r="AG7" s="19"/>
      <c r="AH7" s="19">
        <v>16</v>
      </c>
      <c r="AI7" s="19"/>
      <c r="AJ7" s="19"/>
      <c r="AK7" s="19"/>
      <c r="AL7" s="19"/>
      <c r="AM7" s="19"/>
      <c r="AN7" s="19"/>
      <c r="AO7" s="14"/>
      <c r="AP7" s="14"/>
      <c r="AQ7" s="14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>
        <v>3</v>
      </c>
      <c r="BK7" s="19">
        <v>16</v>
      </c>
      <c r="BL7" s="19"/>
      <c r="BM7" s="19"/>
      <c r="BN7" s="19"/>
      <c r="BO7" s="19"/>
      <c r="BP7" s="19"/>
      <c r="BQ7" s="19"/>
      <c r="BR7" s="19"/>
      <c r="BS7" s="19"/>
    </row>
    <row r="8" spans="1:71" ht="12.75">
      <c r="A8" s="13">
        <f t="shared" si="0"/>
        <v>4</v>
      </c>
      <c r="B8" s="13" t="s">
        <v>310</v>
      </c>
      <c r="C8" s="42">
        <v>14281</v>
      </c>
      <c r="D8" s="20" t="s">
        <v>338</v>
      </c>
      <c r="E8" s="20">
        <f t="shared" si="1"/>
        <v>1</v>
      </c>
      <c r="F8" s="21" t="s">
        <v>357</v>
      </c>
      <c r="G8" s="102">
        <f t="shared" si="2"/>
        <v>220</v>
      </c>
      <c r="H8" s="102">
        <f t="shared" si="3"/>
        <v>47</v>
      </c>
      <c r="I8" s="102"/>
      <c r="J8" s="44"/>
      <c r="K8" s="14">
        <v>3</v>
      </c>
      <c r="L8" s="14">
        <v>5</v>
      </c>
      <c r="M8" s="14">
        <v>38</v>
      </c>
      <c r="N8" s="14">
        <v>111</v>
      </c>
      <c r="O8" s="14">
        <v>4</v>
      </c>
      <c r="P8" s="14">
        <v>7</v>
      </c>
      <c r="Q8" s="14">
        <v>11</v>
      </c>
      <c r="R8" s="14">
        <v>41</v>
      </c>
      <c r="S8" s="39"/>
      <c r="T8" s="14"/>
      <c r="U8" s="14"/>
      <c r="V8" s="14">
        <v>4</v>
      </c>
      <c r="W8" s="14">
        <v>22</v>
      </c>
      <c r="X8" s="14"/>
      <c r="Y8" s="14"/>
      <c r="Z8" s="14">
        <v>5</v>
      </c>
      <c r="AA8" s="14">
        <v>16</v>
      </c>
      <c r="AB8" s="19">
        <v>12</v>
      </c>
      <c r="AC8" s="19">
        <v>7</v>
      </c>
      <c r="AD8" s="19">
        <v>5</v>
      </c>
      <c r="AE8" s="19">
        <v>6</v>
      </c>
      <c r="AF8" s="19">
        <v>4</v>
      </c>
      <c r="AG8" s="19">
        <v>3</v>
      </c>
      <c r="AH8" s="19">
        <v>92</v>
      </c>
      <c r="AI8" s="19"/>
      <c r="AJ8" s="19">
        <v>2</v>
      </c>
      <c r="AK8" s="19"/>
      <c r="AL8" s="19"/>
      <c r="AM8" s="19"/>
      <c r="AN8" s="19">
        <v>3</v>
      </c>
      <c r="AO8" s="14">
        <v>4</v>
      </c>
      <c r="AP8" s="14">
        <v>34</v>
      </c>
      <c r="AQ8" s="14">
        <v>6</v>
      </c>
      <c r="AR8" s="19">
        <v>1</v>
      </c>
      <c r="AS8" s="19">
        <v>48</v>
      </c>
      <c r="AT8" s="19"/>
      <c r="AU8" s="19"/>
      <c r="AV8" s="19"/>
      <c r="AW8" s="19"/>
      <c r="AX8" s="19"/>
      <c r="AY8" s="19"/>
      <c r="AZ8" s="19"/>
      <c r="BA8" s="19"/>
      <c r="BB8" s="19">
        <v>20</v>
      </c>
      <c r="BC8" s="19"/>
      <c r="BD8" s="19">
        <v>1</v>
      </c>
      <c r="BE8" s="19">
        <v>10</v>
      </c>
      <c r="BF8" s="19">
        <v>6</v>
      </c>
      <c r="BG8" s="19">
        <v>5</v>
      </c>
      <c r="BH8" s="19"/>
      <c r="BI8" s="19"/>
      <c r="BJ8" s="19">
        <v>2</v>
      </c>
      <c r="BK8" s="19">
        <v>3</v>
      </c>
      <c r="BL8" s="19">
        <v>2</v>
      </c>
      <c r="BM8" s="19">
        <v>23</v>
      </c>
      <c r="BN8" s="19">
        <v>1</v>
      </c>
      <c r="BO8" s="19">
        <v>1</v>
      </c>
      <c r="BP8" s="19">
        <v>3</v>
      </c>
      <c r="BQ8" s="19">
        <v>0.7</v>
      </c>
      <c r="BR8" s="19">
        <v>5</v>
      </c>
      <c r="BS8" s="19">
        <v>1.6</v>
      </c>
    </row>
    <row r="9" spans="1:71" ht="12.75">
      <c r="A9" s="13">
        <f t="shared" si="0"/>
        <v>5</v>
      </c>
      <c r="B9" s="13" t="s">
        <v>310</v>
      </c>
      <c r="C9" s="13">
        <v>9852</v>
      </c>
      <c r="D9" s="20" t="s">
        <v>249</v>
      </c>
      <c r="E9" s="20">
        <f t="shared" si="1"/>
        <v>1</v>
      </c>
      <c r="F9" s="21" t="s">
        <v>357</v>
      </c>
      <c r="G9" s="102">
        <f t="shared" si="2"/>
        <v>87</v>
      </c>
      <c r="H9" s="102">
        <f t="shared" si="3"/>
        <v>97</v>
      </c>
      <c r="I9" s="102"/>
      <c r="J9" s="25"/>
      <c r="K9" s="23">
        <v>1</v>
      </c>
      <c r="L9" s="23"/>
      <c r="M9" s="23">
        <v>17</v>
      </c>
      <c r="N9" s="23">
        <v>34</v>
      </c>
      <c r="O9" s="23"/>
      <c r="P9" s="23">
        <v>1</v>
      </c>
      <c r="Q9" s="23">
        <v>10</v>
      </c>
      <c r="R9" s="23">
        <v>24</v>
      </c>
      <c r="S9" s="25"/>
      <c r="T9" s="23">
        <v>1</v>
      </c>
      <c r="U9" s="23">
        <v>23</v>
      </c>
      <c r="V9" s="23">
        <v>11</v>
      </c>
      <c r="W9" s="23">
        <v>27</v>
      </c>
      <c r="X9" s="23"/>
      <c r="Y9" s="23">
        <v>11</v>
      </c>
      <c r="Z9" s="23">
        <v>7</v>
      </c>
      <c r="AA9" s="23">
        <v>17</v>
      </c>
      <c r="AB9" s="24"/>
      <c r="AC9" s="24">
        <v>3</v>
      </c>
      <c r="AD9" s="24"/>
      <c r="AE9" s="24">
        <v>10</v>
      </c>
      <c r="AF9" s="24"/>
      <c r="AG9" s="24"/>
      <c r="AH9" s="24"/>
      <c r="AI9" s="24"/>
      <c r="AJ9" s="24"/>
      <c r="AK9" s="24"/>
      <c r="AL9" s="24"/>
      <c r="AM9" s="24"/>
      <c r="AN9" s="24"/>
      <c r="AO9" s="23"/>
      <c r="AP9" s="23"/>
      <c r="AQ9" s="23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</row>
    <row r="10" spans="1:71" ht="12.75">
      <c r="A10" s="13">
        <f t="shared" si="0"/>
        <v>6</v>
      </c>
      <c r="B10" s="13" t="s">
        <v>310</v>
      </c>
      <c r="C10" s="42">
        <v>9768</v>
      </c>
      <c r="D10" s="20" t="s">
        <v>209</v>
      </c>
      <c r="E10" s="20">
        <f t="shared" si="1"/>
        <v>1</v>
      </c>
      <c r="F10" s="21" t="s">
        <v>357</v>
      </c>
      <c r="G10" s="102">
        <f t="shared" si="2"/>
        <v>112</v>
      </c>
      <c r="H10" s="102">
        <f t="shared" si="3"/>
        <v>20</v>
      </c>
      <c r="I10" s="102"/>
      <c r="J10" s="44"/>
      <c r="K10" s="14">
        <v>35</v>
      </c>
      <c r="L10" s="14">
        <v>16</v>
      </c>
      <c r="M10" s="14">
        <v>8</v>
      </c>
      <c r="N10" s="14">
        <v>4</v>
      </c>
      <c r="O10" s="14">
        <v>30</v>
      </c>
      <c r="P10" s="14">
        <v>11</v>
      </c>
      <c r="Q10" s="14">
        <v>5</v>
      </c>
      <c r="R10" s="14">
        <v>3</v>
      </c>
      <c r="S10" s="39"/>
      <c r="T10" s="14">
        <v>7</v>
      </c>
      <c r="U10" s="14">
        <v>3</v>
      </c>
      <c r="V10" s="14">
        <v>1</v>
      </c>
      <c r="W10" s="14">
        <v>2</v>
      </c>
      <c r="X10" s="14">
        <v>3</v>
      </c>
      <c r="Y10" s="14">
        <v>2</v>
      </c>
      <c r="Z10" s="14">
        <v>1</v>
      </c>
      <c r="AA10" s="14">
        <v>1</v>
      </c>
      <c r="AB10" s="19">
        <v>17</v>
      </c>
      <c r="AC10" s="19">
        <v>1</v>
      </c>
      <c r="AD10" s="19">
        <v>42</v>
      </c>
      <c r="AE10" s="19"/>
      <c r="AF10" s="19">
        <v>20</v>
      </c>
      <c r="AG10" s="19">
        <v>10</v>
      </c>
      <c r="AH10" s="19">
        <v>114</v>
      </c>
      <c r="AI10" s="19"/>
      <c r="AJ10" s="19">
        <v>10</v>
      </c>
      <c r="AK10" s="19"/>
      <c r="AL10" s="19"/>
      <c r="AM10" s="19"/>
      <c r="AN10" s="19"/>
      <c r="AO10" s="14">
        <v>20</v>
      </c>
      <c r="AP10" s="14">
        <v>15</v>
      </c>
      <c r="AQ10" s="14">
        <v>140</v>
      </c>
      <c r="AR10" s="19"/>
      <c r="AS10" s="19"/>
      <c r="AT10" s="19"/>
      <c r="AU10" s="19"/>
      <c r="AV10" s="19">
        <v>1</v>
      </c>
      <c r="AW10" s="19">
        <v>40</v>
      </c>
      <c r="AX10" s="19"/>
      <c r="AY10" s="19"/>
      <c r="AZ10" s="19"/>
      <c r="BA10" s="19"/>
      <c r="BB10" s="19">
        <v>2</v>
      </c>
      <c r="BC10" s="19">
        <v>5</v>
      </c>
      <c r="BD10" s="19"/>
      <c r="BE10" s="19"/>
      <c r="BF10" s="19">
        <v>6</v>
      </c>
      <c r="BG10" s="19">
        <v>3</v>
      </c>
      <c r="BH10" s="19"/>
      <c r="BI10" s="19"/>
      <c r="BJ10" s="19">
        <v>15</v>
      </c>
      <c r="BK10" s="19">
        <v>1</v>
      </c>
      <c r="BL10" s="19"/>
      <c r="BM10" s="19"/>
      <c r="BN10" s="19"/>
      <c r="BO10" s="19"/>
      <c r="BP10" s="19"/>
      <c r="BQ10" s="19"/>
      <c r="BR10" s="19"/>
      <c r="BS10" s="19"/>
    </row>
    <row r="11" spans="1:71" ht="12.75">
      <c r="A11" s="13">
        <f t="shared" si="0"/>
        <v>7</v>
      </c>
      <c r="B11" s="13" t="s">
        <v>310</v>
      </c>
      <c r="C11" s="42">
        <v>9770</v>
      </c>
      <c r="D11" s="20" t="s">
        <v>210</v>
      </c>
      <c r="E11" s="20">
        <f t="shared" si="1"/>
        <v>1</v>
      </c>
      <c r="F11" s="21" t="s">
        <v>357</v>
      </c>
      <c r="G11" s="102">
        <f t="shared" si="2"/>
        <v>116</v>
      </c>
      <c r="H11" s="102">
        <f t="shared" si="3"/>
        <v>30</v>
      </c>
      <c r="I11" s="102"/>
      <c r="J11" s="44"/>
      <c r="K11" s="14">
        <v>2</v>
      </c>
      <c r="L11" s="14">
        <v>8</v>
      </c>
      <c r="M11" s="14">
        <v>20</v>
      </c>
      <c r="N11" s="14">
        <v>36</v>
      </c>
      <c r="O11" s="14">
        <v>3</v>
      </c>
      <c r="P11" s="14">
        <v>12</v>
      </c>
      <c r="Q11" s="14">
        <v>16</v>
      </c>
      <c r="R11" s="14">
        <v>19</v>
      </c>
      <c r="S11" s="39"/>
      <c r="T11" s="14">
        <v>4</v>
      </c>
      <c r="U11" s="14">
        <v>4</v>
      </c>
      <c r="V11" s="14">
        <v>5</v>
      </c>
      <c r="W11" s="14">
        <v>4</v>
      </c>
      <c r="X11" s="14"/>
      <c r="Y11" s="14">
        <v>6</v>
      </c>
      <c r="Z11" s="14">
        <v>4</v>
      </c>
      <c r="AA11" s="14">
        <v>3</v>
      </c>
      <c r="AB11" s="19">
        <v>1</v>
      </c>
      <c r="AC11" s="19">
        <v>3</v>
      </c>
      <c r="AD11" s="19">
        <v>2</v>
      </c>
      <c r="AE11" s="19"/>
      <c r="AF11" s="19">
        <v>10</v>
      </c>
      <c r="AG11" s="19">
        <v>20</v>
      </c>
      <c r="AH11" s="19">
        <v>100</v>
      </c>
      <c r="AI11" s="19">
        <v>2</v>
      </c>
      <c r="AJ11" s="19"/>
      <c r="AK11" s="19"/>
      <c r="AL11" s="19"/>
      <c r="AM11" s="19"/>
      <c r="AN11" s="19"/>
      <c r="AO11" s="14">
        <v>20</v>
      </c>
      <c r="AP11" s="14">
        <v>20</v>
      </c>
      <c r="AQ11" s="14">
        <v>10</v>
      </c>
      <c r="AR11" s="19">
        <v>2</v>
      </c>
      <c r="AS11" s="19">
        <v>60</v>
      </c>
      <c r="AT11" s="19"/>
      <c r="AU11" s="19"/>
      <c r="AV11" s="19"/>
      <c r="AW11" s="19"/>
      <c r="AX11" s="19"/>
      <c r="AY11" s="19"/>
      <c r="AZ11" s="19">
        <v>1</v>
      </c>
      <c r="BA11" s="19">
        <v>3</v>
      </c>
      <c r="BB11" s="19"/>
      <c r="BC11" s="19"/>
      <c r="BD11" s="19">
        <v>1</v>
      </c>
      <c r="BE11" s="19">
        <v>5</v>
      </c>
      <c r="BF11" s="19"/>
      <c r="BG11" s="19"/>
      <c r="BH11" s="19"/>
      <c r="BI11" s="19"/>
      <c r="BJ11" s="19"/>
      <c r="BK11" s="19"/>
      <c r="BL11" s="19">
        <v>1</v>
      </c>
      <c r="BM11" s="19">
        <v>20</v>
      </c>
      <c r="BN11" s="19"/>
      <c r="BO11" s="19"/>
      <c r="BP11" s="19"/>
      <c r="BQ11" s="19"/>
      <c r="BR11" s="19"/>
      <c r="BS11" s="19"/>
    </row>
    <row r="12" spans="1:71" ht="12.75">
      <c r="A12" s="13">
        <f t="shared" si="0"/>
        <v>8</v>
      </c>
      <c r="B12" s="13" t="s">
        <v>310</v>
      </c>
      <c r="C12" s="42">
        <v>9771</v>
      </c>
      <c r="D12" s="20" t="s">
        <v>211</v>
      </c>
      <c r="E12" s="20">
        <f t="shared" si="1"/>
        <v>1</v>
      </c>
      <c r="F12" s="21" t="s">
        <v>357</v>
      </c>
      <c r="G12" s="102">
        <f t="shared" si="2"/>
        <v>207</v>
      </c>
      <c r="H12" s="102">
        <f t="shared" si="3"/>
        <v>59</v>
      </c>
      <c r="I12" s="102"/>
      <c r="J12" s="44"/>
      <c r="K12" s="14">
        <v>15</v>
      </c>
      <c r="L12" s="14">
        <v>20</v>
      </c>
      <c r="M12" s="14">
        <v>37</v>
      </c>
      <c r="N12" s="14">
        <v>60</v>
      </c>
      <c r="O12" s="14">
        <v>13</v>
      </c>
      <c r="P12" s="14">
        <v>10</v>
      </c>
      <c r="Q12" s="14">
        <v>20</v>
      </c>
      <c r="R12" s="14">
        <v>32</v>
      </c>
      <c r="S12" s="39"/>
      <c r="T12" s="14"/>
      <c r="U12" s="14">
        <v>15</v>
      </c>
      <c r="V12" s="14">
        <v>6</v>
      </c>
      <c r="W12" s="14">
        <v>5</v>
      </c>
      <c r="X12" s="14">
        <v>4</v>
      </c>
      <c r="Y12" s="14">
        <v>18</v>
      </c>
      <c r="Z12" s="14">
        <v>7</v>
      </c>
      <c r="AA12" s="14">
        <v>4</v>
      </c>
      <c r="AB12" s="19">
        <v>33</v>
      </c>
      <c r="AC12" s="19">
        <v>7</v>
      </c>
      <c r="AD12" s="19">
        <v>3</v>
      </c>
      <c r="AE12" s="19"/>
      <c r="AF12" s="19">
        <v>15</v>
      </c>
      <c r="AG12" s="19">
        <v>15</v>
      </c>
      <c r="AH12" s="19">
        <v>170</v>
      </c>
      <c r="AI12" s="19">
        <v>2</v>
      </c>
      <c r="AJ12" s="19"/>
      <c r="AK12" s="19"/>
      <c r="AL12" s="19"/>
      <c r="AM12" s="19"/>
      <c r="AN12" s="19"/>
      <c r="AO12" s="14">
        <v>15</v>
      </c>
      <c r="AP12" s="14">
        <v>5</v>
      </c>
      <c r="AQ12" s="14">
        <v>25</v>
      </c>
      <c r="AR12" s="19">
        <v>1</v>
      </c>
      <c r="AS12" s="19">
        <v>60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>
        <v>2</v>
      </c>
      <c r="BG12" s="19">
        <v>5</v>
      </c>
      <c r="BH12" s="19"/>
      <c r="BI12" s="19"/>
      <c r="BJ12" s="19">
        <v>2</v>
      </c>
      <c r="BK12" s="19">
        <v>5</v>
      </c>
      <c r="BL12" s="19">
        <v>1</v>
      </c>
      <c r="BM12" s="19">
        <v>15</v>
      </c>
      <c r="BN12" s="19"/>
      <c r="BO12" s="19"/>
      <c r="BP12" s="19"/>
      <c r="BQ12" s="19"/>
      <c r="BR12" s="19"/>
      <c r="BS12" s="19"/>
    </row>
    <row r="13" spans="1:71" ht="12.75">
      <c r="A13" s="13">
        <f t="shared" si="0"/>
        <v>9</v>
      </c>
      <c r="B13" s="13" t="s">
        <v>310</v>
      </c>
      <c r="C13" s="42">
        <v>9990</v>
      </c>
      <c r="D13" s="20" t="s">
        <v>201</v>
      </c>
      <c r="E13" s="20">
        <f t="shared" si="1"/>
        <v>1</v>
      </c>
      <c r="F13" s="21" t="s">
        <v>357</v>
      </c>
      <c r="G13" s="102">
        <f t="shared" si="2"/>
        <v>59</v>
      </c>
      <c r="H13" s="102">
        <f t="shared" si="3"/>
        <v>30</v>
      </c>
      <c r="I13" s="102"/>
      <c r="J13" s="44"/>
      <c r="K13" s="19"/>
      <c r="L13" s="14">
        <v>1</v>
      </c>
      <c r="M13" s="14">
        <v>4</v>
      </c>
      <c r="N13" s="14">
        <v>42</v>
      </c>
      <c r="O13" s="14"/>
      <c r="P13" s="14">
        <v>1</v>
      </c>
      <c r="Q13" s="14">
        <v>3</v>
      </c>
      <c r="R13" s="14">
        <v>8</v>
      </c>
      <c r="S13" s="39"/>
      <c r="T13" s="14">
        <v>1</v>
      </c>
      <c r="U13" s="14"/>
      <c r="V13" s="14">
        <v>10</v>
      </c>
      <c r="W13" s="14">
        <v>5</v>
      </c>
      <c r="X13" s="14">
        <v>3</v>
      </c>
      <c r="Y13" s="14"/>
      <c r="Z13" s="14">
        <v>5</v>
      </c>
      <c r="AA13" s="14">
        <v>6</v>
      </c>
      <c r="AB13" s="19"/>
      <c r="AC13" s="19"/>
      <c r="AD13" s="19"/>
      <c r="AE13" s="19"/>
      <c r="AF13" s="19">
        <v>3</v>
      </c>
      <c r="AG13" s="19"/>
      <c r="AH13" s="19">
        <v>87</v>
      </c>
      <c r="AI13" s="19"/>
      <c r="AJ13" s="19"/>
      <c r="AK13" s="19"/>
      <c r="AL13" s="19"/>
      <c r="AM13" s="19"/>
      <c r="AN13" s="19"/>
      <c r="AO13" s="14">
        <v>3</v>
      </c>
      <c r="AP13" s="14"/>
      <c r="AQ13" s="14"/>
      <c r="AR13" s="19">
        <v>1</v>
      </c>
      <c r="AS13" s="19"/>
      <c r="AT13" s="19"/>
      <c r="AU13" s="19"/>
      <c r="AV13" s="19"/>
      <c r="AW13" s="19"/>
      <c r="AX13" s="19"/>
      <c r="AY13" s="19"/>
      <c r="AZ13" s="19"/>
      <c r="BA13" s="19"/>
      <c r="BB13" s="19">
        <v>30</v>
      </c>
      <c r="BC13" s="19"/>
      <c r="BD13" s="19"/>
      <c r="BE13" s="19"/>
      <c r="BF13" s="19"/>
      <c r="BG13" s="19"/>
      <c r="BH13" s="19"/>
      <c r="BI13" s="19"/>
      <c r="BJ13" s="19"/>
      <c r="BK13" s="19"/>
      <c r="BL13" s="19">
        <v>1</v>
      </c>
      <c r="BM13" s="19"/>
      <c r="BN13" s="19"/>
      <c r="BO13" s="19"/>
      <c r="BP13" s="19"/>
      <c r="BQ13" s="19"/>
      <c r="BR13" s="19">
        <v>18</v>
      </c>
      <c r="BS13" s="19"/>
    </row>
    <row r="14" spans="1:71" ht="12.75">
      <c r="A14" s="13">
        <f t="shared" si="0"/>
        <v>10</v>
      </c>
      <c r="B14" s="13" t="s">
        <v>310</v>
      </c>
      <c r="C14" s="42">
        <v>9774</v>
      </c>
      <c r="D14" s="20" t="s">
        <v>202</v>
      </c>
      <c r="E14" s="20">
        <f t="shared" si="1"/>
        <v>1</v>
      </c>
      <c r="F14" s="21" t="s">
        <v>357</v>
      </c>
      <c r="G14" s="102">
        <f t="shared" si="2"/>
        <v>241</v>
      </c>
      <c r="H14" s="102">
        <f t="shared" si="3"/>
        <v>158</v>
      </c>
      <c r="I14" s="102"/>
      <c r="J14" s="44"/>
      <c r="K14" s="14">
        <v>7</v>
      </c>
      <c r="L14" s="14">
        <v>43</v>
      </c>
      <c r="M14" s="14">
        <v>49</v>
      </c>
      <c r="N14" s="14">
        <v>48</v>
      </c>
      <c r="O14" s="14">
        <v>5</v>
      </c>
      <c r="P14" s="14">
        <v>29</v>
      </c>
      <c r="Q14" s="14">
        <v>40</v>
      </c>
      <c r="R14" s="14">
        <v>20</v>
      </c>
      <c r="S14" s="39"/>
      <c r="T14" s="14">
        <v>5</v>
      </c>
      <c r="U14" s="14">
        <v>38</v>
      </c>
      <c r="V14" s="14">
        <v>29</v>
      </c>
      <c r="W14" s="14">
        <v>30</v>
      </c>
      <c r="X14" s="14">
        <v>3</v>
      </c>
      <c r="Y14" s="14">
        <v>25</v>
      </c>
      <c r="Z14" s="14">
        <v>18</v>
      </c>
      <c r="AA14" s="14">
        <v>10</v>
      </c>
      <c r="AB14" s="19">
        <v>10</v>
      </c>
      <c r="AC14" s="19">
        <v>18</v>
      </c>
      <c r="AD14" s="19">
        <v>22</v>
      </c>
      <c r="AE14" s="19">
        <v>15</v>
      </c>
      <c r="AF14" s="19">
        <v>45</v>
      </c>
      <c r="AG14" s="19">
        <v>35</v>
      </c>
      <c r="AH14" s="19">
        <v>282</v>
      </c>
      <c r="AI14" s="19">
        <v>9</v>
      </c>
      <c r="AJ14" s="19">
        <v>1</v>
      </c>
      <c r="AK14" s="19">
        <v>1</v>
      </c>
      <c r="AL14" s="19"/>
      <c r="AM14" s="19"/>
      <c r="AN14" s="19">
        <v>4</v>
      </c>
      <c r="AO14" s="14">
        <v>144</v>
      </c>
      <c r="AP14" s="14">
        <v>107</v>
      </c>
      <c r="AQ14" s="14">
        <v>168</v>
      </c>
      <c r="AR14" s="19">
        <v>1</v>
      </c>
      <c r="AS14" s="19">
        <v>40</v>
      </c>
      <c r="AT14" s="19">
        <v>2</v>
      </c>
      <c r="AU14" s="19">
        <v>6</v>
      </c>
      <c r="AV14" s="19"/>
      <c r="AW14" s="19"/>
      <c r="AX14" s="19"/>
      <c r="AY14" s="19"/>
      <c r="AZ14" s="19">
        <v>2</v>
      </c>
      <c r="BA14" s="19">
        <v>50</v>
      </c>
      <c r="BB14" s="19">
        <v>8</v>
      </c>
      <c r="BC14" s="19">
        <v>32</v>
      </c>
      <c r="BD14" s="19">
        <v>2</v>
      </c>
      <c r="BE14" s="19">
        <v>60</v>
      </c>
      <c r="BF14" s="19">
        <v>15</v>
      </c>
      <c r="BG14" s="19">
        <v>65</v>
      </c>
      <c r="BH14" s="19"/>
      <c r="BI14" s="19"/>
      <c r="BJ14" s="19">
        <v>12</v>
      </c>
      <c r="BK14" s="19">
        <v>36</v>
      </c>
      <c r="BL14" s="19">
        <v>3</v>
      </c>
      <c r="BM14" s="19">
        <v>80</v>
      </c>
      <c r="BN14" s="19">
        <v>2</v>
      </c>
      <c r="BO14" s="19">
        <v>8</v>
      </c>
      <c r="BP14" s="19">
        <v>1</v>
      </c>
      <c r="BQ14" s="19">
        <v>40</v>
      </c>
      <c r="BR14" s="19">
        <v>5</v>
      </c>
      <c r="BS14" s="19">
        <v>20</v>
      </c>
    </row>
    <row r="15" spans="1:71" ht="12.75">
      <c r="A15" s="13">
        <f t="shared" si="0"/>
        <v>11</v>
      </c>
      <c r="B15" s="13" t="s">
        <v>310</v>
      </c>
      <c r="C15" s="13">
        <v>9811</v>
      </c>
      <c r="D15" s="20" t="s">
        <v>222</v>
      </c>
      <c r="E15" s="20">
        <f t="shared" si="1"/>
        <v>1</v>
      </c>
      <c r="F15" s="21" t="s">
        <v>357</v>
      </c>
      <c r="G15" s="102">
        <f t="shared" si="2"/>
        <v>31</v>
      </c>
      <c r="H15" s="102">
        <f t="shared" si="3"/>
        <v>17</v>
      </c>
      <c r="I15" s="102"/>
      <c r="J15" s="25"/>
      <c r="K15" s="14"/>
      <c r="L15" s="14"/>
      <c r="M15" s="14">
        <v>4</v>
      </c>
      <c r="N15" s="14">
        <v>13</v>
      </c>
      <c r="O15" s="14"/>
      <c r="P15" s="14"/>
      <c r="Q15" s="14">
        <v>2</v>
      </c>
      <c r="R15" s="19">
        <v>12</v>
      </c>
      <c r="S15" s="39"/>
      <c r="T15" s="19">
        <v>2</v>
      </c>
      <c r="U15" s="14">
        <v>7</v>
      </c>
      <c r="V15" s="14">
        <v>1</v>
      </c>
      <c r="W15" s="14">
        <v>2</v>
      </c>
      <c r="X15" s="14">
        <v>1</v>
      </c>
      <c r="Y15" s="14">
        <v>4</v>
      </c>
      <c r="Z15" s="14"/>
      <c r="AA15" s="14"/>
      <c r="AB15" s="19"/>
      <c r="AC15" s="19">
        <v>1</v>
      </c>
      <c r="AD15" s="19"/>
      <c r="AE15" s="19"/>
      <c r="AF15" s="19">
        <v>6</v>
      </c>
      <c r="AG15" s="19">
        <v>3</v>
      </c>
      <c r="AH15" s="19">
        <v>35</v>
      </c>
      <c r="AI15" s="19"/>
      <c r="AJ15" s="19"/>
      <c r="AK15" s="19"/>
      <c r="AL15" s="19"/>
      <c r="AM15" s="19"/>
      <c r="AN15" s="19"/>
      <c r="AO15" s="14">
        <v>6</v>
      </c>
      <c r="AP15" s="14">
        <v>4</v>
      </c>
      <c r="AQ15" s="14">
        <v>20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>
        <v>1</v>
      </c>
      <c r="BG15" s="19">
        <v>2</v>
      </c>
      <c r="BH15" s="19"/>
      <c r="BI15" s="19"/>
      <c r="BJ15" s="19">
        <v>3</v>
      </c>
      <c r="BK15" s="19">
        <v>3</v>
      </c>
      <c r="BL15" s="19"/>
      <c r="BM15" s="19"/>
      <c r="BN15" s="19">
        <v>1</v>
      </c>
      <c r="BO15" s="19">
        <v>2</v>
      </c>
      <c r="BP15" s="19"/>
      <c r="BQ15" s="19"/>
      <c r="BR15" s="19"/>
      <c r="BS15" s="19"/>
    </row>
    <row r="16" spans="1:71" s="8" customFormat="1" ht="15" customHeight="1">
      <c r="A16" s="13">
        <f t="shared" si="0"/>
        <v>12</v>
      </c>
      <c r="B16" s="13" t="s">
        <v>310</v>
      </c>
      <c r="C16" s="42">
        <v>9793</v>
      </c>
      <c r="D16" s="20" t="s">
        <v>333</v>
      </c>
      <c r="E16" s="20">
        <f t="shared" si="1"/>
        <v>1</v>
      </c>
      <c r="F16" s="21" t="s">
        <v>357</v>
      </c>
      <c r="G16" s="102">
        <f t="shared" si="2"/>
        <v>66</v>
      </c>
      <c r="H16" s="102">
        <f t="shared" si="3"/>
        <v>12</v>
      </c>
      <c r="I16" s="102"/>
      <c r="J16" s="44"/>
      <c r="K16" s="28"/>
      <c r="L16" s="28">
        <v>1</v>
      </c>
      <c r="M16" s="28">
        <v>22</v>
      </c>
      <c r="N16" s="28">
        <v>18</v>
      </c>
      <c r="O16" s="28">
        <v>2</v>
      </c>
      <c r="P16" s="28">
        <v>2</v>
      </c>
      <c r="Q16" s="28">
        <v>13</v>
      </c>
      <c r="R16" s="28">
        <v>8</v>
      </c>
      <c r="S16" s="43"/>
      <c r="T16" s="35">
        <v>6</v>
      </c>
      <c r="U16" s="35">
        <v>2</v>
      </c>
      <c r="V16" s="35"/>
      <c r="W16" s="35">
        <v>1</v>
      </c>
      <c r="X16" s="35">
        <v>2</v>
      </c>
      <c r="Y16" s="35"/>
      <c r="Z16" s="35"/>
      <c r="AA16" s="35">
        <v>1</v>
      </c>
      <c r="AB16" s="34">
        <v>9</v>
      </c>
      <c r="AC16" s="34"/>
      <c r="AD16" s="34">
        <v>1</v>
      </c>
      <c r="AE16" s="34">
        <v>5</v>
      </c>
      <c r="AF16" s="34">
        <v>6</v>
      </c>
      <c r="AG16" s="34">
        <v>2</v>
      </c>
      <c r="AH16" s="34">
        <v>67</v>
      </c>
      <c r="AI16" s="65"/>
      <c r="AJ16" s="65">
        <v>1</v>
      </c>
      <c r="AK16" s="63"/>
      <c r="AL16" s="63"/>
      <c r="AM16" s="63"/>
      <c r="AN16" s="63"/>
      <c r="AO16" s="28">
        <v>24</v>
      </c>
      <c r="AP16" s="28">
        <v>12</v>
      </c>
      <c r="AQ16" s="28">
        <v>22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>
        <v>6</v>
      </c>
      <c r="BC16" s="63">
        <v>20</v>
      </c>
      <c r="BD16" s="63"/>
      <c r="BE16" s="63"/>
      <c r="BF16" s="63">
        <v>3</v>
      </c>
      <c r="BG16" s="63">
        <v>6</v>
      </c>
      <c r="BH16" s="63"/>
      <c r="BI16" s="63"/>
      <c r="BJ16" s="63">
        <v>12</v>
      </c>
      <c r="BK16" s="63">
        <v>24</v>
      </c>
      <c r="BL16" s="63"/>
      <c r="BM16" s="63"/>
      <c r="BN16" s="63">
        <v>3</v>
      </c>
      <c r="BO16" s="63">
        <v>12</v>
      </c>
      <c r="BP16" s="63">
        <v>1</v>
      </c>
      <c r="BQ16" s="63">
        <v>30</v>
      </c>
      <c r="BR16" s="63"/>
      <c r="BS16" s="63"/>
    </row>
    <row r="17" spans="1:71" s="8" customFormat="1" ht="15" customHeight="1">
      <c r="A17" s="13">
        <f t="shared" si="0"/>
        <v>13</v>
      </c>
      <c r="B17" s="13" t="s">
        <v>310</v>
      </c>
      <c r="C17" s="13">
        <v>9812</v>
      </c>
      <c r="D17" s="20" t="s">
        <v>226</v>
      </c>
      <c r="E17" s="20">
        <f t="shared" si="1"/>
        <v>1</v>
      </c>
      <c r="F17" s="21" t="s">
        <v>357</v>
      </c>
      <c r="G17" s="102">
        <f t="shared" si="2"/>
        <v>233</v>
      </c>
      <c r="H17" s="102">
        <f t="shared" si="3"/>
        <v>141</v>
      </c>
      <c r="I17" s="102"/>
      <c r="J17" s="25"/>
      <c r="K17" s="14">
        <v>10</v>
      </c>
      <c r="L17" s="14">
        <v>26</v>
      </c>
      <c r="M17" s="14">
        <v>53</v>
      </c>
      <c r="N17" s="14">
        <v>66</v>
      </c>
      <c r="O17" s="14">
        <v>3</v>
      </c>
      <c r="P17" s="14">
        <v>16</v>
      </c>
      <c r="Q17" s="14">
        <v>30</v>
      </c>
      <c r="R17" s="14">
        <v>29</v>
      </c>
      <c r="S17" s="39"/>
      <c r="T17" s="14">
        <v>7</v>
      </c>
      <c r="U17" s="14">
        <v>20</v>
      </c>
      <c r="V17" s="14">
        <v>30</v>
      </c>
      <c r="W17" s="14">
        <v>13</v>
      </c>
      <c r="X17" s="14">
        <v>11</v>
      </c>
      <c r="Y17" s="14">
        <v>21</v>
      </c>
      <c r="Z17" s="14">
        <v>29</v>
      </c>
      <c r="AA17" s="14">
        <v>10</v>
      </c>
      <c r="AB17" s="19">
        <v>6</v>
      </c>
      <c r="AC17" s="19">
        <v>4</v>
      </c>
      <c r="AD17" s="19">
        <v>2</v>
      </c>
      <c r="AE17" s="19">
        <v>15</v>
      </c>
      <c r="AF17" s="19">
        <v>59</v>
      </c>
      <c r="AG17" s="19">
        <v>15</v>
      </c>
      <c r="AH17" s="19">
        <v>196</v>
      </c>
      <c r="AI17" s="19">
        <v>1</v>
      </c>
      <c r="AJ17" s="19"/>
      <c r="AK17" s="19">
        <v>6</v>
      </c>
      <c r="AL17" s="19"/>
      <c r="AM17" s="19"/>
      <c r="AN17" s="19">
        <v>1</v>
      </c>
      <c r="AO17" s="14"/>
      <c r="AP17" s="14"/>
      <c r="AQ17" s="14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</row>
    <row r="18" spans="1:71" s="8" customFormat="1" ht="15" customHeight="1">
      <c r="A18" s="13">
        <f t="shared" si="0"/>
        <v>14</v>
      </c>
      <c r="B18" s="13" t="s">
        <v>310</v>
      </c>
      <c r="C18" s="13">
        <v>9813</v>
      </c>
      <c r="D18" s="20" t="s">
        <v>227</v>
      </c>
      <c r="E18" s="20">
        <f t="shared" si="1"/>
        <v>1</v>
      </c>
      <c r="F18" s="21" t="s">
        <v>357</v>
      </c>
      <c r="G18" s="102">
        <f t="shared" si="2"/>
        <v>98</v>
      </c>
      <c r="H18" s="102">
        <f t="shared" si="3"/>
        <v>0</v>
      </c>
      <c r="I18" s="102"/>
      <c r="J18" s="25"/>
      <c r="K18" s="14"/>
      <c r="L18" s="14"/>
      <c r="M18" s="14">
        <v>6</v>
      </c>
      <c r="N18" s="14">
        <v>54</v>
      </c>
      <c r="O18" s="14"/>
      <c r="P18" s="14"/>
      <c r="Q18" s="14">
        <v>4</v>
      </c>
      <c r="R18" s="14">
        <v>34</v>
      </c>
      <c r="S18" s="39">
        <v>0</v>
      </c>
      <c r="T18" s="14"/>
      <c r="U18" s="14"/>
      <c r="V18" s="14"/>
      <c r="W18" s="14"/>
      <c r="X18" s="14"/>
      <c r="Y18" s="14"/>
      <c r="Z18" s="14"/>
      <c r="AA18" s="14"/>
      <c r="AB18" s="19"/>
      <c r="AC18" s="19">
        <v>8</v>
      </c>
      <c r="AD18" s="19">
        <v>6</v>
      </c>
      <c r="AE18" s="19"/>
      <c r="AF18" s="19">
        <v>1</v>
      </c>
      <c r="AG18" s="19"/>
      <c r="AH18" s="19">
        <v>97</v>
      </c>
      <c r="AI18" s="19">
        <v>1</v>
      </c>
      <c r="AJ18" s="19"/>
      <c r="AK18" s="19"/>
      <c r="AL18" s="19"/>
      <c r="AM18" s="19"/>
      <c r="AN18" s="19"/>
      <c r="AO18" s="14"/>
      <c r="AP18" s="14"/>
      <c r="AQ18" s="14">
        <v>20</v>
      </c>
      <c r="AR18" s="19">
        <v>1</v>
      </c>
      <c r="AS18" s="19">
        <v>40</v>
      </c>
      <c r="AT18" s="19"/>
      <c r="AU18" s="19"/>
      <c r="AV18" s="19"/>
      <c r="AW18" s="19"/>
      <c r="AX18" s="19"/>
      <c r="AY18" s="19"/>
      <c r="AZ18" s="19"/>
      <c r="BA18" s="19"/>
      <c r="BB18" s="19">
        <v>22</v>
      </c>
      <c r="BC18" s="19">
        <v>100</v>
      </c>
      <c r="BD18" s="19"/>
      <c r="BE18" s="19"/>
      <c r="BF18" s="19"/>
      <c r="BG18" s="19"/>
      <c r="BH18" s="19"/>
      <c r="BI18" s="19"/>
      <c r="BJ18" s="19"/>
      <c r="BK18" s="19"/>
      <c r="BL18" s="19">
        <v>1</v>
      </c>
      <c r="BM18" s="19">
        <v>8</v>
      </c>
      <c r="BN18" s="19">
        <v>1</v>
      </c>
      <c r="BO18" s="19">
        <v>8</v>
      </c>
      <c r="BP18" s="19">
        <v>1</v>
      </c>
      <c r="BQ18" s="19">
        <v>8</v>
      </c>
      <c r="BR18" s="19"/>
      <c r="BS18" s="19"/>
    </row>
    <row r="19" spans="1:71" s="8" customFormat="1" ht="15" customHeight="1">
      <c r="A19" s="13">
        <f t="shared" si="0"/>
        <v>15</v>
      </c>
      <c r="B19" s="13" t="s">
        <v>310</v>
      </c>
      <c r="C19" s="13">
        <v>9814</v>
      </c>
      <c r="D19" s="20" t="s">
        <v>225</v>
      </c>
      <c r="E19" s="20">
        <f t="shared" si="1"/>
        <v>1</v>
      </c>
      <c r="F19" s="21" t="s">
        <v>357</v>
      </c>
      <c r="G19" s="102">
        <f t="shared" si="2"/>
        <v>35</v>
      </c>
      <c r="H19" s="102">
        <f t="shared" si="3"/>
        <v>5</v>
      </c>
      <c r="I19" s="102"/>
      <c r="J19" s="25"/>
      <c r="K19" s="14">
        <v>3</v>
      </c>
      <c r="L19" s="14">
        <v>8</v>
      </c>
      <c r="M19" s="14">
        <v>2</v>
      </c>
      <c r="N19" s="14">
        <v>3</v>
      </c>
      <c r="O19" s="14"/>
      <c r="P19" s="14">
        <v>17</v>
      </c>
      <c r="Q19" s="14">
        <v>1</v>
      </c>
      <c r="R19" s="14">
        <v>1</v>
      </c>
      <c r="S19" s="39"/>
      <c r="T19" s="14"/>
      <c r="U19" s="14"/>
      <c r="V19" s="14">
        <v>1</v>
      </c>
      <c r="W19" s="14"/>
      <c r="X19" s="14">
        <v>2</v>
      </c>
      <c r="Y19" s="14">
        <v>1</v>
      </c>
      <c r="Z19" s="14"/>
      <c r="AA19" s="14">
        <v>1</v>
      </c>
      <c r="AB19" s="19"/>
      <c r="AC19" s="19">
        <v>1</v>
      </c>
      <c r="AD19" s="19"/>
      <c r="AE19" s="19"/>
      <c r="AF19" s="19">
        <v>1</v>
      </c>
      <c r="AG19" s="19"/>
      <c r="AH19" s="19">
        <v>9</v>
      </c>
      <c r="AI19" s="19"/>
      <c r="AJ19" s="19"/>
      <c r="AK19" s="19"/>
      <c r="AL19" s="19"/>
      <c r="AM19" s="19"/>
      <c r="AN19" s="19"/>
      <c r="AO19" s="14"/>
      <c r="AP19" s="14"/>
      <c r="AQ19" s="14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>
        <v>6</v>
      </c>
      <c r="BO19" s="19">
        <v>3</v>
      </c>
      <c r="BP19" s="19">
        <v>1</v>
      </c>
      <c r="BQ19" s="19">
        <v>2</v>
      </c>
      <c r="BR19" s="19"/>
      <c r="BS19" s="19"/>
    </row>
    <row r="20" spans="1:71" s="3" customFormat="1" ht="15" customHeight="1">
      <c r="A20" s="13">
        <f t="shared" si="0"/>
        <v>16</v>
      </c>
      <c r="B20" s="13" t="s">
        <v>310</v>
      </c>
      <c r="C20" s="42">
        <v>15064</v>
      </c>
      <c r="D20" s="20" t="s">
        <v>255</v>
      </c>
      <c r="E20" s="20">
        <f t="shared" si="1"/>
        <v>1</v>
      </c>
      <c r="F20" s="21" t="s">
        <v>357</v>
      </c>
      <c r="G20" s="102">
        <f t="shared" si="2"/>
        <v>187</v>
      </c>
      <c r="H20" s="102">
        <f t="shared" si="3"/>
        <v>62</v>
      </c>
      <c r="I20" s="102"/>
      <c r="J20" s="44"/>
      <c r="K20" s="19">
        <v>2</v>
      </c>
      <c r="L20" s="14">
        <v>17</v>
      </c>
      <c r="M20" s="14">
        <v>38</v>
      </c>
      <c r="N20" s="14">
        <v>59</v>
      </c>
      <c r="O20" s="14">
        <v>6</v>
      </c>
      <c r="P20" s="14">
        <v>13</v>
      </c>
      <c r="Q20" s="14">
        <v>25</v>
      </c>
      <c r="R20" s="14">
        <v>27</v>
      </c>
      <c r="S20" s="39"/>
      <c r="T20" s="14">
        <v>2</v>
      </c>
      <c r="U20" s="14">
        <v>11</v>
      </c>
      <c r="V20" s="14">
        <v>14</v>
      </c>
      <c r="W20" s="14">
        <v>5</v>
      </c>
      <c r="X20" s="14">
        <v>6</v>
      </c>
      <c r="Y20" s="14">
        <v>11</v>
      </c>
      <c r="Z20" s="14">
        <v>9</v>
      </c>
      <c r="AA20" s="14">
        <v>4</v>
      </c>
      <c r="AB20" s="19"/>
      <c r="AC20" s="19">
        <v>6</v>
      </c>
      <c r="AD20" s="19">
        <v>2</v>
      </c>
      <c r="AE20" s="19"/>
      <c r="AF20" s="19">
        <v>43</v>
      </c>
      <c r="AG20" s="19">
        <v>82</v>
      </c>
      <c r="AH20" s="19">
        <v>228</v>
      </c>
      <c r="AI20" s="19">
        <v>1</v>
      </c>
      <c r="AJ20" s="19">
        <v>2</v>
      </c>
      <c r="AK20" s="19"/>
      <c r="AL20" s="19"/>
      <c r="AM20" s="19"/>
      <c r="AN20" s="19"/>
      <c r="AO20" s="14">
        <v>47</v>
      </c>
      <c r="AP20" s="14">
        <v>7</v>
      </c>
      <c r="AQ20" s="14">
        <v>131</v>
      </c>
      <c r="AR20" s="19">
        <v>2</v>
      </c>
      <c r="AS20" s="19">
        <v>60</v>
      </c>
      <c r="AT20" s="19"/>
      <c r="AU20" s="19">
        <v>10</v>
      </c>
      <c r="AV20" s="19">
        <v>1</v>
      </c>
      <c r="AW20" s="19">
        <v>20</v>
      </c>
      <c r="AX20" s="19"/>
      <c r="AY20" s="19">
        <v>4</v>
      </c>
      <c r="AZ20" s="19">
        <v>1</v>
      </c>
      <c r="BA20" s="19">
        <v>8</v>
      </c>
      <c r="BB20" s="19">
        <v>30</v>
      </c>
      <c r="BC20" s="19">
        <v>30</v>
      </c>
      <c r="BD20" s="19"/>
      <c r="BE20" s="19"/>
      <c r="BF20" s="19">
        <v>4</v>
      </c>
      <c r="BG20" s="19">
        <v>10</v>
      </c>
      <c r="BH20" s="19"/>
      <c r="BI20" s="19"/>
      <c r="BJ20" s="19">
        <v>9</v>
      </c>
      <c r="BK20" s="19">
        <v>15</v>
      </c>
      <c r="BL20" s="19">
        <v>2</v>
      </c>
      <c r="BM20" s="19">
        <v>22</v>
      </c>
      <c r="BN20" s="19">
        <v>3</v>
      </c>
      <c r="BO20" s="19">
        <v>5</v>
      </c>
      <c r="BP20" s="19"/>
      <c r="BQ20" s="19"/>
      <c r="BR20" s="19"/>
      <c r="BS20" s="19"/>
    </row>
    <row r="21" spans="1:71" s="8" customFormat="1" ht="15" customHeight="1">
      <c r="A21" s="13">
        <f t="shared" si="0"/>
        <v>17</v>
      </c>
      <c r="B21" s="13" t="s">
        <v>310</v>
      </c>
      <c r="C21" s="40">
        <v>9826</v>
      </c>
      <c r="D21" s="20" t="s">
        <v>241</v>
      </c>
      <c r="E21" s="20">
        <f t="shared" si="1"/>
        <v>1</v>
      </c>
      <c r="F21" s="21" t="s">
        <v>357</v>
      </c>
      <c r="G21" s="102">
        <f t="shared" si="2"/>
        <v>153</v>
      </c>
      <c r="H21" s="102">
        <f t="shared" si="3"/>
        <v>78</v>
      </c>
      <c r="I21" s="102"/>
      <c r="J21" s="53"/>
      <c r="K21" s="14">
        <v>2</v>
      </c>
      <c r="L21" s="14">
        <v>6</v>
      </c>
      <c r="M21" s="14">
        <v>20</v>
      </c>
      <c r="N21" s="14">
        <v>60</v>
      </c>
      <c r="O21" s="14">
        <v>4</v>
      </c>
      <c r="P21" s="14">
        <v>6</v>
      </c>
      <c r="Q21" s="14">
        <v>15</v>
      </c>
      <c r="R21" s="14">
        <v>40</v>
      </c>
      <c r="S21" s="39"/>
      <c r="T21" s="14">
        <v>4</v>
      </c>
      <c r="U21" s="14">
        <v>4</v>
      </c>
      <c r="V21" s="14">
        <v>10</v>
      </c>
      <c r="W21" s="14">
        <v>20</v>
      </c>
      <c r="X21" s="14">
        <v>6</v>
      </c>
      <c r="Y21" s="14">
        <v>4</v>
      </c>
      <c r="Z21" s="14">
        <v>10</v>
      </c>
      <c r="AA21" s="14">
        <v>20</v>
      </c>
      <c r="AB21" s="19">
        <v>8</v>
      </c>
      <c r="AC21" s="19">
        <v>6</v>
      </c>
      <c r="AD21" s="19"/>
      <c r="AE21" s="19">
        <v>1</v>
      </c>
      <c r="AF21" s="19">
        <v>8</v>
      </c>
      <c r="AG21" s="19">
        <v>4</v>
      </c>
      <c r="AH21" s="19">
        <v>110</v>
      </c>
      <c r="AI21" s="19">
        <v>3</v>
      </c>
      <c r="AJ21" s="19"/>
      <c r="AK21" s="19"/>
      <c r="AL21" s="19"/>
      <c r="AM21" s="19"/>
      <c r="AN21" s="19"/>
      <c r="AO21" s="14">
        <v>20</v>
      </c>
      <c r="AP21" s="14">
        <v>4</v>
      </c>
      <c r="AQ21" s="14"/>
      <c r="AR21" s="19">
        <v>1</v>
      </c>
      <c r="AS21" s="19">
        <v>45</v>
      </c>
      <c r="AT21" s="19"/>
      <c r="AU21" s="19"/>
      <c r="AV21" s="19">
        <v>1</v>
      </c>
      <c r="AW21" s="19">
        <v>24</v>
      </c>
      <c r="AX21" s="19"/>
      <c r="AY21" s="19"/>
      <c r="AZ21" s="19"/>
      <c r="BA21" s="19"/>
      <c r="BB21" s="19">
        <v>10</v>
      </c>
      <c r="BC21" s="19">
        <v>1</v>
      </c>
      <c r="BD21" s="19"/>
      <c r="BE21" s="19"/>
      <c r="BF21" s="19">
        <v>1</v>
      </c>
      <c r="BG21" s="19">
        <v>1</v>
      </c>
      <c r="BH21" s="19"/>
      <c r="BI21" s="19"/>
      <c r="BJ21" s="19">
        <v>5</v>
      </c>
      <c r="BK21" s="19">
        <v>2</v>
      </c>
      <c r="BL21" s="19">
        <v>1</v>
      </c>
      <c r="BM21" s="19">
        <v>10</v>
      </c>
      <c r="BN21" s="19">
        <v>1</v>
      </c>
      <c r="BO21" s="19">
        <v>4</v>
      </c>
      <c r="BP21" s="19">
        <v>1</v>
      </c>
      <c r="BQ21" s="19">
        <v>15</v>
      </c>
      <c r="BR21" s="19">
        <v>10</v>
      </c>
      <c r="BS21" s="19">
        <v>1</v>
      </c>
    </row>
    <row r="22" spans="1:71" s="3" customFormat="1" ht="15" customHeight="1">
      <c r="A22" s="13">
        <f t="shared" si="0"/>
        <v>18</v>
      </c>
      <c r="B22" s="13" t="s">
        <v>310</v>
      </c>
      <c r="C22" s="40">
        <v>9827</v>
      </c>
      <c r="D22" s="20" t="s">
        <v>242</v>
      </c>
      <c r="E22" s="20">
        <f t="shared" si="1"/>
        <v>1</v>
      </c>
      <c r="F22" s="21" t="s">
        <v>357</v>
      </c>
      <c r="G22" s="102">
        <f t="shared" si="2"/>
        <v>27</v>
      </c>
      <c r="H22" s="102">
        <f t="shared" si="3"/>
        <v>4</v>
      </c>
      <c r="I22" s="102"/>
      <c r="J22" s="53"/>
      <c r="K22" s="19"/>
      <c r="L22" s="14">
        <v>1</v>
      </c>
      <c r="M22" s="14">
        <v>9</v>
      </c>
      <c r="N22" s="14">
        <v>9</v>
      </c>
      <c r="O22" s="14">
        <v>1</v>
      </c>
      <c r="P22" s="14">
        <v>1</v>
      </c>
      <c r="Q22" s="14">
        <v>4</v>
      </c>
      <c r="R22" s="14">
        <v>2</v>
      </c>
      <c r="S22" s="39"/>
      <c r="T22" s="14"/>
      <c r="U22" s="14"/>
      <c r="V22" s="14">
        <v>1</v>
      </c>
      <c r="W22" s="14"/>
      <c r="X22" s="14"/>
      <c r="Y22" s="14"/>
      <c r="Z22" s="14">
        <v>1</v>
      </c>
      <c r="AA22" s="14">
        <v>2</v>
      </c>
      <c r="AB22" s="19">
        <v>1</v>
      </c>
      <c r="AC22" s="19">
        <v>2</v>
      </c>
      <c r="AD22" s="19"/>
      <c r="AE22" s="19"/>
      <c r="AF22" s="19">
        <v>3</v>
      </c>
      <c r="AG22" s="19"/>
      <c r="AH22" s="19">
        <v>17</v>
      </c>
      <c r="AI22" s="19"/>
      <c r="AJ22" s="19"/>
      <c r="AK22" s="19"/>
      <c r="AL22" s="19"/>
      <c r="AM22" s="19"/>
      <c r="AN22" s="19"/>
      <c r="AO22" s="14">
        <v>82</v>
      </c>
      <c r="AP22" s="14">
        <v>4</v>
      </c>
      <c r="AQ22" s="14">
        <v>46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>
        <v>2</v>
      </c>
      <c r="BC22" s="19">
        <v>3</v>
      </c>
      <c r="BD22" s="19"/>
      <c r="BE22" s="19"/>
      <c r="BF22" s="19"/>
      <c r="BG22" s="19"/>
      <c r="BH22" s="19"/>
      <c r="BI22" s="19"/>
      <c r="BJ22" s="19">
        <v>2</v>
      </c>
      <c r="BK22" s="19">
        <v>4</v>
      </c>
      <c r="BL22" s="19"/>
      <c r="BM22" s="19"/>
      <c r="BN22" s="19">
        <v>3</v>
      </c>
      <c r="BO22" s="19">
        <v>11</v>
      </c>
      <c r="BP22" s="19"/>
      <c r="BQ22" s="19"/>
      <c r="BR22" s="19">
        <v>1</v>
      </c>
      <c r="BS22" s="19">
        <v>4</v>
      </c>
    </row>
    <row r="23" spans="1:71" s="3" customFormat="1" ht="15" customHeight="1">
      <c r="A23" s="13">
        <f t="shared" si="0"/>
        <v>19</v>
      </c>
      <c r="B23" s="13" t="s">
        <v>310</v>
      </c>
      <c r="C23" s="40">
        <v>9840</v>
      </c>
      <c r="D23" s="20" t="s">
        <v>243</v>
      </c>
      <c r="E23" s="20">
        <f t="shared" si="1"/>
        <v>1</v>
      </c>
      <c r="F23" s="21" t="s">
        <v>357</v>
      </c>
      <c r="G23" s="102">
        <f t="shared" si="2"/>
        <v>101</v>
      </c>
      <c r="H23" s="102">
        <f t="shared" si="3"/>
        <v>23</v>
      </c>
      <c r="I23" s="102"/>
      <c r="J23" s="53"/>
      <c r="K23" s="19"/>
      <c r="L23" s="14">
        <v>1</v>
      </c>
      <c r="M23" s="14">
        <v>10</v>
      </c>
      <c r="N23" s="14">
        <v>64</v>
      </c>
      <c r="O23" s="14"/>
      <c r="P23" s="14">
        <v>2</v>
      </c>
      <c r="Q23" s="14">
        <v>4</v>
      </c>
      <c r="R23" s="14">
        <v>20</v>
      </c>
      <c r="S23" s="39"/>
      <c r="T23" s="14"/>
      <c r="U23" s="14"/>
      <c r="V23" s="14"/>
      <c r="W23" s="14">
        <v>13</v>
      </c>
      <c r="X23" s="14"/>
      <c r="Y23" s="14"/>
      <c r="Z23" s="14"/>
      <c r="AA23" s="14">
        <v>10</v>
      </c>
      <c r="AB23" s="19">
        <v>7</v>
      </c>
      <c r="AC23" s="19">
        <v>3</v>
      </c>
      <c r="AD23" s="19"/>
      <c r="AE23" s="19"/>
      <c r="AF23" s="19">
        <v>4</v>
      </c>
      <c r="AG23" s="19"/>
      <c r="AH23" s="19">
        <v>50</v>
      </c>
      <c r="AI23" s="19"/>
      <c r="AJ23" s="19"/>
      <c r="AK23" s="19">
        <v>1</v>
      </c>
      <c r="AL23" s="19"/>
      <c r="AM23" s="19"/>
      <c r="AN23" s="19"/>
      <c r="AO23" s="14">
        <v>4</v>
      </c>
      <c r="AP23" s="14"/>
      <c r="AQ23" s="14">
        <v>9</v>
      </c>
      <c r="AR23" s="19"/>
      <c r="AS23" s="19"/>
      <c r="AT23" s="19"/>
      <c r="AU23" s="19"/>
      <c r="AV23" s="19">
        <v>1</v>
      </c>
      <c r="AW23" s="19">
        <v>17.5</v>
      </c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>
        <v>5</v>
      </c>
      <c r="BK23" s="19"/>
      <c r="BL23" s="19">
        <v>1</v>
      </c>
      <c r="BM23" s="19">
        <v>4</v>
      </c>
      <c r="BN23" s="19"/>
      <c r="BO23" s="19"/>
      <c r="BP23" s="19"/>
      <c r="BQ23" s="19"/>
      <c r="BR23" s="19"/>
      <c r="BS23" s="19"/>
    </row>
    <row r="24" spans="1:71" s="8" customFormat="1" ht="15" customHeight="1">
      <c r="A24" s="13">
        <f t="shared" si="0"/>
        <v>20</v>
      </c>
      <c r="B24" s="13" t="s">
        <v>310</v>
      </c>
      <c r="C24" s="40">
        <v>9828</v>
      </c>
      <c r="D24" s="20" t="s">
        <v>235</v>
      </c>
      <c r="E24" s="20">
        <f t="shared" si="1"/>
        <v>1</v>
      </c>
      <c r="F24" s="21" t="s">
        <v>357</v>
      </c>
      <c r="G24" s="102">
        <f t="shared" si="2"/>
        <v>102</v>
      </c>
      <c r="H24" s="102">
        <f t="shared" si="3"/>
        <v>104</v>
      </c>
      <c r="I24" s="102"/>
      <c r="J24" s="53"/>
      <c r="K24" s="19">
        <v>5</v>
      </c>
      <c r="L24" s="14">
        <v>5</v>
      </c>
      <c r="M24" s="14">
        <v>20</v>
      </c>
      <c r="N24" s="14">
        <v>25</v>
      </c>
      <c r="O24" s="14">
        <v>5</v>
      </c>
      <c r="P24" s="14">
        <v>2</v>
      </c>
      <c r="Q24" s="14">
        <v>10</v>
      </c>
      <c r="R24" s="14">
        <v>30</v>
      </c>
      <c r="S24" s="39"/>
      <c r="T24" s="14">
        <v>5</v>
      </c>
      <c r="U24" s="14">
        <v>5</v>
      </c>
      <c r="V24" s="14">
        <v>15</v>
      </c>
      <c r="W24" s="14">
        <v>40</v>
      </c>
      <c r="X24" s="14">
        <v>2</v>
      </c>
      <c r="Y24" s="14">
        <v>2</v>
      </c>
      <c r="Z24" s="14">
        <v>5</v>
      </c>
      <c r="AA24" s="14">
        <v>30</v>
      </c>
      <c r="AB24" s="19">
        <v>11</v>
      </c>
      <c r="AC24" s="19">
        <v>6</v>
      </c>
      <c r="AD24" s="19"/>
      <c r="AE24" s="19"/>
      <c r="AF24" s="19">
        <v>10</v>
      </c>
      <c r="AG24" s="19">
        <v>5</v>
      </c>
      <c r="AH24" s="19">
        <v>110</v>
      </c>
      <c r="AI24" s="19"/>
      <c r="AJ24" s="19"/>
      <c r="AK24" s="19"/>
      <c r="AL24" s="19"/>
      <c r="AM24" s="19">
        <v>2</v>
      </c>
      <c r="AN24" s="19">
        <v>11</v>
      </c>
      <c r="AO24" s="14">
        <v>30</v>
      </c>
      <c r="AP24" s="14">
        <v>10</v>
      </c>
      <c r="AQ24" s="14">
        <v>35</v>
      </c>
      <c r="AR24" s="19">
        <v>1</v>
      </c>
      <c r="AS24" s="19">
        <v>40</v>
      </c>
      <c r="AT24" s="19"/>
      <c r="AU24" s="19"/>
      <c r="AV24" s="19"/>
      <c r="AW24" s="19"/>
      <c r="AX24" s="19"/>
      <c r="AY24" s="19"/>
      <c r="AZ24" s="19"/>
      <c r="BA24" s="19"/>
      <c r="BB24" s="19">
        <v>10</v>
      </c>
      <c r="BC24" s="19">
        <v>4</v>
      </c>
      <c r="BD24" s="19"/>
      <c r="BE24" s="19"/>
      <c r="BF24" s="19">
        <v>2</v>
      </c>
      <c r="BG24" s="19">
        <v>4</v>
      </c>
      <c r="BH24" s="19"/>
      <c r="BI24" s="19"/>
      <c r="BJ24" s="19">
        <v>5</v>
      </c>
      <c r="BK24" s="19">
        <v>4</v>
      </c>
      <c r="BL24" s="19"/>
      <c r="BM24" s="19"/>
      <c r="BN24" s="19">
        <v>1</v>
      </c>
      <c r="BO24" s="19">
        <v>8</v>
      </c>
      <c r="BP24" s="19">
        <v>1</v>
      </c>
      <c r="BQ24" s="19">
        <v>40</v>
      </c>
      <c r="BR24" s="19"/>
      <c r="BS24" s="19"/>
    </row>
    <row r="25" spans="1:71" s="3" customFormat="1" ht="15" customHeight="1">
      <c r="A25" s="13">
        <f t="shared" si="0"/>
        <v>21</v>
      </c>
      <c r="B25" s="13" t="s">
        <v>310</v>
      </c>
      <c r="C25" s="40">
        <v>9829</v>
      </c>
      <c r="D25" s="20" t="s">
        <v>236</v>
      </c>
      <c r="E25" s="20">
        <f t="shared" si="1"/>
        <v>1</v>
      </c>
      <c r="F25" s="21" t="s">
        <v>357</v>
      </c>
      <c r="G25" s="102">
        <f t="shared" si="2"/>
        <v>47</v>
      </c>
      <c r="H25" s="102">
        <f t="shared" si="3"/>
        <v>15</v>
      </c>
      <c r="I25" s="102"/>
      <c r="J25" s="53"/>
      <c r="K25" s="19"/>
      <c r="L25" s="14">
        <v>3</v>
      </c>
      <c r="M25" s="14">
        <v>19</v>
      </c>
      <c r="N25" s="14">
        <v>9</v>
      </c>
      <c r="O25" s="14"/>
      <c r="P25" s="14">
        <v>2</v>
      </c>
      <c r="Q25" s="14">
        <v>11</v>
      </c>
      <c r="R25" s="14">
        <v>3</v>
      </c>
      <c r="S25" s="39"/>
      <c r="T25" s="14">
        <v>2</v>
      </c>
      <c r="U25" s="14">
        <v>2</v>
      </c>
      <c r="V25" s="14">
        <v>6</v>
      </c>
      <c r="W25" s="14"/>
      <c r="X25" s="14"/>
      <c r="Y25" s="14"/>
      <c r="Z25" s="14">
        <v>4</v>
      </c>
      <c r="AA25" s="14">
        <v>1</v>
      </c>
      <c r="AB25" s="19">
        <v>2</v>
      </c>
      <c r="AC25" s="19"/>
      <c r="AD25" s="19"/>
      <c r="AE25" s="19">
        <v>1</v>
      </c>
      <c r="AF25" s="19">
        <v>11</v>
      </c>
      <c r="AG25" s="19">
        <v>3</v>
      </c>
      <c r="AH25" s="19">
        <v>52</v>
      </c>
      <c r="AI25" s="19"/>
      <c r="AJ25" s="19">
        <v>1</v>
      </c>
      <c r="AK25" s="19">
        <v>1</v>
      </c>
      <c r="AL25" s="19"/>
      <c r="AM25" s="19"/>
      <c r="AN25" s="19"/>
      <c r="AO25" s="14">
        <v>10</v>
      </c>
      <c r="AP25" s="14"/>
      <c r="AQ25" s="14">
        <v>14</v>
      </c>
      <c r="AR25" s="19">
        <v>1</v>
      </c>
      <c r="AS25" s="19">
        <v>30</v>
      </c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>
        <v>1</v>
      </c>
      <c r="BM25" s="19">
        <v>10</v>
      </c>
      <c r="BN25" s="19"/>
      <c r="BO25" s="19"/>
      <c r="BP25" s="19"/>
      <c r="BQ25" s="19"/>
      <c r="BR25" s="19"/>
      <c r="BS25" s="19"/>
    </row>
    <row r="26" spans="1:71" s="8" customFormat="1" ht="15" customHeight="1">
      <c r="A26" s="13">
        <f t="shared" si="0"/>
        <v>22</v>
      </c>
      <c r="B26" s="13" t="s">
        <v>310</v>
      </c>
      <c r="C26" s="40">
        <v>9830</v>
      </c>
      <c r="D26" s="20" t="s">
        <v>237</v>
      </c>
      <c r="E26" s="20">
        <f t="shared" si="1"/>
        <v>1</v>
      </c>
      <c r="F26" s="21" t="s">
        <v>357</v>
      </c>
      <c r="G26" s="102">
        <f t="shared" si="2"/>
        <v>34</v>
      </c>
      <c r="H26" s="102">
        <f t="shared" si="3"/>
        <v>13</v>
      </c>
      <c r="I26" s="102"/>
      <c r="J26" s="53"/>
      <c r="K26" s="19">
        <v>1</v>
      </c>
      <c r="L26" s="14">
        <v>1</v>
      </c>
      <c r="M26" s="14">
        <v>10</v>
      </c>
      <c r="N26" s="14">
        <v>15</v>
      </c>
      <c r="O26" s="14">
        <v>2</v>
      </c>
      <c r="P26" s="14"/>
      <c r="Q26" s="14">
        <v>2</v>
      </c>
      <c r="R26" s="14">
        <v>3</v>
      </c>
      <c r="S26" s="39"/>
      <c r="T26" s="14"/>
      <c r="U26" s="14">
        <v>1</v>
      </c>
      <c r="V26" s="14">
        <v>3</v>
      </c>
      <c r="W26" s="14"/>
      <c r="X26" s="14"/>
      <c r="Y26" s="14"/>
      <c r="Z26" s="14">
        <v>7</v>
      </c>
      <c r="AA26" s="14">
        <v>2</v>
      </c>
      <c r="AB26" s="19"/>
      <c r="AC26" s="19">
        <v>1</v>
      </c>
      <c r="AD26" s="19">
        <v>1</v>
      </c>
      <c r="AE26" s="19">
        <v>1</v>
      </c>
      <c r="AF26" s="19"/>
      <c r="AG26" s="19"/>
      <c r="AH26" s="19">
        <v>22</v>
      </c>
      <c r="AI26" s="19"/>
      <c r="AJ26" s="19"/>
      <c r="AK26" s="19"/>
      <c r="AL26" s="19"/>
      <c r="AM26" s="19"/>
      <c r="AN26" s="19"/>
      <c r="AO26" s="14">
        <v>30</v>
      </c>
      <c r="AP26" s="14">
        <v>17</v>
      </c>
      <c r="AQ26" s="14">
        <v>10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>
        <v>2</v>
      </c>
      <c r="BC26" s="19">
        <v>5</v>
      </c>
      <c r="BD26" s="19"/>
      <c r="BE26" s="19"/>
      <c r="BF26" s="19">
        <v>1</v>
      </c>
      <c r="BG26" s="19">
        <v>2</v>
      </c>
      <c r="BH26" s="19"/>
      <c r="BI26" s="19"/>
      <c r="BJ26" s="19">
        <v>2</v>
      </c>
      <c r="BK26" s="19">
        <v>1</v>
      </c>
      <c r="BL26" s="19">
        <v>1</v>
      </c>
      <c r="BM26" s="19">
        <v>14</v>
      </c>
      <c r="BN26" s="19"/>
      <c r="BO26" s="19"/>
      <c r="BP26" s="19"/>
      <c r="BQ26" s="19"/>
      <c r="BR26" s="19">
        <v>5</v>
      </c>
      <c r="BS26" s="19">
        <v>5</v>
      </c>
    </row>
    <row r="27" spans="1:71" s="8" customFormat="1" ht="15" customHeight="1">
      <c r="A27" s="13">
        <f t="shared" si="0"/>
        <v>23</v>
      </c>
      <c r="B27" s="13" t="s">
        <v>310</v>
      </c>
      <c r="C27" s="40">
        <v>9831</v>
      </c>
      <c r="D27" s="20" t="s">
        <v>238</v>
      </c>
      <c r="E27" s="20">
        <f t="shared" si="1"/>
        <v>1</v>
      </c>
      <c r="F27" s="21" t="s">
        <v>357</v>
      </c>
      <c r="G27" s="102">
        <f t="shared" si="2"/>
        <v>47</v>
      </c>
      <c r="H27" s="102">
        <f t="shared" si="3"/>
        <v>67</v>
      </c>
      <c r="I27" s="102"/>
      <c r="J27" s="53"/>
      <c r="K27" s="19"/>
      <c r="L27" s="14">
        <v>1</v>
      </c>
      <c r="M27" s="14">
        <v>9</v>
      </c>
      <c r="N27" s="14">
        <v>27</v>
      </c>
      <c r="O27" s="14"/>
      <c r="P27" s="14"/>
      <c r="Q27" s="14">
        <v>4</v>
      </c>
      <c r="R27" s="14">
        <v>6</v>
      </c>
      <c r="S27" s="39"/>
      <c r="T27" s="14">
        <v>10</v>
      </c>
      <c r="U27" s="14">
        <v>9</v>
      </c>
      <c r="V27" s="14">
        <v>7</v>
      </c>
      <c r="W27" s="14">
        <v>10</v>
      </c>
      <c r="X27" s="14">
        <v>9</v>
      </c>
      <c r="Y27" s="14">
        <v>5</v>
      </c>
      <c r="Z27" s="14">
        <v>8</v>
      </c>
      <c r="AA27" s="14">
        <v>9</v>
      </c>
      <c r="AB27" s="19">
        <v>10</v>
      </c>
      <c r="AC27" s="19">
        <v>3</v>
      </c>
      <c r="AD27" s="19">
        <v>6</v>
      </c>
      <c r="AE27" s="19">
        <v>15</v>
      </c>
      <c r="AF27" s="19">
        <v>15</v>
      </c>
      <c r="AG27" s="19">
        <v>4</v>
      </c>
      <c r="AH27" s="19">
        <v>49</v>
      </c>
      <c r="AI27" s="19">
        <v>1</v>
      </c>
      <c r="AJ27" s="19">
        <v>1</v>
      </c>
      <c r="AK27" s="19"/>
      <c r="AL27" s="19"/>
      <c r="AM27" s="19"/>
      <c r="AN27" s="19"/>
      <c r="AO27" s="14">
        <v>15</v>
      </c>
      <c r="AP27" s="14"/>
      <c r="AQ27" s="14">
        <v>41</v>
      </c>
      <c r="AR27" s="19"/>
      <c r="AS27" s="19"/>
      <c r="AT27" s="19"/>
      <c r="AU27" s="19"/>
      <c r="AV27" s="19">
        <v>1</v>
      </c>
      <c r="AW27" s="19">
        <v>42</v>
      </c>
      <c r="AX27" s="19">
        <v>2</v>
      </c>
      <c r="AY27" s="19">
        <v>20</v>
      </c>
      <c r="AZ27" s="19"/>
      <c r="BA27" s="19"/>
      <c r="BB27" s="19">
        <v>4</v>
      </c>
      <c r="BC27" s="19">
        <v>10</v>
      </c>
      <c r="BD27" s="19"/>
      <c r="BE27" s="19"/>
      <c r="BF27" s="19"/>
      <c r="BG27" s="19"/>
      <c r="BH27" s="19"/>
      <c r="BI27" s="19"/>
      <c r="BJ27" s="19">
        <v>2</v>
      </c>
      <c r="BK27" s="19">
        <v>5</v>
      </c>
      <c r="BL27" s="19">
        <v>1</v>
      </c>
      <c r="BM27" s="19">
        <v>16</v>
      </c>
      <c r="BN27" s="19">
        <v>4</v>
      </c>
      <c r="BO27" s="19">
        <v>2</v>
      </c>
      <c r="BP27" s="19">
        <v>2</v>
      </c>
      <c r="BQ27" s="19">
        <v>2</v>
      </c>
      <c r="BR27" s="19">
        <v>10</v>
      </c>
      <c r="BS27" s="19">
        <v>3</v>
      </c>
    </row>
    <row r="28" spans="1:71" s="8" customFormat="1" ht="15" customHeight="1">
      <c r="A28" s="13">
        <f t="shared" si="0"/>
        <v>24</v>
      </c>
      <c r="B28" s="13" t="s">
        <v>310</v>
      </c>
      <c r="C28" s="42">
        <v>9795</v>
      </c>
      <c r="D28" s="20" t="s">
        <v>203</v>
      </c>
      <c r="E28" s="20">
        <f t="shared" si="1"/>
        <v>1</v>
      </c>
      <c r="F28" s="21" t="s">
        <v>357</v>
      </c>
      <c r="G28" s="102">
        <f t="shared" si="2"/>
        <v>76</v>
      </c>
      <c r="H28" s="102">
        <f t="shared" si="3"/>
        <v>31</v>
      </c>
      <c r="I28" s="102"/>
      <c r="J28" s="44"/>
      <c r="K28" s="19">
        <v>2</v>
      </c>
      <c r="L28" s="14">
        <v>7</v>
      </c>
      <c r="M28" s="14">
        <v>22</v>
      </c>
      <c r="N28" s="14">
        <v>23</v>
      </c>
      <c r="O28" s="14">
        <v>2</v>
      </c>
      <c r="P28" s="14">
        <v>3</v>
      </c>
      <c r="Q28" s="14">
        <v>13</v>
      </c>
      <c r="R28" s="14">
        <v>4</v>
      </c>
      <c r="S28" s="39"/>
      <c r="T28" s="14">
        <v>2</v>
      </c>
      <c r="U28" s="14">
        <v>3</v>
      </c>
      <c r="V28" s="14">
        <v>9</v>
      </c>
      <c r="W28" s="14">
        <v>7</v>
      </c>
      <c r="X28" s="14">
        <v>4</v>
      </c>
      <c r="Y28" s="14">
        <v>1</v>
      </c>
      <c r="Z28" s="14">
        <v>3</v>
      </c>
      <c r="AA28" s="14">
        <v>2</v>
      </c>
      <c r="AB28" s="19">
        <v>8</v>
      </c>
      <c r="AC28" s="19">
        <v>4</v>
      </c>
      <c r="AD28" s="19">
        <v>3</v>
      </c>
      <c r="AE28" s="19"/>
      <c r="AF28" s="19">
        <v>8</v>
      </c>
      <c r="AG28" s="19">
        <v>30</v>
      </c>
      <c r="AH28" s="19">
        <v>74</v>
      </c>
      <c r="AI28" s="19"/>
      <c r="AJ28" s="19"/>
      <c r="AK28" s="19"/>
      <c r="AL28" s="19"/>
      <c r="AM28" s="19"/>
      <c r="AN28" s="19">
        <v>1</v>
      </c>
      <c r="AO28" s="14">
        <v>25</v>
      </c>
      <c r="AP28" s="14">
        <v>30</v>
      </c>
      <c r="AQ28" s="14">
        <v>9</v>
      </c>
      <c r="AR28" s="19">
        <v>1</v>
      </c>
      <c r="AS28" s="19">
        <v>20</v>
      </c>
      <c r="AT28" s="19"/>
      <c r="AU28" s="19"/>
      <c r="AV28" s="19"/>
      <c r="AW28" s="19"/>
      <c r="AX28" s="19"/>
      <c r="AY28" s="19"/>
      <c r="AZ28" s="19"/>
      <c r="BA28" s="19"/>
      <c r="BB28" s="19">
        <v>50</v>
      </c>
      <c r="BC28" s="19"/>
      <c r="BD28" s="19"/>
      <c r="BE28" s="19"/>
      <c r="BF28" s="19">
        <v>5</v>
      </c>
      <c r="BG28" s="19"/>
      <c r="BH28" s="19"/>
      <c r="BI28" s="19"/>
      <c r="BJ28" s="19">
        <v>4</v>
      </c>
      <c r="BK28" s="19"/>
      <c r="BL28" s="19">
        <v>1</v>
      </c>
      <c r="BM28" s="19">
        <v>15</v>
      </c>
      <c r="BN28" s="19"/>
      <c r="BO28" s="19"/>
      <c r="BP28" s="19"/>
      <c r="BQ28" s="19"/>
      <c r="BR28" s="19"/>
      <c r="BS28" s="19"/>
    </row>
    <row r="29" spans="1:71" s="8" customFormat="1" ht="15" customHeight="1">
      <c r="A29" s="13">
        <f t="shared" si="0"/>
        <v>25</v>
      </c>
      <c r="B29" s="13" t="s">
        <v>310</v>
      </c>
      <c r="C29" s="13">
        <v>9815</v>
      </c>
      <c r="D29" s="20" t="s">
        <v>223</v>
      </c>
      <c r="E29" s="20">
        <f t="shared" si="1"/>
        <v>1</v>
      </c>
      <c r="F29" s="21" t="s">
        <v>357</v>
      </c>
      <c r="G29" s="102">
        <f t="shared" si="2"/>
        <v>46</v>
      </c>
      <c r="H29" s="102">
        <f t="shared" si="3"/>
        <v>11</v>
      </c>
      <c r="I29" s="102"/>
      <c r="J29" s="25"/>
      <c r="K29" s="14">
        <v>1</v>
      </c>
      <c r="L29" s="14">
        <v>2</v>
      </c>
      <c r="M29" s="14">
        <v>11</v>
      </c>
      <c r="N29" s="14">
        <v>7</v>
      </c>
      <c r="O29" s="14">
        <v>7</v>
      </c>
      <c r="P29" s="14"/>
      <c r="Q29" s="14">
        <v>10</v>
      </c>
      <c r="R29" s="14">
        <v>8</v>
      </c>
      <c r="S29" s="39"/>
      <c r="T29" s="14">
        <v>1</v>
      </c>
      <c r="U29" s="14">
        <v>2</v>
      </c>
      <c r="V29" s="14">
        <v>1</v>
      </c>
      <c r="W29" s="14">
        <v>1</v>
      </c>
      <c r="X29" s="14">
        <v>1</v>
      </c>
      <c r="Y29" s="14">
        <v>2</v>
      </c>
      <c r="Z29" s="14">
        <v>2</v>
      </c>
      <c r="AA29" s="14">
        <v>1</v>
      </c>
      <c r="AB29" s="19">
        <v>2</v>
      </c>
      <c r="AC29" s="19">
        <v>1</v>
      </c>
      <c r="AD29" s="19">
        <v>4</v>
      </c>
      <c r="AE29" s="19"/>
      <c r="AF29" s="19">
        <v>4</v>
      </c>
      <c r="AG29" s="19">
        <v>4</v>
      </c>
      <c r="AH29" s="19">
        <v>42</v>
      </c>
      <c r="AI29" s="19"/>
      <c r="AJ29" s="19"/>
      <c r="AK29" s="19"/>
      <c r="AL29" s="19"/>
      <c r="AM29" s="19"/>
      <c r="AN29" s="19">
        <v>2</v>
      </c>
      <c r="AO29" s="14">
        <v>2</v>
      </c>
      <c r="AP29" s="14"/>
      <c r="AQ29" s="14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>
        <v>14</v>
      </c>
      <c r="BC29" s="19">
        <v>2</v>
      </c>
      <c r="BD29" s="19"/>
      <c r="BE29" s="19"/>
      <c r="BF29" s="19"/>
      <c r="BG29" s="19"/>
      <c r="BH29" s="19"/>
      <c r="BI29" s="19"/>
      <c r="BJ29" s="19">
        <v>2</v>
      </c>
      <c r="BK29" s="19"/>
      <c r="BL29" s="19"/>
      <c r="BM29" s="19"/>
      <c r="BN29" s="19">
        <v>2</v>
      </c>
      <c r="BO29" s="19">
        <v>4</v>
      </c>
      <c r="BP29" s="19"/>
      <c r="BQ29" s="19"/>
      <c r="BR29" s="19"/>
      <c r="BS29" s="19"/>
    </row>
    <row r="30" spans="1:71" s="8" customFormat="1" ht="15" customHeight="1">
      <c r="A30" s="13">
        <f t="shared" si="0"/>
        <v>26</v>
      </c>
      <c r="B30" s="13" t="s">
        <v>310</v>
      </c>
      <c r="C30" s="13">
        <v>9755</v>
      </c>
      <c r="D30" s="20" t="s">
        <v>194</v>
      </c>
      <c r="E30" s="20">
        <f t="shared" si="1"/>
        <v>1</v>
      </c>
      <c r="F30" s="21" t="s">
        <v>357</v>
      </c>
      <c r="G30" s="102">
        <f t="shared" si="2"/>
        <v>16</v>
      </c>
      <c r="H30" s="102">
        <f t="shared" si="3"/>
        <v>5</v>
      </c>
      <c r="I30" s="102"/>
      <c r="J30" s="25"/>
      <c r="K30" s="14"/>
      <c r="L30" s="14"/>
      <c r="M30" s="14">
        <v>1</v>
      </c>
      <c r="N30" s="14">
        <v>10</v>
      </c>
      <c r="O30" s="14"/>
      <c r="P30" s="14"/>
      <c r="Q30" s="14">
        <v>1</v>
      </c>
      <c r="R30" s="14">
        <v>4</v>
      </c>
      <c r="S30" s="25"/>
      <c r="T30" s="14"/>
      <c r="U30" s="14"/>
      <c r="V30" s="14"/>
      <c r="W30" s="14">
        <v>4</v>
      </c>
      <c r="X30" s="14"/>
      <c r="Y30" s="14"/>
      <c r="Z30" s="14"/>
      <c r="AA30" s="14">
        <v>1</v>
      </c>
      <c r="AB30" s="19"/>
      <c r="AC30" s="19">
        <v>1</v>
      </c>
      <c r="AD30" s="19"/>
      <c r="AE30" s="19"/>
      <c r="AF30" s="19">
        <v>2</v>
      </c>
      <c r="AG30" s="19"/>
      <c r="AH30" s="19">
        <v>17</v>
      </c>
      <c r="AI30" s="19"/>
      <c r="AJ30" s="19"/>
      <c r="AK30" s="19"/>
      <c r="AL30" s="19"/>
      <c r="AM30" s="19"/>
      <c r="AN30" s="19"/>
      <c r="AO30" s="14"/>
      <c r="AP30" s="14"/>
      <c r="AQ30" s="14"/>
      <c r="AR30" s="19">
        <v>1</v>
      </c>
      <c r="AS30" s="19"/>
      <c r="AT30" s="19"/>
      <c r="AU30" s="19"/>
      <c r="AV30" s="19"/>
      <c r="AW30" s="19"/>
      <c r="AX30" s="19"/>
      <c r="AY30" s="19"/>
      <c r="AZ30" s="19">
        <v>1</v>
      </c>
      <c r="BA30" s="19"/>
      <c r="BB30" s="19">
        <v>6</v>
      </c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>
        <v>3</v>
      </c>
      <c r="BO30" s="19"/>
      <c r="BP30" s="19"/>
      <c r="BQ30" s="19"/>
      <c r="BR30" s="19"/>
      <c r="BS30" s="19"/>
    </row>
    <row r="31" spans="1:71" s="8" customFormat="1" ht="15" customHeight="1">
      <c r="A31" s="13">
        <f t="shared" si="0"/>
        <v>27</v>
      </c>
      <c r="B31" s="13" t="s">
        <v>310</v>
      </c>
      <c r="C31" s="13">
        <v>9802</v>
      </c>
      <c r="D31" s="20" t="s">
        <v>220</v>
      </c>
      <c r="E31" s="20">
        <f t="shared" si="1"/>
        <v>1</v>
      </c>
      <c r="F31" s="21" t="s">
        <v>357</v>
      </c>
      <c r="G31" s="102">
        <f t="shared" si="2"/>
        <v>24</v>
      </c>
      <c r="H31" s="102">
        <f t="shared" si="3"/>
        <v>66</v>
      </c>
      <c r="I31" s="102"/>
      <c r="J31" s="25"/>
      <c r="K31" s="14"/>
      <c r="L31" s="14">
        <v>3</v>
      </c>
      <c r="M31" s="14">
        <v>3</v>
      </c>
      <c r="N31" s="14">
        <v>12</v>
      </c>
      <c r="O31" s="14"/>
      <c r="P31" s="14">
        <v>1</v>
      </c>
      <c r="Q31" s="14">
        <v>1</v>
      </c>
      <c r="R31" s="14">
        <v>4</v>
      </c>
      <c r="S31" s="39"/>
      <c r="T31" s="14">
        <v>27</v>
      </c>
      <c r="U31" s="14">
        <v>7</v>
      </c>
      <c r="V31" s="14">
        <v>4</v>
      </c>
      <c r="W31" s="14">
        <v>2</v>
      </c>
      <c r="X31" s="14">
        <v>15</v>
      </c>
      <c r="Y31" s="14">
        <v>4</v>
      </c>
      <c r="Z31" s="14">
        <v>5</v>
      </c>
      <c r="AA31" s="14">
        <v>2</v>
      </c>
      <c r="AB31" s="19"/>
      <c r="AC31" s="19"/>
      <c r="AD31" s="19">
        <v>3</v>
      </c>
      <c r="AE31" s="19">
        <v>7</v>
      </c>
      <c r="AF31" s="19">
        <v>21</v>
      </c>
      <c r="AG31" s="19"/>
      <c r="AH31" s="19">
        <v>34</v>
      </c>
      <c r="AI31" s="19"/>
      <c r="AJ31" s="19"/>
      <c r="AK31" s="19"/>
      <c r="AL31" s="19"/>
      <c r="AM31" s="19"/>
      <c r="AN31" s="19"/>
      <c r="AO31" s="14">
        <v>21</v>
      </c>
      <c r="AP31" s="14">
        <v>5</v>
      </c>
      <c r="AQ31" s="14">
        <v>5</v>
      </c>
      <c r="AR31" s="19">
        <v>1</v>
      </c>
      <c r="AS31" s="19">
        <v>45</v>
      </c>
      <c r="AT31" s="19"/>
      <c r="AU31" s="19"/>
      <c r="AV31" s="19"/>
      <c r="AW31" s="19"/>
      <c r="AX31" s="19"/>
      <c r="AY31" s="19"/>
      <c r="AZ31" s="19"/>
      <c r="BA31" s="19"/>
      <c r="BB31" s="19">
        <v>16</v>
      </c>
      <c r="BC31" s="19">
        <v>0.5</v>
      </c>
      <c r="BD31" s="19"/>
      <c r="BE31" s="19"/>
      <c r="BF31" s="19">
        <v>1</v>
      </c>
      <c r="BG31" s="19">
        <v>1</v>
      </c>
      <c r="BH31" s="19"/>
      <c r="BI31" s="19"/>
      <c r="BJ31" s="19">
        <v>5</v>
      </c>
      <c r="BK31" s="19">
        <v>5</v>
      </c>
      <c r="BL31" s="19"/>
      <c r="BM31" s="19"/>
      <c r="BN31" s="19">
        <v>4</v>
      </c>
      <c r="BO31" s="19">
        <v>4</v>
      </c>
      <c r="BP31" s="19"/>
      <c r="BQ31" s="19"/>
      <c r="BR31" s="19"/>
      <c r="BS31" s="19"/>
    </row>
    <row r="32" spans="1:71" s="8" customFormat="1" ht="15" customHeight="1">
      <c r="A32" s="13">
        <f t="shared" si="0"/>
        <v>28</v>
      </c>
      <c r="B32" s="13" t="s">
        <v>310</v>
      </c>
      <c r="C32" s="42">
        <v>9773</v>
      </c>
      <c r="D32" s="20" t="s">
        <v>215</v>
      </c>
      <c r="E32" s="20">
        <f t="shared" si="1"/>
        <v>1</v>
      </c>
      <c r="F32" s="21" t="s">
        <v>357</v>
      </c>
      <c r="G32" s="102">
        <f t="shared" si="2"/>
        <v>104</v>
      </c>
      <c r="H32" s="102">
        <f t="shared" si="3"/>
        <v>140</v>
      </c>
      <c r="I32" s="102"/>
      <c r="J32" s="44"/>
      <c r="K32" s="14">
        <v>1</v>
      </c>
      <c r="L32" s="14">
        <v>20</v>
      </c>
      <c r="M32" s="14">
        <v>32</v>
      </c>
      <c r="N32" s="14">
        <v>3</v>
      </c>
      <c r="O32" s="14">
        <v>2</v>
      </c>
      <c r="P32" s="14">
        <v>14</v>
      </c>
      <c r="Q32" s="14">
        <v>26</v>
      </c>
      <c r="R32" s="14">
        <v>6</v>
      </c>
      <c r="S32" s="39"/>
      <c r="T32" s="14">
        <v>26</v>
      </c>
      <c r="U32" s="14">
        <v>29</v>
      </c>
      <c r="V32" s="14">
        <v>26</v>
      </c>
      <c r="W32" s="14">
        <v>5</v>
      </c>
      <c r="X32" s="14">
        <v>10</v>
      </c>
      <c r="Y32" s="14">
        <v>29</v>
      </c>
      <c r="Z32" s="14">
        <v>14</v>
      </c>
      <c r="AA32" s="14">
        <v>1</v>
      </c>
      <c r="AB32" s="19">
        <v>63</v>
      </c>
      <c r="AC32" s="19">
        <v>2</v>
      </c>
      <c r="AD32" s="19">
        <v>43</v>
      </c>
      <c r="AE32" s="19">
        <v>23</v>
      </c>
      <c r="AF32" s="19">
        <v>50</v>
      </c>
      <c r="AG32" s="19">
        <v>10</v>
      </c>
      <c r="AH32" s="19">
        <v>150</v>
      </c>
      <c r="AI32" s="19"/>
      <c r="AJ32" s="19">
        <v>5</v>
      </c>
      <c r="AK32" s="19">
        <v>4</v>
      </c>
      <c r="AL32" s="19"/>
      <c r="AM32" s="19"/>
      <c r="AN32" s="19"/>
      <c r="AO32" s="14">
        <v>96</v>
      </c>
      <c r="AP32" s="14">
        <v>35</v>
      </c>
      <c r="AQ32" s="14">
        <v>157</v>
      </c>
      <c r="AR32" s="19">
        <v>3</v>
      </c>
      <c r="AS32" s="19">
        <v>150</v>
      </c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>
        <v>1</v>
      </c>
      <c r="BE32" s="19">
        <v>10</v>
      </c>
      <c r="BF32" s="19"/>
      <c r="BG32" s="19"/>
      <c r="BH32" s="19">
        <v>2</v>
      </c>
      <c r="BI32" s="19">
        <v>30</v>
      </c>
      <c r="BJ32" s="19"/>
      <c r="BK32" s="19"/>
      <c r="BL32" s="19">
        <v>3</v>
      </c>
      <c r="BM32" s="19">
        <v>40</v>
      </c>
      <c r="BN32" s="19"/>
      <c r="BO32" s="19"/>
      <c r="BP32" s="19">
        <v>1</v>
      </c>
      <c r="BQ32" s="19">
        <v>3</v>
      </c>
      <c r="BR32" s="19"/>
      <c r="BS32" s="19"/>
    </row>
    <row r="33" spans="1:71" s="8" customFormat="1" ht="15" customHeight="1">
      <c r="A33" s="13">
        <f t="shared" si="0"/>
        <v>29</v>
      </c>
      <c r="B33" s="13" t="s">
        <v>310</v>
      </c>
      <c r="C33" s="40">
        <v>9833</v>
      </c>
      <c r="D33" s="20" t="s">
        <v>233</v>
      </c>
      <c r="E33" s="20">
        <f t="shared" si="1"/>
      </c>
      <c r="F33" s="21" t="s">
        <v>346</v>
      </c>
      <c r="G33" s="102">
        <f t="shared" si="2"/>
        <v>0</v>
      </c>
      <c r="H33" s="102">
        <f t="shared" si="3"/>
        <v>0</v>
      </c>
      <c r="I33" s="102"/>
      <c r="J33" s="53"/>
      <c r="K33" s="14"/>
      <c r="L33" s="14"/>
      <c r="M33" s="14"/>
      <c r="N33" s="14"/>
      <c r="O33" s="14"/>
      <c r="P33" s="14"/>
      <c r="Q33" s="14"/>
      <c r="R33" s="14"/>
      <c r="S33" s="39">
        <v>0</v>
      </c>
      <c r="T33" s="14"/>
      <c r="U33" s="14"/>
      <c r="V33" s="14"/>
      <c r="W33" s="14"/>
      <c r="X33" s="14"/>
      <c r="Y33" s="14"/>
      <c r="Z33" s="14"/>
      <c r="AA33" s="14"/>
      <c r="AB33" s="19"/>
      <c r="AC33" s="19"/>
      <c r="AD33" s="19"/>
      <c r="AE33" s="19"/>
      <c r="AF33" s="19">
        <v>2</v>
      </c>
      <c r="AG33" s="19"/>
      <c r="AH33" s="19">
        <v>10</v>
      </c>
      <c r="AI33" s="19"/>
      <c r="AJ33" s="19"/>
      <c r="AK33" s="19"/>
      <c r="AL33" s="19"/>
      <c r="AM33" s="19"/>
      <c r="AN33" s="19"/>
      <c r="AO33" s="14">
        <v>2</v>
      </c>
      <c r="AP33" s="14"/>
      <c r="AQ33" s="14">
        <v>7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</row>
    <row r="34" spans="1:71" s="8" customFormat="1" ht="15" customHeight="1">
      <c r="A34" s="13">
        <f t="shared" si="0"/>
        <v>30</v>
      </c>
      <c r="B34" s="13" t="s">
        <v>310</v>
      </c>
      <c r="C34" s="13">
        <v>9816</v>
      </c>
      <c r="D34" s="20" t="s">
        <v>224</v>
      </c>
      <c r="E34" s="20">
        <f t="shared" si="1"/>
        <v>1</v>
      </c>
      <c r="F34" s="21" t="s">
        <v>357</v>
      </c>
      <c r="G34" s="102">
        <f t="shared" si="2"/>
        <v>83</v>
      </c>
      <c r="H34" s="102">
        <f t="shared" si="3"/>
        <v>14</v>
      </c>
      <c r="I34" s="102"/>
      <c r="J34" s="25"/>
      <c r="K34" s="14">
        <v>5</v>
      </c>
      <c r="L34" s="14">
        <v>14</v>
      </c>
      <c r="M34" s="14">
        <v>15</v>
      </c>
      <c r="N34" s="14">
        <v>9</v>
      </c>
      <c r="O34" s="14">
        <v>3</v>
      </c>
      <c r="P34" s="14">
        <v>12</v>
      </c>
      <c r="Q34" s="14">
        <v>16</v>
      </c>
      <c r="R34" s="14">
        <v>9</v>
      </c>
      <c r="S34" s="39"/>
      <c r="T34" s="14">
        <v>1</v>
      </c>
      <c r="U34" s="14">
        <v>3</v>
      </c>
      <c r="V34" s="14">
        <v>1</v>
      </c>
      <c r="W34" s="14">
        <v>2</v>
      </c>
      <c r="X34" s="14">
        <v>1</v>
      </c>
      <c r="Y34" s="14">
        <v>2</v>
      </c>
      <c r="Z34" s="14">
        <v>3</v>
      </c>
      <c r="AA34" s="14">
        <v>1</v>
      </c>
      <c r="AB34" s="19"/>
      <c r="AC34" s="19">
        <v>2</v>
      </c>
      <c r="AD34" s="19"/>
      <c r="AE34" s="19"/>
      <c r="AF34" s="19">
        <v>8</v>
      </c>
      <c r="AG34" s="19">
        <v>4</v>
      </c>
      <c r="AH34" s="19">
        <v>35</v>
      </c>
      <c r="AI34" s="19"/>
      <c r="AJ34" s="19"/>
      <c r="AK34" s="19"/>
      <c r="AL34" s="19"/>
      <c r="AM34" s="19"/>
      <c r="AN34" s="19"/>
      <c r="AO34" s="14">
        <v>12</v>
      </c>
      <c r="AP34" s="14">
        <v>25</v>
      </c>
      <c r="AQ34" s="14">
        <v>40</v>
      </c>
      <c r="AR34" s="19">
        <v>1</v>
      </c>
      <c r="AS34" s="19">
        <v>52</v>
      </c>
      <c r="AT34" s="19"/>
      <c r="AU34" s="19"/>
      <c r="AV34" s="19"/>
      <c r="AW34" s="19"/>
      <c r="AX34" s="19"/>
      <c r="AY34" s="19"/>
      <c r="AZ34" s="19"/>
      <c r="BA34" s="19"/>
      <c r="BB34" s="19">
        <v>3</v>
      </c>
      <c r="BC34" s="19"/>
      <c r="BD34" s="19"/>
      <c r="BE34" s="19"/>
      <c r="BF34" s="19">
        <v>4</v>
      </c>
      <c r="BG34" s="19">
        <v>12</v>
      </c>
      <c r="BH34" s="19"/>
      <c r="BI34" s="19"/>
      <c r="BJ34" s="19"/>
      <c r="BK34" s="19"/>
      <c r="BL34" s="19"/>
      <c r="BM34" s="19"/>
      <c r="BN34" s="19">
        <v>1</v>
      </c>
      <c r="BO34" s="19">
        <v>2</v>
      </c>
      <c r="BP34" s="19"/>
      <c r="BQ34" s="19"/>
      <c r="BR34" s="19"/>
      <c r="BS34" s="19"/>
    </row>
    <row r="35" spans="1:71" s="8" customFormat="1" ht="15" customHeight="1">
      <c r="A35" s="13">
        <f t="shared" si="0"/>
        <v>31</v>
      </c>
      <c r="B35" s="13" t="s">
        <v>310</v>
      </c>
      <c r="C35" s="13">
        <v>9757</v>
      </c>
      <c r="D35" s="20" t="s">
        <v>196</v>
      </c>
      <c r="E35" s="20">
        <f t="shared" si="1"/>
        <v>1</v>
      </c>
      <c r="F35" s="21" t="s">
        <v>357</v>
      </c>
      <c r="G35" s="102">
        <f t="shared" si="2"/>
        <v>29</v>
      </c>
      <c r="H35" s="102">
        <f t="shared" si="3"/>
        <v>10</v>
      </c>
      <c r="I35" s="102"/>
      <c r="J35" s="25"/>
      <c r="K35" s="14"/>
      <c r="L35" s="14"/>
      <c r="M35" s="14">
        <v>4</v>
      </c>
      <c r="N35" s="14">
        <v>19</v>
      </c>
      <c r="O35" s="14"/>
      <c r="P35" s="14"/>
      <c r="Q35" s="14">
        <v>1</v>
      </c>
      <c r="R35" s="14">
        <v>5</v>
      </c>
      <c r="S35" s="39"/>
      <c r="T35" s="14"/>
      <c r="U35" s="14"/>
      <c r="V35" s="14">
        <v>4</v>
      </c>
      <c r="W35" s="14">
        <v>4</v>
      </c>
      <c r="X35" s="14"/>
      <c r="Y35" s="14"/>
      <c r="Z35" s="14"/>
      <c r="AA35" s="14">
        <v>2</v>
      </c>
      <c r="AB35" s="19"/>
      <c r="AC35" s="19">
        <v>4</v>
      </c>
      <c r="AD35" s="19">
        <v>4</v>
      </c>
      <c r="AE35" s="19">
        <v>4</v>
      </c>
      <c r="AF35" s="19"/>
      <c r="AG35" s="19"/>
      <c r="AH35" s="19"/>
      <c r="AI35" s="19"/>
      <c r="AJ35" s="19"/>
      <c r="AK35" s="19"/>
      <c r="AL35" s="19"/>
      <c r="AM35" s="19"/>
      <c r="AN35" s="19"/>
      <c r="AO35" s="14"/>
      <c r="AP35" s="14"/>
      <c r="AQ35" s="14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>
        <v>2</v>
      </c>
      <c r="BC35" s="19">
        <v>4</v>
      </c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>
        <v>2</v>
      </c>
      <c r="BO35" s="19">
        <v>4</v>
      </c>
      <c r="BP35" s="19"/>
      <c r="BQ35" s="19"/>
      <c r="BR35" s="19"/>
      <c r="BS35" s="19"/>
    </row>
    <row r="36" spans="1:71" s="8" customFormat="1" ht="15" customHeight="1">
      <c r="A36" s="13">
        <f t="shared" si="0"/>
        <v>32</v>
      </c>
      <c r="B36" s="13" t="s">
        <v>310</v>
      </c>
      <c r="C36" s="13">
        <v>9853</v>
      </c>
      <c r="D36" s="20" t="s">
        <v>250</v>
      </c>
      <c r="E36" s="20">
        <f t="shared" si="1"/>
        <v>1</v>
      </c>
      <c r="F36" s="21" t="s">
        <v>357</v>
      </c>
      <c r="G36" s="102">
        <f t="shared" si="2"/>
        <v>43</v>
      </c>
      <c r="H36" s="102">
        <f t="shared" si="3"/>
        <v>47</v>
      </c>
      <c r="I36" s="102"/>
      <c r="J36" s="25"/>
      <c r="K36" s="23"/>
      <c r="L36" s="23"/>
      <c r="M36" s="23">
        <v>2</v>
      </c>
      <c r="N36" s="23">
        <v>35</v>
      </c>
      <c r="O36" s="23"/>
      <c r="P36" s="23"/>
      <c r="Q36" s="23"/>
      <c r="R36" s="23">
        <v>6</v>
      </c>
      <c r="S36" s="25"/>
      <c r="T36" s="23"/>
      <c r="U36" s="23"/>
      <c r="V36" s="23">
        <v>8</v>
      </c>
      <c r="W36" s="23">
        <v>14</v>
      </c>
      <c r="X36" s="23"/>
      <c r="Y36" s="23"/>
      <c r="Z36" s="23"/>
      <c r="AA36" s="23">
        <v>25</v>
      </c>
      <c r="AB36" s="24"/>
      <c r="AC36" s="24">
        <v>4</v>
      </c>
      <c r="AD36" s="24"/>
      <c r="AE36" s="24">
        <v>10</v>
      </c>
      <c r="AF36" s="24">
        <v>4</v>
      </c>
      <c r="AG36" s="24"/>
      <c r="AH36" s="24">
        <v>21</v>
      </c>
      <c r="AI36" s="24"/>
      <c r="AJ36" s="24"/>
      <c r="AK36" s="24"/>
      <c r="AL36" s="24"/>
      <c r="AM36" s="24"/>
      <c r="AN36" s="24"/>
      <c r="AO36" s="23">
        <v>47</v>
      </c>
      <c r="AP36" s="23"/>
      <c r="AQ36" s="23">
        <v>8</v>
      </c>
      <c r="AR36" s="24">
        <v>1</v>
      </c>
      <c r="AS36" s="24">
        <v>40</v>
      </c>
      <c r="AT36" s="24"/>
      <c r="AU36" s="24"/>
      <c r="AV36" s="24"/>
      <c r="AW36" s="24"/>
      <c r="AX36" s="24"/>
      <c r="AY36" s="24"/>
      <c r="AZ36" s="24"/>
      <c r="BA36" s="24"/>
      <c r="BB36" s="24">
        <v>5</v>
      </c>
      <c r="BC36" s="24">
        <v>2</v>
      </c>
      <c r="BD36" s="24"/>
      <c r="BE36" s="24"/>
      <c r="BF36" s="24"/>
      <c r="BG36" s="24"/>
      <c r="BH36" s="24"/>
      <c r="BI36" s="24"/>
      <c r="BJ36" s="24">
        <v>8</v>
      </c>
      <c r="BK36" s="24">
        <v>10</v>
      </c>
      <c r="BL36" s="24"/>
      <c r="BM36" s="24"/>
      <c r="BN36" s="24"/>
      <c r="BO36" s="24"/>
      <c r="BP36" s="24"/>
      <c r="BQ36" s="24"/>
      <c r="BR36" s="24">
        <v>1</v>
      </c>
      <c r="BS36" s="24">
        <v>5</v>
      </c>
    </row>
    <row r="37" spans="1:71" s="3" customFormat="1" ht="15" customHeight="1">
      <c r="A37" s="13">
        <f t="shared" si="0"/>
        <v>33</v>
      </c>
      <c r="B37" s="13" t="s">
        <v>310</v>
      </c>
      <c r="C37" s="13">
        <v>9817</v>
      </c>
      <c r="D37" s="20" t="s">
        <v>228</v>
      </c>
      <c r="E37" s="20">
        <f t="shared" si="1"/>
      </c>
      <c r="F37" s="21" t="s">
        <v>346</v>
      </c>
      <c r="G37" s="102">
        <f t="shared" si="2"/>
        <v>58</v>
      </c>
      <c r="H37" s="102">
        <f t="shared" si="3"/>
        <v>11</v>
      </c>
      <c r="I37" s="102"/>
      <c r="J37" s="25"/>
      <c r="K37" s="14">
        <v>2</v>
      </c>
      <c r="L37" s="14">
        <v>12</v>
      </c>
      <c r="M37" s="14">
        <v>4</v>
      </c>
      <c r="N37" s="14">
        <v>15</v>
      </c>
      <c r="O37" s="14"/>
      <c r="P37" s="14">
        <v>9</v>
      </c>
      <c r="Q37" s="14">
        <v>5</v>
      </c>
      <c r="R37" s="14">
        <v>11</v>
      </c>
      <c r="S37" s="39"/>
      <c r="T37" s="14">
        <v>2</v>
      </c>
      <c r="U37" s="14">
        <v>2</v>
      </c>
      <c r="V37" s="14">
        <v>1</v>
      </c>
      <c r="W37" s="14">
        <v>1</v>
      </c>
      <c r="X37" s="14">
        <v>3</v>
      </c>
      <c r="Y37" s="14">
        <v>2</v>
      </c>
      <c r="Z37" s="14"/>
      <c r="AA37" s="14"/>
      <c r="AB37" s="19">
        <v>1</v>
      </c>
      <c r="AC37" s="19"/>
      <c r="AD37" s="19"/>
      <c r="AE37" s="19"/>
      <c r="AF37" s="19">
        <v>19</v>
      </c>
      <c r="AG37" s="19">
        <v>4</v>
      </c>
      <c r="AH37" s="19">
        <v>49</v>
      </c>
      <c r="AI37" s="19"/>
      <c r="AJ37" s="19"/>
      <c r="AK37" s="19">
        <v>3</v>
      </c>
      <c r="AL37" s="19"/>
      <c r="AM37" s="19"/>
      <c r="AN37" s="19"/>
      <c r="AO37" s="14">
        <v>20</v>
      </c>
      <c r="AP37" s="14">
        <v>6</v>
      </c>
      <c r="AQ37" s="14"/>
      <c r="AR37" s="19">
        <v>1</v>
      </c>
      <c r="AS37" s="19"/>
      <c r="AT37" s="19"/>
      <c r="AU37" s="19"/>
      <c r="AV37" s="19"/>
      <c r="AW37" s="19"/>
      <c r="AX37" s="19"/>
      <c r="AY37" s="19"/>
      <c r="AZ37" s="19">
        <v>1</v>
      </c>
      <c r="BA37" s="19">
        <v>32</v>
      </c>
      <c r="BB37" s="19"/>
      <c r="BC37" s="19"/>
      <c r="BD37" s="19"/>
      <c r="BE37" s="19"/>
      <c r="BF37" s="19">
        <v>4</v>
      </c>
      <c r="BG37" s="19"/>
      <c r="BH37" s="19"/>
      <c r="BI37" s="19"/>
      <c r="BJ37" s="19">
        <v>6</v>
      </c>
      <c r="BK37" s="19"/>
      <c r="BL37" s="19"/>
      <c r="BM37" s="19"/>
      <c r="BN37" s="19">
        <v>1</v>
      </c>
      <c r="BO37" s="19">
        <v>3</v>
      </c>
      <c r="BP37" s="19"/>
      <c r="BQ37" s="19"/>
      <c r="BR37" s="19"/>
      <c r="BS37" s="19"/>
    </row>
    <row r="38" spans="1:71" s="8" customFormat="1" ht="15" customHeight="1">
      <c r="A38" s="13">
        <f t="shared" si="0"/>
        <v>34</v>
      </c>
      <c r="B38" s="13" t="s">
        <v>310</v>
      </c>
      <c r="C38" s="42">
        <v>9778</v>
      </c>
      <c r="D38" s="20" t="s">
        <v>204</v>
      </c>
      <c r="E38" s="20">
        <f t="shared" si="1"/>
      </c>
      <c r="F38" s="21" t="s">
        <v>346</v>
      </c>
      <c r="G38" s="102">
        <f t="shared" si="2"/>
        <v>65</v>
      </c>
      <c r="H38" s="102">
        <f t="shared" si="3"/>
        <v>33</v>
      </c>
      <c r="I38" s="102"/>
      <c r="J38" s="44"/>
      <c r="K38" s="14"/>
      <c r="L38" s="14">
        <v>2</v>
      </c>
      <c r="M38" s="14">
        <v>7</v>
      </c>
      <c r="N38" s="14">
        <v>35</v>
      </c>
      <c r="O38" s="14"/>
      <c r="P38" s="14">
        <v>1</v>
      </c>
      <c r="Q38" s="14">
        <v>1</v>
      </c>
      <c r="R38" s="14">
        <v>19</v>
      </c>
      <c r="S38" s="39"/>
      <c r="T38" s="14"/>
      <c r="U38" s="14">
        <v>1</v>
      </c>
      <c r="V38" s="14">
        <v>8</v>
      </c>
      <c r="W38" s="14">
        <v>10</v>
      </c>
      <c r="X38" s="14"/>
      <c r="Y38" s="14">
        <v>5</v>
      </c>
      <c r="Z38" s="14">
        <v>5</v>
      </c>
      <c r="AA38" s="14">
        <v>4</v>
      </c>
      <c r="AB38" s="19"/>
      <c r="AC38" s="19"/>
      <c r="AD38" s="19"/>
      <c r="AE38" s="19"/>
      <c r="AF38" s="19">
        <v>8</v>
      </c>
      <c r="AG38" s="19">
        <v>4</v>
      </c>
      <c r="AH38" s="19">
        <v>48</v>
      </c>
      <c r="AI38" s="19"/>
      <c r="AJ38" s="19"/>
      <c r="AK38" s="19"/>
      <c r="AL38" s="19"/>
      <c r="AM38" s="19"/>
      <c r="AN38" s="19"/>
      <c r="AO38" s="14">
        <v>30</v>
      </c>
      <c r="AP38" s="14">
        <v>4</v>
      </c>
      <c r="AQ38" s="14">
        <v>8</v>
      </c>
      <c r="AR38" s="19">
        <v>1</v>
      </c>
      <c r="AS38" s="19">
        <v>1.5</v>
      </c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>
        <v>1</v>
      </c>
      <c r="BE38" s="19">
        <v>10</v>
      </c>
      <c r="BF38" s="19">
        <v>4</v>
      </c>
      <c r="BG38" s="19">
        <v>12</v>
      </c>
      <c r="BH38" s="19"/>
      <c r="BI38" s="19"/>
      <c r="BJ38" s="19">
        <v>3</v>
      </c>
      <c r="BK38" s="19">
        <v>6</v>
      </c>
      <c r="BL38" s="19"/>
      <c r="BM38" s="19"/>
      <c r="BN38" s="19">
        <v>4</v>
      </c>
      <c r="BO38" s="19">
        <v>3</v>
      </c>
      <c r="BP38" s="19"/>
      <c r="BQ38" s="19"/>
      <c r="BR38" s="19"/>
      <c r="BS38" s="19"/>
    </row>
    <row r="39" spans="1:71" s="3" customFormat="1" ht="15" customHeight="1">
      <c r="A39" s="13">
        <f t="shared" si="0"/>
        <v>35</v>
      </c>
      <c r="B39" s="13" t="s">
        <v>310</v>
      </c>
      <c r="C39" s="42">
        <v>9779</v>
      </c>
      <c r="D39" s="20" t="s">
        <v>205</v>
      </c>
      <c r="E39" s="20">
        <f t="shared" si="1"/>
        <v>1</v>
      </c>
      <c r="F39" s="21" t="s">
        <v>357</v>
      </c>
      <c r="G39" s="102">
        <f t="shared" si="2"/>
        <v>74</v>
      </c>
      <c r="H39" s="102">
        <f t="shared" si="3"/>
        <v>49</v>
      </c>
      <c r="I39" s="102"/>
      <c r="J39" s="44"/>
      <c r="K39" s="14"/>
      <c r="L39" s="14">
        <v>1</v>
      </c>
      <c r="M39" s="14">
        <v>8</v>
      </c>
      <c r="N39" s="14">
        <v>39</v>
      </c>
      <c r="O39" s="14"/>
      <c r="P39" s="14">
        <v>1</v>
      </c>
      <c r="Q39" s="14">
        <v>5</v>
      </c>
      <c r="R39" s="14">
        <v>20</v>
      </c>
      <c r="S39" s="39"/>
      <c r="T39" s="14">
        <v>5</v>
      </c>
      <c r="U39" s="14">
        <v>9</v>
      </c>
      <c r="V39" s="14">
        <v>9</v>
      </c>
      <c r="W39" s="14">
        <v>10</v>
      </c>
      <c r="X39" s="14">
        <v>5</v>
      </c>
      <c r="Y39" s="14">
        <v>2</v>
      </c>
      <c r="Z39" s="14">
        <v>6</v>
      </c>
      <c r="AA39" s="14">
        <v>3</v>
      </c>
      <c r="AB39" s="19">
        <v>9</v>
      </c>
      <c r="AC39" s="19">
        <v>4</v>
      </c>
      <c r="AD39" s="19">
        <v>2</v>
      </c>
      <c r="AE39" s="19"/>
      <c r="AF39" s="19">
        <v>5</v>
      </c>
      <c r="AG39" s="19">
        <v>1</v>
      </c>
      <c r="AH39" s="19">
        <v>60</v>
      </c>
      <c r="AI39" s="19"/>
      <c r="AJ39" s="19">
        <v>1</v>
      </c>
      <c r="AK39" s="19"/>
      <c r="AL39" s="19"/>
      <c r="AM39" s="19"/>
      <c r="AN39" s="19"/>
      <c r="AO39" s="14">
        <v>1</v>
      </c>
      <c r="AP39" s="14"/>
      <c r="AQ39" s="14">
        <v>12</v>
      </c>
      <c r="AR39" s="19">
        <v>3</v>
      </c>
      <c r="AS39" s="19">
        <v>90</v>
      </c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>
        <v>1</v>
      </c>
      <c r="BM39" s="19">
        <v>12</v>
      </c>
      <c r="BN39" s="19"/>
      <c r="BO39" s="19"/>
      <c r="BP39" s="19"/>
      <c r="BQ39" s="19"/>
      <c r="BR39" s="19"/>
      <c r="BS39" s="19"/>
    </row>
    <row r="40" spans="1:71" s="8" customFormat="1" ht="15" customHeight="1">
      <c r="A40" s="13">
        <f t="shared" si="0"/>
        <v>36</v>
      </c>
      <c r="B40" s="13" t="s">
        <v>310</v>
      </c>
      <c r="C40" s="42">
        <v>9780</v>
      </c>
      <c r="D40" s="20" t="s">
        <v>212</v>
      </c>
      <c r="E40" s="20">
        <f t="shared" si="1"/>
      </c>
      <c r="F40" s="21" t="s">
        <v>346</v>
      </c>
      <c r="G40" s="102">
        <f t="shared" si="2"/>
        <v>140</v>
      </c>
      <c r="H40" s="102">
        <f t="shared" si="3"/>
        <v>108</v>
      </c>
      <c r="I40" s="102"/>
      <c r="J40" s="44"/>
      <c r="K40" s="14"/>
      <c r="L40" s="14">
        <v>3</v>
      </c>
      <c r="M40" s="14">
        <v>26</v>
      </c>
      <c r="N40" s="14">
        <v>68</v>
      </c>
      <c r="O40" s="14"/>
      <c r="P40" s="14">
        <v>2</v>
      </c>
      <c r="Q40" s="14">
        <v>14</v>
      </c>
      <c r="R40" s="14">
        <v>27</v>
      </c>
      <c r="S40" s="39"/>
      <c r="T40" s="14">
        <v>10</v>
      </c>
      <c r="U40" s="14">
        <v>3</v>
      </c>
      <c r="V40" s="14">
        <v>18</v>
      </c>
      <c r="W40" s="14">
        <v>43</v>
      </c>
      <c r="X40" s="14">
        <v>12</v>
      </c>
      <c r="Y40" s="14">
        <v>1</v>
      </c>
      <c r="Z40" s="14">
        <v>10</v>
      </c>
      <c r="AA40" s="14">
        <v>11</v>
      </c>
      <c r="AB40" s="19">
        <v>17</v>
      </c>
      <c r="AC40" s="19">
        <v>8</v>
      </c>
      <c r="AD40" s="19"/>
      <c r="AE40" s="19">
        <v>3</v>
      </c>
      <c r="AF40" s="19">
        <v>9</v>
      </c>
      <c r="AG40" s="19">
        <v>7</v>
      </c>
      <c r="AH40" s="19">
        <v>132</v>
      </c>
      <c r="AI40" s="19"/>
      <c r="AJ40" s="19"/>
      <c r="AK40" s="19"/>
      <c r="AL40" s="19"/>
      <c r="AM40" s="19"/>
      <c r="AN40" s="19">
        <v>3</v>
      </c>
      <c r="AO40" s="14">
        <v>13</v>
      </c>
      <c r="AP40" s="14">
        <v>10</v>
      </c>
      <c r="AQ40" s="14">
        <v>51</v>
      </c>
      <c r="AR40" s="19">
        <v>1</v>
      </c>
      <c r="AS40" s="19">
        <v>40</v>
      </c>
      <c r="AT40" s="19"/>
      <c r="AU40" s="19"/>
      <c r="AV40" s="19"/>
      <c r="AW40" s="19"/>
      <c r="AX40" s="19"/>
      <c r="AY40" s="19"/>
      <c r="AZ40" s="19">
        <v>1</v>
      </c>
      <c r="BA40" s="19">
        <v>6</v>
      </c>
      <c r="BB40" s="19">
        <v>40</v>
      </c>
      <c r="BC40" s="19">
        <v>0.5</v>
      </c>
      <c r="BD40" s="19">
        <v>1</v>
      </c>
      <c r="BE40" s="19">
        <v>32</v>
      </c>
      <c r="BF40" s="19">
        <v>1</v>
      </c>
      <c r="BG40" s="19">
        <v>3</v>
      </c>
      <c r="BH40" s="19"/>
      <c r="BI40" s="19"/>
      <c r="BJ40" s="19">
        <v>2</v>
      </c>
      <c r="BK40" s="19">
        <v>4</v>
      </c>
      <c r="BL40" s="19">
        <v>1</v>
      </c>
      <c r="BM40" s="19">
        <v>18</v>
      </c>
      <c r="BN40" s="19"/>
      <c r="BO40" s="19"/>
      <c r="BP40" s="19"/>
      <c r="BQ40" s="19"/>
      <c r="BR40" s="19">
        <v>19</v>
      </c>
      <c r="BS40" s="19">
        <v>15</v>
      </c>
    </row>
    <row r="41" spans="1:71" s="8" customFormat="1" ht="15" customHeight="1">
      <c r="A41" s="13">
        <f t="shared" si="0"/>
        <v>37</v>
      </c>
      <c r="B41" s="13" t="s">
        <v>310</v>
      </c>
      <c r="C41" s="40">
        <v>12115</v>
      </c>
      <c r="D41" s="20" t="s">
        <v>234</v>
      </c>
      <c r="E41" s="20">
        <f t="shared" si="1"/>
        <v>1</v>
      </c>
      <c r="F41" s="21" t="s">
        <v>357</v>
      </c>
      <c r="G41" s="102">
        <f t="shared" si="2"/>
        <v>20</v>
      </c>
      <c r="H41" s="102">
        <f t="shared" si="3"/>
        <v>14</v>
      </c>
      <c r="I41" s="102"/>
      <c r="J41" s="54"/>
      <c r="K41" s="14"/>
      <c r="L41" s="14">
        <v>1</v>
      </c>
      <c r="M41" s="14">
        <v>6</v>
      </c>
      <c r="N41" s="14">
        <v>4</v>
      </c>
      <c r="O41" s="14"/>
      <c r="P41" s="14">
        <v>1</v>
      </c>
      <c r="Q41" s="14">
        <v>5</v>
      </c>
      <c r="R41" s="14">
        <v>3</v>
      </c>
      <c r="S41" s="39"/>
      <c r="T41" s="14">
        <v>7</v>
      </c>
      <c r="U41" s="14"/>
      <c r="V41" s="14"/>
      <c r="W41" s="14"/>
      <c r="X41" s="14">
        <v>6</v>
      </c>
      <c r="Y41" s="14"/>
      <c r="Z41" s="14">
        <v>1</v>
      </c>
      <c r="AA41" s="14"/>
      <c r="AB41" s="19">
        <v>1</v>
      </c>
      <c r="AC41" s="19"/>
      <c r="AD41" s="19"/>
      <c r="AE41" s="19">
        <v>8</v>
      </c>
      <c r="AF41" s="19">
        <v>4</v>
      </c>
      <c r="AG41" s="19">
        <v>3</v>
      </c>
      <c r="AH41" s="19">
        <v>16</v>
      </c>
      <c r="AI41" s="19"/>
      <c r="AJ41" s="19"/>
      <c r="AK41" s="19">
        <v>1</v>
      </c>
      <c r="AL41" s="19"/>
      <c r="AM41" s="19"/>
      <c r="AN41" s="19"/>
      <c r="AO41" s="14">
        <v>2</v>
      </c>
      <c r="AP41" s="14">
        <v>4</v>
      </c>
      <c r="AQ41" s="14">
        <v>7</v>
      </c>
      <c r="AR41" s="19">
        <v>1</v>
      </c>
      <c r="AS41" s="19">
        <v>2</v>
      </c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>
        <v>2</v>
      </c>
      <c r="BG41" s="19">
        <v>2</v>
      </c>
      <c r="BH41" s="19"/>
      <c r="BI41" s="19"/>
      <c r="BJ41" s="19">
        <v>1</v>
      </c>
      <c r="BK41" s="19">
        <v>1</v>
      </c>
      <c r="BL41" s="19"/>
      <c r="BM41" s="19"/>
      <c r="BN41" s="19">
        <v>1</v>
      </c>
      <c r="BO41" s="19">
        <v>2</v>
      </c>
      <c r="BP41" s="19">
        <v>1</v>
      </c>
      <c r="BQ41" s="19">
        <v>4</v>
      </c>
      <c r="BR41" s="19"/>
      <c r="BS41" s="19"/>
    </row>
    <row r="42" spans="1:71" s="3" customFormat="1" ht="15" customHeight="1">
      <c r="A42" s="13">
        <f t="shared" si="0"/>
        <v>38</v>
      </c>
      <c r="B42" s="13" t="s">
        <v>310</v>
      </c>
      <c r="C42" s="42">
        <v>9785</v>
      </c>
      <c r="D42" s="20" t="s">
        <v>216</v>
      </c>
      <c r="E42" s="20">
        <f t="shared" si="1"/>
        <v>1</v>
      </c>
      <c r="F42" s="21" t="s">
        <v>357</v>
      </c>
      <c r="G42" s="102">
        <f t="shared" si="2"/>
        <v>32</v>
      </c>
      <c r="H42" s="102">
        <f t="shared" si="3"/>
        <v>5</v>
      </c>
      <c r="I42" s="102"/>
      <c r="J42" s="44"/>
      <c r="K42" s="14">
        <v>2</v>
      </c>
      <c r="L42" s="14">
        <v>4</v>
      </c>
      <c r="M42" s="14">
        <v>9</v>
      </c>
      <c r="N42" s="14">
        <v>2</v>
      </c>
      <c r="O42" s="14">
        <v>5</v>
      </c>
      <c r="P42" s="14"/>
      <c r="Q42" s="14">
        <v>9</v>
      </c>
      <c r="R42" s="14">
        <v>1</v>
      </c>
      <c r="S42" s="39"/>
      <c r="T42" s="14"/>
      <c r="U42" s="14">
        <v>1</v>
      </c>
      <c r="V42" s="14"/>
      <c r="W42" s="14">
        <v>1</v>
      </c>
      <c r="X42" s="14"/>
      <c r="Y42" s="14">
        <v>2</v>
      </c>
      <c r="Z42" s="14"/>
      <c r="AA42" s="14">
        <v>1</v>
      </c>
      <c r="AB42" s="19"/>
      <c r="AC42" s="19">
        <v>1</v>
      </c>
      <c r="AD42" s="19"/>
      <c r="AE42" s="19"/>
      <c r="AF42" s="19">
        <v>5</v>
      </c>
      <c r="AG42" s="19">
        <v>4</v>
      </c>
      <c r="AH42" s="19">
        <v>2</v>
      </c>
      <c r="AI42" s="19">
        <v>1</v>
      </c>
      <c r="AJ42" s="19"/>
      <c r="AK42" s="19"/>
      <c r="AL42" s="19"/>
      <c r="AM42" s="19"/>
      <c r="AN42" s="19">
        <v>4</v>
      </c>
      <c r="AO42" s="14"/>
      <c r="AP42" s="14"/>
      <c r="AQ42" s="14">
        <v>4</v>
      </c>
      <c r="AR42" s="19"/>
      <c r="AS42" s="19"/>
      <c r="AT42" s="19"/>
      <c r="AU42" s="19"/>
      <c r="AV42" s="19">
        <v>1</v>
      </c>
      <c r="AW42" s="19">
        <v>25</v>
      </c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>
        <v>1</v>
      </c>
      <c r="BO42" s="19">
        <v>25</v>
      </c>
      <c r="BP42" s="19"/>
      <c r="BQ42" s="19"/>
      <c r="BR42" s="19"/>
      <c r="BS42" s="19"/>
    </row>
    <row r="43" spans="1:71" s="8" customFormat="1" ht="15" customHeight="1">
      <c r="A43" s="13">
        <f t="shared" si="0"/>
        <v>39</v>
      </c>
      <c r="B43" s="13" t="s">
        <v>310</v>
      </c>
      <c r="C43" s="13">
        <v>9758</v>
      </c>
      <c r="D43" s="20" t="s">
        <v>197</v>
      </c>
      <c r="E43" s="20">
        <f t="shared" si="1"/>
        <v>1</v>
      </c>
      <c r="F43" s="21" t="s">
        <v>357</v>
      </c>
      <c r="G43" s="102">
        <f t="shared" si="2"/>
        <v>59</v>
      </c>
      <c r="H43" s="102">
        <f t="shared" si="3"/>
        <v>2</v>
      </c>
      <c r="I43" s="102"/>
      <c r="J43" s="25"/>
      <c r="K43" s="17"/>
      <c r="L43" s="17"/>
      <c r="M43" s="17">
        <v>2</v>
      </c>
      <c r="N43" s="17">
        <v>39</v>
      </c>
      <c r="O43" s="17"/>
      <c r="P43" s="17"/>
      <c r="Q43" s="17"/>
      <c r="R43" s="17">
        <v>18</v>
      </c>
      <c r="S43" s="39"/>
      <c r="T43" s="17"/>
      <c r="U43" s="17"/>
      <c r="V43" s="17"/>
      <c r="W43" s="17">
        <v>2</v>
      </c>
      <c r="X43" s="17"/>
      <c r="Y43" s="17"/>
      <c r="Z43" s="17"/>
      <c r="AA43" s="17"/>
      <c r="AB43" s="31"/>
      <c r="AC43" s="31"/>
      <c r="AD43" s="31"/>
      <c r="AE43" s="31"/>
      <c r="AF43" s="31"/>
      <c r="AG43" s="31"/>
      <c r="AH43" s="31">
        <v>35</v>
      </c>
      <c r="AI43" s="31"/>
      <c r="AJ43" s="31"/>
      <c r="AK43" s="31"/>
      <c r="AL43" s="31"/>
      <c r="AM43" s="31"/>
      <c r="AN43" s="31"/>
      <c r="AO43" s="17"/>
      <c r="AP43" s="31"/>
      <c r="AQ43" s="17"/>
      <c r="AR43" s="31">
        <v>1</v>
      </c>
      <c r="AS43" s="31">
        <v>20</v>
      </c>
      <c r="AT43" s="31"/>
      <c r="AU43" s="31"/>
      <c r="AV43" s="31"/>
      <c r="AW43" s="31"/>
      <c r="AX43" s="31"/>
      <c r="AY43" s="31"/>
      <c r="AZ43" s="31"/>
      <c r="BA43" s="31"/>
      <c r="BB43" s="31">
        <v>10</v>
      </c>
      <c r="BC43" s="31"/>
      <c r="BD43" s="31">
        <v>1</v>
      </c>
      <c r="BE43" s="31">
        <v>5</v>
      </c>
      <c r="BF43" s="31"/>
      <c r="BG43" s="31"/>
      <c r="BH43" s="31">
        <v>1</v>
      </c>
      <c r="BI43" s="31">
        <v>5</v>
      </c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s="3" customFormat="1" ht="15" customHeight="1">
      <c r="A44" s="13">
        <f t="shared" si="0"/>
        <v>40</v>
      </c>
      <c r="B44" s="13" t="s">
        <v>310</v>
      </c>
      <c r="C44" s="13">
        <v>9759</v>
      </c>
      <c r="D44" s="20" t="s">
        <v>198</v>
      </c>
      <c r="E44" s="20">
        <f t="shared" si="1"/>
        <v>1</v>
      </c>
      <c r="F44" s="21" t="s">
        <v>357</v>
      </c>
      <c r="G44" s="102">
        <f t="shared" si="2"/>
        <v>80</v>
      </c>
      <c r="H44" s="102">
        <f t="shared" si="3"/>
        <v>24</v>
      </c>
      <c r="I44" s="102"/>
      <c r="J44" s="25"/>
      <c r="K44" s="17"/>
      <c r="L44" s="17">
        <v>2</v>
      </c>
      <c r="M44" s="17">
        <v>13</v>
      </c>
      <c r="N44" s="17">
        <v>45</v>
      </c>
      <c r="O44" s="17"/>
      <c r="P44" s="17">
        <v>3</v>
      </c>
      <c r="Q44" s="17">
        <v>3</v>
      </c>
      <c r="R44" s="17">
        <v>14</v>
      </c>
      <c r="S44" s="39"/>
      <c r="T44" s="17">
        <v>3</v>
      </c>
      <c r="U44" s="17">
        <v>2</v>
      </c>
      <c r="V44" s="17">
        <v>6</v>
      </c>
      <c r="W44" s="17">
        <v>1</v>
      </c>
      <c r="X44" s="17"/>
      <c r="Y44" s="17">
        <v>3</v>
      </c>
      <c r="Z44" s="17">
        <v>7</v>
      </c>
      <c r="AA44" s="17">
        <v>2</v>
      </c>
      <c r="AB44" s="31"/>
      <c r="AC44" s="31">
        <v>3</v>
      </c>
      <c r="AD44" s="31"/>
      <c r="AE44" s="31">
        <v>1</v>
      </c>
      <c r="AF44" s="31">
        <v>12</v>
      </c>
      <c r="AG44" s="31">
        <v>4</v>
      </c>
      <c r="AH44" s="31">
        <v>71</v>
      </c>
      <c r="AI44" s="31">
        <v>8</v>
      </c>
      <c r="AJ44" s="31"/>
      <c r="AK44" s="31"/>
      <c r="AL44" s="31"/>
      <c r="AM44" s="31"/>
      <c r="AN44" s="31"/>
      <c r="AO44" s="31"/>
      <c r="AP44" s="31">
        <v>7</v>
      </c>
      <c r="AQ44" s="17">
        <v>5</v>
      </c>
      <c r="AR44" s="31">
        <v>1</v>
      </c>
      <c r="AS44" s="31">
        <v>60</v>
      </c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>
        <v>2</v>
      </c>
      <c r="BK44" s="31">
        <v>2</v>
      </c>
      <c r="BL44" s="31"/>
      <c r="BM44" s="31"/>
      <c r="BN44" s="31">
        <v>1</v>
      </c>
      <c r="BO44" s="31">
        <v>4</v>
      </c>
      <c r="BP44" s="31"/>
      <c r="BQ44" s="31"/>
      <c r="BR44" s="31"/>
      <c r="BS44" s="31"/>
    </row>
    <row r="45" spans="1:71" s="3" customFormat="1" ht="15" customHeight="1">
      <c r="A45" s="13">
        <f t="shared" si="0"/>
        <v>41</v>
      </c>
      <c r="B45" s="13" t="s">
        <v>310</v>
      </c>
      <c r="C45" s="40">
        <v>9835</v>
      </c>
      <c r="D45" s="20" t="s">
        <v>244</v>
      </c>
      <c r="E45" s="20">
        <f t="shared" si="1"/>
        <v>1</v>
      </c>
      <c r="F45" s="21" t="s">
        <v>357</v>
      </c>
      <c r="G45" s="102">
        <f t="shared" si="2"/>
        <v>13</v>
      </c>
      <c r="H45" s="102">
        <f t="shared" si="3"/>
        <v>4</v>
      </c>
      <c r="I45" s="102"/>
      <c r="J45" s="53"/>
      <c r="K45" s="14"/>
      <c r="L45" s="14">
        <v>1</v>
      </c>
      <c r="M45" s="14">
        <v>2</v>
      </c>
      <c r="N45" s="14">
        <v>5</v>
      </c>
      <c r="O45" s="14"/>
      <c r="P45" s="14"/>
      <c r="Q45" s="14">
        <v>2</v>
      </c>
      <c r="R45" s="14">
        <v>3</v>
      </c>
      <c r="S45" s="39"/>
      <c r="T45" s="14"/>
      <c r="U45" s="14"/>
      <c r="V45" s="14">
        <v>2</v>
      </c>
      <c r="W45" s="14">
        <v>1</v>
      </c>
      <c r="X45" s="14"/>
      <c r="Y45" s="14">
        <v>1</v>
      </c>
      <c r="Z45" s="14"/>
      <c r="AA45" s="14"/>
      <c r="AB45" s="19"/>
      <c r="AC45" s="19"/>
      <c r="AD45" s="19"/>
      <c r="AE45" s="19">
        <v>1</v>
      </c>
      <c r="AF45" s="19">
        <v>2</v>
      </c>
      <c r="AG45" s="19"/>
      <c r="AH45" s="19">
        <v>10</v>
      </c>
      <c r="AI45" s="19"/>
      <c r="AJ45" s="19"/>
      <c r="AK45" s="19"/>
      <c r="AL45" s="19"/>
      <c r="AM45" s="19"/>
      <c r="AN45" s="19"/>
      <c r="AO45" s="14">
        <v>3</v>
      </c>
      <c r="AP45" s="14"/>
      <c r="AQ45" s="14"/>
      <c r="AR45" s="19"/>
      <c r="AS45" s="19"/>
      <c r="AT45" s="19"/>
      <c r="AU45" s="19"/>
      <c r="AV45" s="19"/>
      <c r="AW45" s="19"/>
      <c r="AX45" s="19">
        <v>1</v>
      </c>
      <c r="AY45" s="19">
        <v>1</v>
      </c>
      <c r="AZ45" s="19"/>
      <c r="BA45" s="19"/>
      <c r="BB45" s="19">
        <v>4</v>
      </c>
      <c r="BC45" s="19">
        <v>8</v>
      </c>
      <c r="BD45" s="19"/>
      <c r="BE45" s="19"/>
      <c r="BF45" s="19"/>
      <c r="BG45" s="19"/>
      <c r="BH45" s="19"/>
      <c r="BI45" s="19"/>
      <c r="BJ45" s="19">
        <v>1</v>
      </c>
      <c r="BK45" s="19">
        <v>2</v>
      </c>
      <c r="BL45" s="19"/>
      <c r="BM45" s="19"/>
      <c r="BN45" s="19">
        <v>2</v>
      </c>
      <c r="BO45" s="19">
        <v>3</v>
      </c>
      <c r="BP45" s="19"/>
      <c r="BQ45" s="19"/>
      <c r="BR45" s="19">
        <v>17</v>
      </c>
      <c r="BS45" s="19">
        <v>8</v>
      </c>
    </row>
    <row r="46" spans="1:71" s="8" customFormat="1" ht="15" customHeight="1">
      <c r="A46" s="13">
        <f t="shared" si="0"/>
        <v>42</v>
      </c>
      <c r="B46" s="13" t="s">
        <v>310</v>
      </c>
      <c r="C46" s="42">
        <v>9783</v>
      </c>
      <c r="D46" s="20" t="s">
        <v>206</v>
      </c>
      <c r="E46" s="20">
        <f t="shared" si="1"/>
      </c>
      <c r="F46" s="21" t="s">
        <v>346</v>
      </c>
      <c r="G46" s="102">
        <f t="shared" si="2"/>
        <v>74</v>
      </c>
      <c r="H46" s="102">
        <f t="shared" si="3"/>
        <v>18</v>
      </c>
      <c r="I46" s="102"/>
      <c r="J46" s="44"/>
      <c r="K46" s="14">
        <v>3</v>
      </c>
      <c r="L46" s="14">
        <v>5</v>
      </c>
      <c r="M46" s="14">
        <v>18</v>
      </c>
      <c r="N46" s="14">
        <v>13</v>
      </c>
      <c r="O46" s="14">
        <v>4</v>
      </c>
      <c r="P46" s="14">
        <v>7</v>
      </c>
      <c r="Q46" s="14">
        <v>14</v>
      </c>
      <c r="R46" s="14">
        <v>10</v>
      </c>
      <c r="S46" s="39"/>
      <c r="T46" s="14">
        <v>3</v>
      </c>
      <c r="U46" s="14">
        <v>4</v>
      </c>
      <c r="V46" s="14">
        <v>2</v>
      </c>
      <c r="W46" s="14">
        <v>1</v>
      </c>
      <c r="X46" s="14">
        <v>3</v>
      </c>
      <c r="Y46" s="14">
        <v>2</v>
      </c>
      <c r="Z46" s="14">
        <v>2</v>
      </c>
      <c r="AA46" s="14">
        <v>1</v>
      </c>
      <c r="AB46" s="19">
        <v>2</v>
      </c>
      <c r="AC46" s="19">
        <v>2</v>
      </c>
      <c r="AD46" s="19"/>
      <c r="AE46" s="19">
        <v>1</v>
      </c>
      <c r="AF46" s="19">
        <v>3</v>
      </c>
      <c r="AG46" s="19">
        <v>4</v>
      </c>
      <c r="AH46" s="19">
        <v>42</v>
      </c>
      <c r="AI46" s="19"/>
      <c r="AJ46" s="19"/>
      <c r="AK46" s="19"/>
      <c r="AL46" s="19"/>
      <c r="AM46" s="19"/>
      <c r="AN46" s="19"/>
      <c r="AO46" s="19">
        <v>2</v>
      </c>
      <c r="AP46" s="19">
        <v>4</v>
      </c>
      <c r="AQ46" s="19">
        <v>20</v>
      </c>
      <c r="AR46" s="19">
        <v>1</v>
      </c>
      <c r="AS46" s="19">
        <v>40</v>
      </c>
      <c r="AT46" s="19">
        <v>1</v>
      </c>
      <c r="AU46" s="19">
        <v>10</v>
      </c>
      <c r="AV46" s="19"/>
      <c r="AW46" s="19"/>
      <c r="AX46" s="19"/>
      <c r="AY46" s="19"/>
      <c r="AZ46" s="19"/>
      <c r="BA46" s="19"/>
      <c r="BB46" s="19">
        <v>13</v>
      </c>
      <c r="BC46" s="19">
        <v>20</v>
      </c>
      <c r="BD46" s="19"/>
      <c r="BE46" s="19"/>
      <c r="BF46" s="19">
        <v>1</v>
      </c>
      <c r="BG46" s="19">
        <v>3</v>
      </c>
      <c r="BH46" s="19"/>
      <c r="BI46" s="19"/>
      <c r="BJ46" s="19">
        <v>2</v>
      </c>
      <c r="BK46" s="19">
        <v>4</v>
      </c>
      <c r="BL46" s="19"/>
      <c r="BM46" s="19"/>
      <c r="BN46" s="19">
        <v>4</v>
      </c>
      <c r="BO46" s="19">
        <v>8</v>
      </c>
      <c r="BP46" s="19"/>
      <c r="BQ46" s="19"/>
      <c r="BR46" s="19">
        <v>6</v>
      </c>
      <c r="BS46" s="19">
        <v>15</v>
      </c>
    </row>
    <row r="47" spans="1:71" s="8" customFormat="1" ht="15" customHeight="1">
      <c r="A47" s="13">
        <f t="shared" si="0"/>
        <v>43</v>
      </c>
      <c r="B47" s="13" t="s">
        <v>310</v>
      </c>
      <c r="C47" s="40">
        <v>9838</v>
      </c>
      <c r="D47" s="20" t="s">
        <v>239</v>
      </c>
      <c r="E47" s="20">
        <f t="shared" si="1"/>
        <v>1</v>
      </c>
      <c r="F47" s="21" t="s">
        <v>357</v>
      </c>
      <c r="G47" s="102">
        <f t="shared" si="2"/>
        <v>21</v>
      </c>
      <c r="H47" s="102">
        <f t="shared" si="3"/>
        <v>0</v>
      </c>
      <c r="I47" s="102"/>
      <c r="J47" s="53"/>
      <c r="K47" s="19"/>
      <c r="L47" s="14"/>
      <c r="M47" s="14">
        <v>3</v>
      </c>
      <c r="N47" s="14">
        <v>7</v>
      </c>
      <c r="O47" s="14"/>
      <c r="P47" s="14"/>
      <c r="Q47" s="14">
        <v>3</v>
      </c>
      <c r="R47" s="14">
        <v>8</v>
      </c>
      <c r="S47" s="39"/>
      <c r="T47" s="14"/>
      <c r="U47" s="14"/>
      <c r="V47" s="14"/>
      <c r="W47" s="14"/>
      <c r="X47" s="14"/>
      <c r="Y47" s="14"/>
      <c r="Z47" s="14"/>
      <c r="AA47" s="14"/>
      <c r="AB47" s="19"/>
      <c r="AC47" s="19"/>
      <c r="AD47" s="19"/>
      <c r="AE47" s="19"/>
      <c r="AF47" s="19"/>
      <c r="AG47" s="19"/>
      <c r="AH47" s="19">
        <v>19</v>
      </c>
      <c r="AI47" s="19"/>
      <c r="AJ47" s="19"/>
      <c r="AK47" s="19"/>
      <c r="AL47" s="19"/>
      <c r="AM47" s="19"/>
      <c r="AN47" s="19"/>
      <c r="AO47" s="14"/>
      <c r="AP47" s="14"/>
      <c r="AQ47" s="14">
        <v>12</v>
      </c>
      <c r="AR47" s="19"/>
      <c r="AS47" s="19"/>
      <c r="AT47" s="19">
        <v>1</v>
      </c>
      <c r="AU47" s="19">
        <v>5</v>
      </c>
      <c r="AV47" s="19"/>
      <c r="AW47" s="19"/>
      <c r="AX47" s="19"/>
      <c r="AY47" s="19"/>
      <c r="AZ47" s="19"/>
      <c r="BA47" s="19"/>
      <c r="BB47" s="19">
        <v>5</v>
      </c>
      <c r="BC47" s="19">
        <v>5</v>
      </c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>
        <v>3</v>
      </c>
      <c r="BO47" s="19">
        <v>4</v>
      </c>
      <c r="BP47" s="19"/>
      <c r="BQ47" s="19"/>
      <c r="BR47" s="19"/>
      <c r="BS47" s="19"/>
    </row>
    <row r="48" spans="1:71" s="84" customFormat="1" ht="15" customHeight="1">
      <c r="A48" s="13">
        <f t="shared" si="0"/>
        <v>44</v>
      </c>
      <c r="B48" s="18" t="s">
        <v>307</v>
      </c>
      <c r="C48" s="18">
        <v>9803</v>
      </c>
      <c r="D48" s="81" t="s">
        <v>218</v>
      </c>
      <c r="E48" s="81">
        <f t="shared" si="1"/>
      </c>
      <c r="F48" s="82" t="s">
        <v>346</v>
      </c>
      <c r="G48" s="102">
        <f t="shared" si="2"/>
        <v>21</v>
      </c>
      <c r="H48" s="102">
        <f t="shared" si="3"/>
        <v>0</v>
      </c>
      <c r="I48" s="102"/>
      <c r="J48" s="25"/>
      <c r="K48" s="19"/>
      <c r="L48" s="19">
        <v>1</v>
      </c>
      <c r="M48" s="19">
        <v>7</v>
      </c>
      <c r="N48" s="19">
        <v>5</v>
      </c>
      <c r="O48" s="19"/>
      <c r="P48" s="19"/>
      <c r="Q48" s="19">
        <v>5</v>
      </c>
      <c r="R48" s="19">
        <v>3</v>
      </c>
      <c r="S48" s="39">
        <v>0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>
        <v>5</v>
      </c>
      <c r="AP48" s="19">
        <v>4</v>
      </c>
      <c r="AQ48" s="19">
        <v>13</v>
      </c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</row>
    <row r="49" spans="1:71" s="8" customFormat="1" ht="15" customHeight="1">
      <c r="A49" s="13">
        <f t="shared" si="0"/>
        <v>45</v>
      </c>
      <c r="B49" s="13" t="s">
        <v>310</v>
      </c>
      <c r="C49" s="13">
        <v>9760</v>
      </c>
      <c r="D49" s="20" t="s">
        <v>199</v>
      </c>
      <c r="E49" s="20">
        <f t="shared" si="1"/>
        <v>1</v>
      </c>
      <c r="F49" s="21" t="s">
        <v>357</v>
      </c>
      <c r="G49" s="102">
        <f t="shared" si="2"/>
        <v>56</v>
      </c>
      <c r="H49" s="102">
        <f t="shared" si="3"/>
        <v>22</v>
      </c>
      <c r="I49" s="102"/>
      <c r="J49" s="25"/>
      <c r="K49" s="14"/>
      <c r="L49" s="14">
        <v>4</v>
      </c>
      <c r="M49" s="14">
        <v>10</v>
      </c>
      <c r="N49" s="14">
        <v>24</v>
      </c>
      <c r="O49" s="14"/>
      <c r="P49" s="14">
        <v>6</v>
      </c>
      <c r="Q49" s="14">
        <v>1</v>
      </c>
      <c r="R49" s="14">
        <v>11</v>
      </c>
      <c r="S49" s="39"/>
      <c r="T49" s="14">
        <v>2</v>
      </c>
      <c r="U49" s="14">
        <v>3</v>
      </c>
      <c r="V49" s="14">
        <v>4</v>
      </c>
      <c r="W49" s="14">
        <v>1</v>
      </c>
      <c r="X49" s="14">
        <v>6</v>
      </c>
      <c r="Y49" s="14"/>
      <c r="Z49" s="14">
        <v>5</v>
      </c>
      <c r="AA49" s="14">
        <v>1</v>
      </c>
      <c r="AB49" s="19">
        <v>3</v>
      </c>
      <c r="AC49" s="19">
        <v>2</v>
      </c>
      <c r="AD49" s="19">
        <v>14</v>
      </c>
      <c r="AE49" s="19"/>
      <c r="AF49" s="19">
        <v>10</v>
      </c>
      <c r="AG49" s="19">
        <v>1</v>
      </c>
      <c r="AH49" s="19">
        <v>49</v>
      </c>
      <c r="AI49" s="19"/>
      <c r="AJ49" s="19"/>
      <c r="AK49" s="19"/>
      <c r="AL49" s="19"/>
      <c r="AM49" s="19"/>
      <c r="AN49" s="19"/>
      <c r="AO49" s="45">
        <v>7</v>
      </c>
      <c r="AP49" s="45"/>
      <c r="AQ49" s="14">
        <v>10</v>
      </c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>
        <v>10</v>
      </c>
      <c r="BC49" s="19">
        <v>50</v>
      </c>
      <c r="BD49" s="19"/>
      <c r="BE49" s="19"/>
      <c r="BF49" s="19"/>
      <c r="BG49" s="19"/>
      <c r="BH49" s="19"/>
      <c r="BI49" s="19"/>
      <c r="BJ49" s="19">
        <v>8</v>
      </c>
      <c r="BK49" s="19">
        <v>6</v>
      </c>
      <c r="BL49" s="19"/>
      <c r="BM49" s="19"/>
      <c r="BN49" s="19">
        <v>3</v>
      </c>
      <c r="BO49" s="19">
        <v>10</v>
      </c>
      <c r="BP49" s="19"/>
      <c r="BQ49" s="19"/>
      <c r="BR49" s="19"/>
      <c r="BS49" s="19"/>
    </row>
    <row r="50" spans="1:71" s="8" customFormat="1" ht="15" customHeight="1">
      <c r="A50" s="13">
        <f t="shared" si="0"/>
        <v>46</v>
      </c>
      <c r="B50" s="13" t="s">
        <v>310</v>
      </c>
      <c r="C50" s="42">
        <v>9786</v>
      </c>
      <c r="D50" s="20" t="s">
        <v>214</v>
      </c>
      <c r="E50" s="20">
        <f t="shared" si="1"/>
      </c>
      <c r="F50" s="21" t="s">
        <v>346</v>
      </c>
      <c r="G50" s="102">
        <f t="shared" si="2"/>
        <v>22</v>
      </c>
      <c r="H50" s="102">
        <f t="shared" si="3"/>
        <v>3</v>
      </c>
      <c r="I50" s="102"/>
      <c r="J50" s="44"/>
      <c r="K50" s="14">
        <v>1</v>
      </c>
      <c r="L50" s="14">
        <v>3</v>
      </c>
      <c r="M50" s="14">
        <v>2</v>
      </c>
      <c r="N50" s="14">
        <v>8</v>
      </c>
      <c r="O50" s="14"/>
      <c r="P50" s="14">
        <v>3</v>
      </c>
      <c r="Q50" s="14">
        <v>1</v>
      </c>
      <c r="R50" s="14">
        <v>4</v>
      </c>
      <c r="S50" s="39"/>
      <c r="T50" s="14"/>
      <c r="U50" s="14">
        <v>1</v>
      </c>
      <c r="V50" s="14"/>
      <c r="W50" s="14">
        <v>1</v>
      </c>
      <c r="X50" s="14"/>
      <c r="Y50" s="14">
        <v>1</v>
      </c>
      <c r="Z50" s="14"/>
      <c r="AA50" s="14"/>
      <c r="AB50" s="19"/>
      <c r="AC50" s="19"/>
      <c r="AD50" s="19"/>
      <c r="AE50" s="19"/>
      <c r="AF50" s="19"/>
      <c r="AG50" s="19"/>
      <c r="AH50" s="19"/>
      <c r="AI50" s="19">
        <v>1</v>
      </c>
      <c r="AJ50" s="19"/>
      <c r="AK50" s="19"/>
      <c r="AL50" s="19"/>
      <c r="AM50" s="19"/>
      <c r="AN50" s="19"/>
      <c r="AO50" s="14">
        <v>12</v>
      </c>
      <c r="AP50" s="14">
        <v>9</v>
      </c>
      <c r="AQ50" s="14">
        <v>10</v>
      </c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</row>
    <row r="51" spans="1:71" s="8" customFormat="1" ht="15" customHeight="1">
      <c r="A51" s="13">
        <f t="shared" si="0"/>
        <v>47</v>
      </c>
      <c r="B51" s="13" t="s">
        <v>310</v>
      </c>
      <c r="C51" s="13">
        <v>9804</v>
      </c>
      <c r="D51" s="20" t="s">
        <v>219</v>
      </c>
      <c r="E51" s="20">
        <f t="shared" si="1"/>
        <v>1</v>
      </c>
      <c r="F51" s="21" t="s">
        <v>357</v>
      </c>
      <c r="G51" s="102">
        <f t="shared" si="2"/>
        <v>32</v>
      </c>
      <c r="H51" s="102">
        <f t="shared" si="3"/>
        <v>0</v>
      </c>
      <c r="I51" s="102"/>
      <c r="J51" s="25"/>
      <c r="K51" s="14">
        <v>6</v>
      </c>
      <c r="L51" s="14">
        <v>6</v>
      </c>
      <c r="M51" s="14">
        <v>14</v>
      </c>
      <c r="N51" s="14">
        <v>6</v>
      </c>
      <c r="O51" s="14"/>
      <c r="P51" s="14"/>
      <c r="Q51" s="14"/>
      <c r="R51" s="14"/>
      <c r="S51" s="39">
        <v>0</v>
      </c>
      <c r="T51" s="14"/>
      <c r="U51" s="14"/>
      <c r="V51" s="14"/>
      <c r="W51" s="14"/>
      <c r="X51" s="14"/>
      <c r="Y51" s="14"/>
      <c r="Z51" s="14"/>
      <c r="AA51" s="14"/>
      <c r="AB51" s="19">
        <v>4</v>
      </c>
      <c r="AC51" s="19">
        <v>1</v>
      </c>
      <c r="AD51" s="19">
        <v>1</v>
      </c>
      <c r="AE51" s="19"/>
      <c r="AF51" s="19"/>
      <c r="AG51" s="19">
        <v>6</v>
      </c>
      <c r="AH51" s="19">
        <v>20</v>
      </c>
      <c r="AI51" s="19"/>
      <c r="AJ51" s="19"/>
      <c r="AK51" s="19"/>
      <c r="AL51" s="19"/>
      <c r="AM51" s="19"/>
      <c r="AN51" s="19"/>
      <c r="AO51" s="14"/>
      <c r="AP51" s="14"/>
      <c r="AQ51" s="14"/>
      <c r="AR51" s="19">
        <v>1</v>
      </c>
      <c r="AS51" s="19">
        <v>50</v>
      </c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</row>
    <row r="52" spans="1:71" s="8" customFormat="1" ht="15" customHeight="1">
      <c r="A52" s="13">
        <f t="shared" si="0"/>
        <v>48</v>
      </c>
      <c r="B52" s="13" t="s">
        <v>310</v>
      </c>
      <c r="C52" s="13">
        <v>9762</v>
      </c>
      <c r="D52" s="20" t="s">
        <v>229</v>
      </c>
      <c r="E52" s="20">
        <f t="shared" si="1"/>
      </c>
      <c r="F52" s="21" t="s">
        <v>346</v>
      </c>
      <c r="G52" s="102">
        <f t="shared" si="2"/>
        <v>10</v>
      </c>
      <c r="H52" s="102">
        <f t="shared" si="3"/>
        <v>23</v>
      </c>
      <c r="I52" s="102"/>
      <c r="J52" s="25"/>
      <c r="K52" s="23"/>
      <c r="L52" s="23"/>
      <c r="M52" s="23">
        <v>3</v>
      </c>
      <c r="N52" s="23">
        <v>3</v>
      </c>
      <c r="O52" s="23"/>
      <c r="P52" s="23"/>
      <c r="Q52" s="23">
        <v>1</v>
      </c>
      <c r="R52" s="23">
        <v>3</v>
      </c>
      <c r="S52" s="25"/>
      <c r="T52" s="23"/>
      <c r="U52" s="23">
        <v>2</v>
      </c>
      <c r="V52" s="23">
        <v>4</v>
      </c>
      <c r="W52" s="23">
        <v>5</v>
      </c>
      <c r="X52" s="23"/>
      <c r="Y52" s="23">
        <v>1</v>
      </c>
      <c r="Z52" s="23">
        <v>7</v>
      </c>
      <c r="AA52" s="23">
        <v>4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3">
        <v>2</v>
      </c>
      <c r="AP52" s="23">
        <v>30</v>
      </c>
      <c r="AQ52" s="23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</row>
    <row r="53" spans="1:71" s="8" customFormat="1" ht="15" customHeight="1">
      <c r="A53" s="13">
        <f t="shared" si="0"/>
        <v>49</v>
      </c>
      <c r="B53" s="13" t="s">
        <v>310</v>
      </c>
      <c r="C53" s="13">
        <v>9818</v>
      </c>
      <c r="D53" s="20" t="s">
        <v>230</v>
      </c>
      <c r="E53" s="20">
        <f t="shared" si="1"/>
        <v>1</v>
      </c>
      <c r="F53" s="21" t="s">
        <v>357</v>
      </c>
      <c r="G53" s="102">
        <f t="shared" si="2"/>
        <v>66</v>
      </c>
      <c r="H53" s="102">
        <f t="shared" si="3"/>
        <v>13</v>
      </c>
      <c r="I53" s="102"/>
      <c r="J53" s="25"/>
      <c r="K53" s="23">
        <v>4</v>
      </c>
      <c r="L53" s="23">
        <v>11</v>
      </c>
      <c r="M53" s="23">
        <v>9</v>
      </c>
      <c r="N53" s="23">
        <v>10</v>
      </c>
      <c r="O53" s="23">
        <v>4</v>
      </c>
      <c r="P53" s="23">
        <v>7</v>
      </c>
      <c r="Q53" s="14">
        <v>13</v>
      </c>
      <c r="R53" s="23">
        <v>8</v>
      </c>
      <c r="S53" s="25"/>
      <c r="T53" s="23">
        <v>3</v>
      </c>
      <c r="U53" s="23">
        <v>2</v>
      </c>
      <c r="V53" s="23"/>
      <c r="W53" s="23">
        <v>2</v>
      </c>
      <c r="X53" s="23">
        <v>2</v>
      </c>
      <c r="Y53" s="23">
        <v>2</v>
      </c>
      <c r="Z53" s="23"/>
      <c r="AA53" s="23">
        <v>2</v>
      </c>
      <c r="AB53" s="24"/>
      <c r="AC53" s="24"/>
      <c r="AD53" s="24"/>
      <c r="AE53" s="24"/>
      <c r="AF53" s="24">
        <v>23</v>
      </c>
      <c r="AG53" s="24">
        <v>10</v>
      </c>
      <c r="AH53" s="24">
        <v>50</v>
      </c>
      <c r="AI53" s="24"/>
      <c r="AJ53" s="24">
        <v>4</v>
      </c>
      <c r="AK53" s="24"/>
      <c r="AL53" s="24"/>
      <c r="AM53" s="24"/>
      <c r="AN53" s="24">
        <v>5</v>
      </c>
      <c r="AO53" s="23"/>
      <c r="AP53" s="23">
        <v>12</v>
      </c>
      <c r="AQ53" s="23">
        <v>35</v>
      </c>
      <c r="AR53" s="24">
        <v>1</v>
      </c>
      <c r="AS53" s="24">
        <v>45</v>
      </c>
      <c r="AT53" s="24"/>
      <c r="AU53" s="24"/>
      <c r="AV53" s="24"/>
      <c r="AW53" s="24"/>
      <c r="AX53" s="24"/>
      <c r="AY53" s="24"/>
      <c r="AZ53" s="24">
        <v>1</v>
      </c>
      <c r="BA53" s="24">
        <v>30</v>
      </c>
      <c r="BB53" s="24"/>
      <c r="BC53" s="24"/>
      <c r="BD53" s="24">
        <v>1</v>
      </c>
      <c r="BE53" s="24">
        <v>30</v>
      </c>
      <c r="BF53" s="24">
        <v>2</v>
      </c>
      <c r="BG53" s="24">
        <v>4</v>
      </c>
      <c r="BH53" s="24"/>
      <c r="BI53" s="24"/>
      <c r="BJ53" s="24">
        <v>3</v>
      </c>
      <c r="BK53" s="24">
        <v>4</v>
      </c>
      <c r="BL53" s="24">
        <v>1</v>
      </c>
      <c r="BM53" s="24">
        <v>2</v>
      </c>
      <c r="BN53" s="24"/>
      <c r="BO53" s="24"/>
      <c r="BP53" s="24"/>
      <c r="BQ53" s="24"/>
      <c r="BR53" s="24"/>
      <c r="BS53" s="24"/>
    </row>
    <row r="54" spans="1:71" s="8" customFormat="1" ht="15" customHeight="1">
      <c r="A54" s="13">
        <f t="shared" si="0"/>
        <v>50</v>
      </c>
      <c r="B54" s="13" t="s">
        <v>310</v>
      </c>
      <c r="C54" s="42">
        <v>9775</v>
      </c>
      <c r="D54" s="20" t="s">
        <v>314</v>
      </c>
      <c r="E54" s="20">
        <f t="shared" si="1"/>
        <v>1</v>
      </c>
      <c r="F54" s="21" t="s">
        <v>357</v>
      </c>
      <c r="G54" s="102">
        <f t="shared" si="2"/>
        <v>29</v>
      </c>
      <c r="H54" s="102">
        <f t="shared" si="3"/>
        <v>7</v>
      </c>
      <c r="I54" s="102"/>
      <c r="J54" s="25"/>
      <c r="K54" s="14"/>
      <c r="L54" s="14"/>
      <c r="M54" s="14">
        <v>8</v>
      </c>
      <c r="N54" s="14">
        <v>9</v>
      </c>
      <c r="O54" s="14"/>
      <c r="P54" s="14"/>
      <c r="Q54" s="14">
        <v>4</v>
      </c>
      <c r="R54" s="14">
        <v>8</v>
      </c>
      <c r="S54" s="39"/>
      <c r="T54" s="14"/>
      <c r="U54" s="14"/>
      <c r="V54" s="14">
        <v>2</v>
      </c>
      <c r="W54" s="14"/>
      <c r="X54" s="14"/>
      <c r="Y54" s="14"/>
      <c r="Z54" s="14">
        <v>5</v>
      </c>
      <c r="AA54" s="14"/>
      <c r="AB54" s="19">
        <v>1</v>
      </c>
      <c r="AC54" s="19">
        <v>1</v>
      </c>
      <c r="AD54" s="19"/>
      <c r="AE54" s="19"/>
      <c r="AF54" s="19">
        <v>5</v>
      </c>
      <c r="AG54" s="19"/>
      <c r="AH54" s="19">
        <v>28</v>
      </c>
      <c r="AI54" s="19"/>
      <c r="AJ54" s="19"/>
      <c r="AK54" s="19"/>
      <c r="AL54" s="19"/>
      <c r="AM54" s="19"/>
      <c r="AN54" s="19"/>
      <c r="AO54" s="14"/>
      <c r="AP54" s="14"/>
      <c r="AQ54" s="14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</row>
    <row r="55" spans="1:71" s="8" customFormat="1" ht="15" customHeight="1">
      <c r="A55" s="13">
        <f t="shared" si="0"/>
        <v>51</v>
      </c>
      <c r="B55" s="13" t="s">
        <v>310</v>
      </c>
      <c r="C55" s="13">
        <v>9806</v>
      </c>
      <c r="D55" s="20" t="s">
        <v>221</v>
      </c>
      <c r="E55" s="20">
        <f t="shared" si="1"/>
        <v>1</v>
      </c>
      <c r="F55" s="21" t="s">
        <v>357</v>
      </c>
      <c r="G55" s="102">
        <f t="shared" si="2"/>
        <v>16</v>
      </c>
      <c r="H55" s="102">
        <f t="shared" si="3"/>
        <v>4</v>
      </c>
      <c r="I55" s="102"/>
      <c r="J55" s="25"/>
      <c r="K55" s="14"/>
      <c r="L55" s="14">
        <v>1</v>
      </c>
      <c r="M55" s="14">
        <v>2</v>
      </c>
      <c r="N55" s="14">
        <v>7</v>
      </c>
      <c r="O55" s="14"/>
      <c r="P55" s="14">
        <v>1</v>
      </c>
      <c r="Q55" s="14">
        <v>2</v>
      </c>
      <c r="R55" s="14">
        <v>3</v>
      </c>
      <c r="S55" s="39"/>
      <c r="T55" s="14"/>
      <c r="U55" s="14">
        <v>1</v>
      </c>
      <c r="V55" s="14"/>
      <c r="W55" s="14">
        <v>1</v>
      </c>
      <c r="X55" s="14"/>
      <c r="Y55" s="14"/>
      <c r="Z55" s="14">
        <v>1</v>
      </c>
      <c r="AA55" s="14">
        <v>1</v>
      </c>
      <c r="AB55" s="19">
        <v>1</v>
      </c>
      <c r="AC55" s="19">
        <v>1</v>
      </c>
      <c r="AD55" s="19">
        <v>1</v>
      </c>
      <c r="AE55" s="19"/>
      <c r="AF55" s="19">
        <v>2</v>
      </c>
      <c r="AG55" s="19">
        <v>1</v>
      </c>
      <c r="AH55" s="19">
        <v>11</v>
      </c>
      <c r="AI55" s="19"/>
      <c r="AJ55" s="19"/>
      <c r="AK55" s="19"/>
      <c r="AL55" s="19"/>
      <c r="AM55" s="19"/>
      <c r="AN55" s="19"/>
      <c r="AO55" s="14">
        <v>2</v>
      </c>
      <c r="AP55" s="14"/>
      <c r="AQ55" s="14"/>
      <c r="AR55" s="19"/>
      <c r="AS55" s="19"/>
      <c r="AT55" s="19"/>
      <c r="AU55" s="19"/>
      <c r="AV55" s="19">
        <v>1</v>
      </c>
      <c r="AW55" s="19">
        <v>16</v>
      </c>
      <c r="AX55" s="19"/>
      <c r="AY55" s="19"/>
      <c r="AZ55" s="19"/>
      <c r="BA55" s="19"/>
      <c r="BB55" s="19">
        <v>7</v>
      </c>
      <c r="BC55" s="19">
        <v>4</v>
      </c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>
        <v>2</v>
      </c>
      <c r="BO55" s="19">
        <v>2</v>
      </c>
      <c r="BP55" s="19"/>
      <c r="BQ55" s="19"/>
      <c r="BR55" s="19"/>
      <c r="BS55" s="19"/>
    </row>
    <row r="56" spans="1:71" s="8" customFormat="1" ht="15" customHeight="1">
      <c r="A56" s="13">
        <f t="shared" si="0"/>
        <v>52</v>
      </c>
      <c r="B56" s="13" t="s">
        <v>310</v>
      </c>
      <c r="C56" s="13">
        <v>9819</v>
      </c>
      <c r="D56" s="20" t="s">
        <v>231</v>
      </c>
      <c r="E56" s="20">
        <f t="shared" si="1"/>
      </c>
      <c r="F56" s="21" t="s">
        <v>346</v>
      </c>
      <c r="G56" s="102">
        <f t="shared" si="2"/>
        <v>66</v>
      </c>
      <c r="H56" s="102">
        <f t="shared" si="3"/>
        <v>29</v>
      </c>
      <c r="I56" s="102"/>
      <c r="J56" s="25"/>
      <c r="K56" s="23">
        <v>4</v>
      </c>
      <c r="L56" s="23">
        <v>4</v>
      </c>
      <c r="M56" s="23">
        <v>9</v>
      </c>
      <c r="N56" s="23">
        <v>24</v>
      </c>
      <c r="O56" s="23">
        <v>3</v>
      </c>
      <c r="P56" s="23">
        <v>2</v>
      </c>
      <c r="Q56" s="23">
        <v>10</v>
      </c>
      <c r="R56" s="23">
        <v>10</v>
      </c>
      <c r="S56" s="25"/>
      <c r="T56" s="23">
        <v>10</v>
      </c>
      <c r="U56" s="23">
        <v>5</v>
      </c>
      <c r="V56" s="23">
        <v>2</v>
      </c>
      <c r="W56" s="23">
        <v>2</v>
      </c>
      <c r="X56" s="23">
        <v>5</v>
      </c>
      <c r="Y56" s="23">
        <v>2</v>
      </c>
      <c r="Z56" s="23">
        <v>2</v>
      </c>
      <c r="AA56" s="23">
        <v>1</v>
      </c>
      <c r="AB56" s="24"/>
      <c r="AC56" s="24"/>
      <c r="AD56" s="24"/>
      <c r="AE56" s="24"/>
      <c r="AF56" s="24"/>
      <c r="AG56" s="24"/>
      <c r="AH56" s="24"/>
      <c r="AI56" s="24">
        <v>1</v>
      </c>
      <c r="AJ56" s="24"/>
      <c r="AK56" s="24"/>
      <c r="AL56" s="24"/>
      <c r="AM56" s="24"/>
      <c r="AN56" s="24"/>
      <c r="AO56" s="23">
        <v>59</v>
      </c>
      <c r="AP56" s="23">
        <v>15</v>
      </c>
      <c r="AQ56" s="23">
        <v>55</v>
      </c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</row>
    <row r="57" spans="1:71" s="8" customFormat="1" ht="15" customHeight="1">
      <c r="A57" s="13">
        <f t="shared" si="0"/>
        <v>53</v>
      </c>
      <c r="B57" s="13" t="s">
        <v>310</v>
      </c>
      <c r="C57" s="40">
        <v>9842</v>
      </c>
      <c r="D57" s="20" t="s">
        <v>245</v>
      </c>
      <c r="E57" s="20">
        <f t="shared" si="1"/>
        <v>1</v>
      </c>
      <c r="F57" s="21" t="s">
        <v>357</v>
      </c>
      <c r="G57" s="102">
        <f t="shared" si="2"/>
        <v>63</v>
      </c>
      <c r="H57" s="102">
        <f t="shared" si="3"/>
        <v>41</v>
      </c>
      <c r="I57" s="102"/>
      <c r="J57" s="53"/>
      <c r="K57" s="14">
        <v>1</v>
      </c>
      <c r="L57" s="14">
        <v>14</v>
      </c>
      <c r="M57" s="14">
        <v>10</v>
      </c>
      <c r="N57" s="14">
        <v>16</v>
      </c>
      <c r="O57" s="14"/>
      <c r="P57" s="14">
        <v>6</v>
      </c>
      <c r="Q57" s="14">
        <v>5</v>
      </c>
      <c r="R57" s="14">
        <v>11</v>
      </c>
      <c r="S57" s="39"/>
      <c r="T57" s="14">
        <v>11</v>
      </c>
      <c r="U57" s="14"/>
      <c r="V57" s="14">
        <v>2</v>
      </c>
      <c r="W57" s="14">
        <v>2</v>
      </c>
      <c r="X57" s="14">
        <v>24</v>
      </c>
      <c r="Y57" s="14"/>
      <c r="Z57" s="14">
        <v>2</v>
      </c>
      <c r="AA57" s="14"/>
      <c r="AB57" s="19">
        <v>2</v>
      </c>
      <c r="AC57" s="19"/>
      <c r="AD57" s="19"/>
      <c r="AE57" s="19">
        <v>2</v>
      </c>
      <c r="AF57" s="19">
        <v>10</v>
      </c>
      <c r="AG57" s="19">
        <v>6</v>
      </c>
      <c r="AH57" s="19">
        <v>34</v>
      </c>
      <c r="AI57" s="19"/>
      <c r="AJ57" s="19">
        <v>2</v>
      </c>
      <c r="AK57" s="19">
        <v>1</v>
      </c>
      <c r="AL57" s="19"/>
      <c r="AM57" s="19"/>
      <c r="AN57" s="19"/>
      <c r="AO57" s="14">
        <v>12</v>
      </c>
      <c r="AP57" s="14"/>
      <c r="AQ57" s="14">
        <v>24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>
        <v>2</v>
      </c>
      <c r="BC57" s="19">
        <v>24</v>
      </c>
      <c r="BD57" s="19"/>
      <c r="BE57" s="19"/>
      <c r="BF57" s="19"/>
      <c r="BG57" s="19"/>
      <c r="BH57" s="19"/>
      <c r="BI57" s="19"/>
      <c r="BJ57" s="19">
        <v>3</v>
      </c>
      <c r="BK57" s="19">
        <v>10</v>
      </c>
      <c r="BL57" s="19"/>
      <c r="BM57" s="19"/>
      <c r="BN57" s="19">
        <v>2</v>
      </c>
      <c r="BO57" s="19">
        <v>4</v>
      </c>
      <c r="BP57" s="19"/>
      <c r="BQ57" s="19"/>
      <c r="BR57" s="19">
        <v>10</v>
      </c>
      <c r="BS57" s="19">
        <v>3</v>
      </c>
    </row>
    <row r="58" spans="1:71" s="3" customFormat="1" ht="15" customHeight="1">
      <c r="A58" s="13">
        <f t="shared" si="0"/>
        <v>54</v>
      </c>
      <c r="B58" s="13" t="s">
        <v>310</v>
      </c>
      <c r="C58" s="42">
        <v>9782</v>
      </c>
      <c r="D58" s="20" t="s">
        <v>213</v>
      </c>
      <c r="E58" s="20">
        <f t="shared" si="1"/>
      </c>
      <c r="F58" s="21" t="s">
        <v>346</v>
      </c>
      <c r="G58" s="102">
        <f t="shared" si="2"/>
        <v>16</v>
      </c>
      <c r="H58" s="102">
        <f t="shared" si="3"/>
        <v>29</v>
      </c>
      <c r="I58" s="102"/>
      <c r="J58" s="44"/>
      <c r="K58" s="17"/>
      <c r="L58" s="17"/>
      <c r="M58" s="17">
        <v>4</v>
      </c>
      <c r="N58" s="17">
        <v>6</v>
      </c>
      <c r="O58" s="17"/>
      <c r="P58" s="17">
        <v>1</v>
      </c>
      <c r="Q58" s="17">
        <v>2</v>
      </c>
      <c r="R58" s="17">
        <v>3</v>
      </c>
      <c r="S58" s="44"/>
      <c r="T58" s="17">
        <v>3</v>
      </c>
      <c r="U58" s="17">
        <v>3</v>
      </c>
      <c r="V58" s="17">
        <v>8</v>
      </c>
      <c r="W58" s="17">
        <v>2</v>
      </c>
      <c r="X58" s="17">
        <v>2</v>
      </c>
      <c r="Y58" s="17">
        <v>2</v>
      </c>
      <c r="Z58" s="17">
        <v>7</v>
      </c>
      <c r="AA58" s="17">
        <v>2</v>
      </c>
      <c r="AB58" s="31"/>
      <c r="AC58" s="31"/>
      <c r="AD58" s="31"/>
      <c r="AE58" s="31"/>
      <c r="AF58" s="31">
        <v>4</v>
      </c>
      <c r="AG58" s="31">
        <v>1</v>
      </c>
      <c r="AH58" s="31">
        <v>28</v>
      </c>
      <c r="AI58" s="31"/>
      <c r="AJ58" s="31"/>
      <c r="AK58" s="31"/>
      <c r="AL58" s="31"/>
      <c r="AM58" s="31"/>
      <c r="AN58" s="31"/>
      <c r="AO58" s="17">
        <v>4</v>
      </c>
      <c r="AP58" s="17"/>
      <c r="AQ58" s="17">
        <v>24</v>
      </c>
      <c r="AR58" s="31">
        <v>1</v>
      </c>
      <c r="AS58" s="31">
        <v>25</v>
      </c>
      <c r="AT58" s="31"/>
      <c r="AU58" s="31"/>
      <c r="AV58" s="31"/>
      <c r="AW58" s="31"/>
      <c r="AX58" s="31"/>
      <c r="AY58" s="31"/>
      <c r="AZ58" s="31"/>
      <c r="BA58" s="31"/>
      <c r="BB58" s="31">
        <v>8</v>
      </c>
      <c r="BC58" s="31">
        <v>6</v>
      </c>
      <c r="BD58" s="31"/>
      <c r="BE58" s="31"/>
      <c r="BF58" s="31"/>
      <c r="BG58" s="31"/>
      <c r="BH58" s="31"/>
      <c r="BI58" s="31"/>
      <c r="BJ58" s="31">
        <v>2</v>
      </c>
      <c r="BK58" s="31">
        <v>1</v>
      </c>
      <c r="BL58" s="31"/>
      <c r="BM58" s="31"/>
      <c r="BN58" s="31">
        <v>2</v>
      </c>
      <c r="BO58" s="31">
        <v>2</v>
      </c>
      <c r="BP58" s="31"/>
      <c r="BQ58" s="31"/>
      <c r="BR58" s="31"/>
      <c r="BS58" s="31"/>
    </row>
    <row r="59" spans="1:71" s="8" customFormat="1" ht="15" customHeight="1">
      <c r="A59" s="13">
        <f t="shared" si="0"/>
        <v>55</v>
      </c>
      <c r="B59" s="13" t="s">
        <v>310</v>
      </c>
      <c r="C59" s="42">
        <v>9787</v>
      </c>
      <c r="D59" s="20" t="s">
        <v>207</v>
      </c>
      <c r="E59" s="20">
        <f t="shared" si="1"/>
        <v>1</v>
      </c>
      <c r="F59" s="21" t="s">
        <v>357</v>
      </c>
      <c r="G59" s="102">
        <f t="shared" si="2"/>
        <v>17</v>
      </c>
      <c r="H59" s="102">
        <f t="shared" si="3"/>
        <v>0</v>
      </c>
      <c r="I59" s="102"/>
      <c r="J59" s="44"/>
      <c r="K59" s="14"/>
      <c r="L59" s="14">
        <v>2</v>
      </c>
      <c r="M59" s="14">
        <v>3</v>
      </c>
      <c r="N59" s="14">
        <v>9</v>
      </c>
      <c r="O59" s="14"/>
      <c r="P59" s="14">
        <v>1</v>
      </c>
      <c r="Q59" s="14"/>
      <c r="R59" s="14">
        <v>2</v>
      </c>
      <c r="S59" s="39"/>
      <c r="T59" s="14"/>
      <c r="U59" s="14"/>
      <c r="V59" s="14"/>
      <c r="W59" s="14"/>
      <c r="X59" s="14"/>
      <c r="Y59" s="14"/>
      <c r="Z59" s="14"/>
      <c r="AA59" s="14"/>
      <c r="AB59" s="19">
        <v>2</v>
      </c>
      <c r="AC59" s="19">
        <v>2</v>
      </c>
      <c r="AD59" s="19"/>
      <c r="AE59" s="19"/>
      <c r="AF59" s="19">
        <v>1</v>
      </c>
      <c r="AG59" s="19"/>
      <c r="AH59" s="19">
        <v>17</v>
      </c>
      <c r="AI59" s="19"/>
      <c r="AJ59" s="19"/>
      <c r="AK59" s="19"/>
      <c r="AL59" s="19"/>
      <c r="AM59" s="19"/>
      <c r="AN59" s="19"/>
      <c r="AO59" s="14"/>
      <c r="AP59" s="14"/>
      <c r="AQ59" s="14">
        <v>6</v>
      </c>
      <c r="AR59" s="19">
        <v>3</v>
      </c>
      <c r="AS59" s="19"/>
      <c r="AT59" s="19"/>
      <c r="AU59" s="19"/>
      <c r="AV59" s="19">
        <v>1</v>
      </c>
      <c r="AW59" s="19"/>
      <c r="AX59" s="19"/>
      <c r="AY59" s="19"/>
      <c r="AZ59" s="19"/>
      <c r="BA59" s="19"/>
      <c r="BB59" s="19">
        <v>1</v>
      </c>
      <c r="BC59" s="19">
        <v>2</v>
      </c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</row>
    <row r="60" spans="1:71" s="8" customFormat="1" ht="15" customHeight="1">
      <c r="A60" s="13">
        <f t="shared" si="0"/>
        <v>56</v>
      </c>
      <c r="B60" s="13" t="s">
        <v>310</v>
      </c>
      <c r="C60" s="13">
        <v>9856</v>
      </c>
      <c r="D60" s="20" t="s">
        <v>251</v>
      </c>
      <c r="E60" s="20">
        <f t="shared" si="1"/>
      </c>
      <c r="F60" s="21" t="s">
        <v>346</v>
      </c>
      <c r="G60" s="102">
        <f t="shared" si="2"/>
        <v>144</v>
      </c>
      <c r="H60" s="102">
        <f t="shared" si="3"/>
        <v>46</v>
      </c>
      <c r="I60" s="102"/>
      <c r="J60" s="25"/>
      <c r="K60" s="23">
        <v>2</v>
      </c>
      <c r="L60" s="23">
        <v>7</v>
      </c>
      <c r="M60" s="23">
        <v>30</v>
      </c>
      <c r="N60" s="23">
        <v>59</v>
      </c>
      <c r="O60" s="23">
        <v>3</v>
      </c>
      <c r="P60" s="23">
        <v>7</v>
      </c>
      <c r="Q60" s="23">
        <v>11</v>
      </c>
      <c r="R60" s="23">
        <v>25</v>
      </c>
      <c r="S60" s="25"/>
      <c r="T60" s="23"/>
      <c r="U60" s="23">
        <v>8</v>
      </c>
      <c r="V60" s="23">
        <v>11</v>
      </c>
      <c r="W60" s="23">
        <v>9</v>
      </c>
      <c r="X60" s="23">
        <v>2</v>
      </c>
      <c r="Y60" s="23">
        <v>5</v>
      </c>
      <c r="Z60" s="23">
        <v>5</v>
      </c>
      <c r="AA60" s="23">
        <v>6</v>
      </c>
      <c r="AB60" s="24">
        <v>15</v>
      </c>
      <c r="AC60" s="24">
        <v>10</v>
      </c>
      <c r="AD60" s="24">
        <v>6</v>
      </c>
      <c r="AE60" s="24">
        <v>7</v>
      </c>
      <c r="AF60" s="24">
        <v>16</v>
      </c>
      <c r="AG60" s="24">
        <v>4</v>
      </c>
      <c r="AH60" s="24">
        <v>82</v>
      </c>
      <c r="AI60" s="24">
        <v>3</v>
      </c>
      <c r="AJ60" s="24"/>
      <c r="AK60" s="24"/>
      <c r="AL60" s="24"/>
      <c r="AM60" s="24"/>
      <c r="AN60" s="24"/>
      <c r="AO60" s="23">
        <v>5</v>
      </c>
      <c r="AP60" s="23">
        <v>2</v>
      </c>
      <c r="AQ60" s="23">
        <v>6</v>
      </c>
      <c r="AR60" s="24">
        <v>1</v>
      </c>
      <c r="AS60" s="24">
        <v>60</v>
      </c>
      <c r="AT60" s="24">
        <v>3</v>
      </c>
      <c r="AU60" s="24">
        <v>20</v>
      </c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>
        <v>1</v>
      </c>
      <c r="BG60" s="24">
        <v>10</v>
      </c>
      <c r="BH60" s="24">
        <v>1</v>
      </c>
      <c r="BI60" s="24">
        <v>20</v>
      </c>
      <c r="BJ60" s="24"/>
      <c r="BK60" s="24"/>
      <c r="BL60" s="24">
        <v>1</v>
      </c>
      <c r="BM60" s="24">
        <v>14</v>
      </c>
      <c r="BN60" s="24"/>
      <c r="BO60" s="24"/>
      <c r="BP60" s="24"/>
      <c r="BQ60" s="24"/>
      <c r="BR60" s="24"/>
      <c r="BS60" s="24"/>
    </row>
    <row r="61" spans="1:71" s="3" customFormat="1" ht="15" customHeight="1">
      <c r="A61" s="13">
        <f t="shared" si="0"/>
        <v>57</v>
      </c>
      <c r="B61" s="13" t="s">
        <v>310</v>
      </c>
      <c r="C61" s="13">
        <v>9761</v>
      </c>
      <c r="D61" s="20" t="s">
        <v>200</v>
      </c>
      <c r="E61" s="20">
        <f t="shared" si="1"/>
        <v>1</v>
      </c>
      <c r="F61" s="21" t="s">
        <v>357</v>
      </c>
      <c r="G61" s="102">
        <f t="shared" si="2"/>
        <v>200</v>
      </c>
      <c r="H61" s="102">
        <f t="shared" si="3"/>
        <v>40</v>
      </c>
      <c r="I61" s="102"/>
      <c r="J61" s="25"/>
      <c r="K61" s="14">
        <v>12</v>
      </c>
      <c r="L61" s="14">
        <v>23</v>
      </c>
      <c r="M61" s="14">
        <v>39</v>
      </c>
      <c r="N61" s="14">
        <v>36</v>
      </c>
      <c r="O61" s="14">
        <v>14</v>
      </c>
      <c r="P61" s="14">
        <v>14</v>
      </c>
      <c r="Q61" s="14">
        <v>37</v>
      </c>
      <c r="R61" s="14">
        <v>25</v>
      </c>
      <c r="S61" s="39"/>
      <c r="T61" s="14">
        <v>8</v>
      </c>
      <c r="U61" s="14">
        <v>3</v>
      </c>
      <c r="V61" s="14">
        <v>5</v>
      </c>
      <c r="W61" s="14">
        <v>6</v>
      </c>
      <c r="X61" s="14">
        <v>3</v>
      </c>
      <c r="Y61" s="14">
        <v>3</v>
      </c>
      <c r="Z61" s="14">
        <v>7</v>
      </c>
      <c r="AA61" s="14">
        <v>5</v>
      </c>
      <c r="AB61" s="19">
        <v>25</v>
      </c>
      <c r="AC61" s="19">
        <v>2</v>
      </c>
      <c r="AD61" s="19">
        <v>5</v>
      </c>
      <c r="AE61" s="19">
        <v>18</v>
      </c>
      <c r="AF61" s="19">
        <v>20</v>
      </c>
      <c r="AG61" s="19">
        <v>20</v>
      </c>
      <c r="AH61" s="19">
        <v>110</v>
      </c>
      <c r="AI61" s="19">
        <v>1</v>
      </c>
      <c r="AJ61" s="19">
        <v>2</v>
      </c>
      <c r="AK61" s="19">
        <v>3</v>
      </c>
      <c r="AL61" s="19"/>
      <c r="AM61" s="19"/>
      <c r="AN61" s="19"/>
      <c r="AO61" s="14">
        <v>75</v>
      </c>
      <c r="AP61" s="14">
        <v>50</v>
      </c>
      <c r="AQ61" s="14">
        <v>70</v>
      </c>
      <c r="AR61" s="19">
        <v>1</v>
      </c>
      <c r="AS61" s="19">
        <v>60</v>
      </c>
      <c r="AT61" s="19"/>
      <c r="AU61" s="19"/>
      <c r="AV61" s="19"/>
      <c r="AW61" s="19"/>
      <c r="AX61" s="19"/>
      <c r="AY61" s="19"/>
      <c r="AZ61" s="19"/>
      <c r="BA61" s="19"/>
      <c r="BB61" s="19">
        <v>15</v>
      </c>
      <c r="BC61" s="19">
        <v>40</v>
      </c>
      <c r="BD61" s="19">
        <v>1</v>
      </c>
      <c r="BE61" s="19">
        <v>30</v>
      </c>
      <c r="BF61" s="19">
        <v>16</v>
      </c>
      <c r="BG61" s="19">
        <v>40</v>
      </c>
      <c r="BH61" s="19"/>
      <c r="BI61" s="19"/>
      <c r="BJ61" s="19"/>
      <c r="BK61" s="19"/>
      <c r="BL61" s="19">
        <v>1</v>
      </c>
      <c r="BM61" s="19">
        <v>12</v>
      </c>
      <c r="BN61" s="19">
        <v>1</v>
      </c>
      <c r="BO61" s="19">
        <v>1</v>
      </c>
      <c r="BP61" s="19"/>
      <c r="BQ61" s="19"/>
      <c r="BR61" s="19">
        <v>10</v>
      </c>
      <c r="BS61" s="19">
        <v>40</v>
      </c>
    </row>
    <row r="62" spans="1:71" s="8" customFormat="1" ht="15" customHeight="1">
      <c r="A62" s="13">
        <f t="shared" si="0"/>
        <v>58</v>
      </c>
      <c r="B62" s="13" t="s">
        <v>310</v>
      </c>
      <c r="C62" s="40">
        <v>9834</v>
      </c>
      <c r="D62" s="20" t="s">
        <v>246</v>
      </c>
      <c r="E62" s="20">
        <f t="shared" si="1"/>
        <v>1</v>
      </c>
      <c r="F62" s="21" t="s">
        <v>357</v>
      </c>
      <c r="G62" s="102">
        <f t="shared" si="2"/>
        <v>17</v>
      </c>
      <c r="H62" s="102">
        <f t="shared" si="3"/>
        <v>24</v>
      </c>
      <c r="I62" s="102"/>
      <c r="J62" s="53"/>
      <c r="K62" s="19"/>
      <c r="L62" s="14">
        <v>2</v>
      </c>
      <c r="M62" s="14">
        <v>2</v>
      </c>
      <c r="N62" s="14">
        <v>8</v>
      </c>
      <c r="O62" s="14"/>
      <c r="P62" s="14">
        <v>2</v>
      </c>
      <c r="Q62" s="14">
        <v>3</v>
      </c>
      <c r="R62" s="14"/>
      <c r="S62" s="39"/>
      <c r="T62" s="14">
        <v>7</v>
      </c>
      <c r="U62" s="14">
        <v>3</v>
      </c>
      <c r="V62" s="14">
        <v>3</v>
      </c>
      <c r="W62" s="14"/>
      <c r="X62" s="14">
        <v>6</v>
      </c>
      <c r="Y62" s="14">
        <v>3</v>
      </c>
      <c r="Z62" s="14">
        <v>2</v>
      </c>
      <c r="AA62" s="14"/>
      <c r="AB62" s="19">
        <v>2</v>
      </c>
      <c r="AC62" s="19">
        <v>1</v>
      </c>
      <c r="AD62" s="19"/>
      <c r="AE62" s="19"/>
      <c r="AF62" s="19">
        <v>4</v>
      </c>
      <c r="AG62" s="19">
        <v>2</v>
      </c>
      <c r="AH62" s="19">
        <v>14</v>
      </c>
      <c r="AI62" s="19"/>
      <c r="AJ62" s="19"/>
      <c r="AK62" s="19"/>
      <c r="AL62" s="19"/>
      <c r="AM62" s="19"/>
      <c r="AN62" s="19"/>
      <c r="AO62" s="14">
        <v>4</v>
      </c>
      <c r="AP62" s="14"/>
      <c r="AQ62" s="14">
        <v>8</v>
      </c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>
        <v>2</v>
      </c>
      <c r="BQ62" s="19">
        <v>30</v>
      </c>
      <c r="BR62" s="19"/>
      <c r="BS62" s="19"/>
    </row>
    <row r="63" spans="1:71" s="3" customFormat="1" ht="15" customHeight="1">
      <c r="A63" s="13">
        <f t="shared" si="0"/>
        <v>59</v>
      </c>
      <c r="B63" s="13" t="s">
        <v>310</v>
      </c>
      <c r="C63" s="42">
        <v>9791</v>
      </c>
      <c r="D63" s="20" t="s">
        <v>208</v>
      </c>
      <c r="E63" s="20">
        <f t="shared" si="1"/>
        <v>1</v>
      </c>
      <c r="F63" s="21" t="s">
        <v>357</v>
      </c>
      <c r="G63" s="102">
        <f t="shared" si="2"/>
        <v>0</v>
      </c>
      <c r="H63" s="102">
        <f t="shared" si="3"/>
        <v>1</v>
      </c>
      <c r="I63" s="102"/>
      <c r="J63" s="44"/>
      <c r="K63" s="19"/>
      <c r="L63" s="19"/>
      <c r="M63" s="19"/>
      <c r="N63" s="19"/>
      <c r="O63" s="14"/>
      <c r="P63" s="19"/>
      <c r="Q63" s="19"/>
      <c r="R63" s="19"/>
      <c r="S63" s="39">
        <v>0</v>
      </c>
      <c r="T63" s="14"/>
      <c r="U63" s="14"/>
      <c r="V63" s="19"/>
      <c r="W63" s="14">
        <v>1</v>
      </c>
      <c r="X63" s="14"/>
      <c r="Y63" s="14"/>
      <c r="Z63" s="14"/>
      <c r="AA63" s="19"/>
      <c r="AB63" s="19">
        <v>2</v>
      </c>
      <c r="AC63" s="19">
        <v>1</v>
      </c>
      <c r="AD63" s="19">
        <v>1</v>
      </c>
      <c r="AE63" s="19"/>
      <c r="AF63" s="19">
        <v>3</v>
      </c>
      <c r="AG63" s="19"/>
      <c r="AH63" s="19"/>
      <c r="AI63" s="19"/>
      <c r="AJ63" s="19"/>
      <c r="AK63" s="19"/>
      <c r="AL63" s="19"/>
      <c r="AM63" s="19"/>
      <c r="AN63" s="19"/>
      <c r="AO63" s="14"/>
      <c r="AP63" s="14"/>
      <c r="AQ63" s="19">
        <v>20</v>
      </c>
      <c r="AR63" s="19">
        <v>1</v>
      </c>
      <c r="AS63" s="19">
        <v>1</v>
      </c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</row>
    <row r="64" spans="1:71" s="3" customFormat="1" ht="15" customHeight="1">
      <c r="A64" s="13">
        <f t="shared" si="0"/>
        <v>60</v>
      </c>
      <c r="B64" s="13" t="s">
        <v>310</v>
      </c>
      <c r="C64" s="13">
        <v>9756</v>
      </c>
      <c r="D64" s="20" t="s">
        <v>195</v>
      </c>
      <c r="E64" s="20">
        <f t="shared" si="1"/>
        <v>1</v>
      </c>
      <c r="F64" s="21" t="s">
        <v>357</v>
      </c>
      <c r="G64" s="102">
        <f t="shared" si="2"/>
        <v>121</v>
      </c>
      <c r="H64" s="102">
        <f t="shared" si="3"/>
        <v>17</v>
      </c>
      <c r="I64" s="102"/>
      <c r="J64" s="25"/>
      <c r="K64" s="14"/>
      <c r="L64" s="14">
        <v>2</v>
      </c>
      <c r="M64" s="14">
        <v>13</v>
      </c>
      <c r="N64" s="14">
        <v>68</v>
      </c>
      <c r="O64" s="14"/>
      <c r="P64" s="19">
        <v>1</v>
      </c>
      <c r="Q64" s="19"/>
      <c r="R64" s="19">
        <v>37</v>
      </c>
      <c r="S64" s="39"/>
      <c r="T64" s="19"/>
      <c r="U64" s="19">
        <v>2</v>
      </c>
      <c r="V64" s="19">
        <v>5</v>
      </c>
      <c r="W64" s="19">
        <v>4</v>
      </c>
      <c r="X64" s="14"/>
      <c r="Y64" s="14">
        <v>1</v>
      </c>
      <c r="Z64" s="19">
        <v>2</v>
      </c>
      <c r="AA64" s="19">
        <v>3</v>
      </c>
      <c r="AB64" s="19"/>
      <c r="AC64" s="19"/>
      <c r="AD64" s="19"/>
      <c r="AE64" s="19"/>
      <c r="AF64" s="19">
        <v>1</v>
      </c>
      <c r="AG64" s="19">
        <v>2</v>
      </c>
      <c r="AH64" s="19">
        <v>77</v>
      </c>
      <c r="AI64" s="19"/>
      <c r="AJ64" s="19"/>
      <c r="AK64" s="19"/>
      <c r="AL64" s="19"/>
      <c r="AM64" s="19"/>
      <c r="AN64" s="19"/>
      <c r="AO64" s="14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>
        <v>1</v>
      </c>
      <c r="BQ64" s="19">
        <v>10</v>
      </c>
      <c r="BR64" s="19"/>
      <c r="BS64" s="19"/>
    </row>
    <row r="65" spans="1:71" s="8" customFormat="1" ht="15" customHeight="1">
      <c r="A65" s="13">
        <f t="shared" si="0"/>
        <v>61</v>
      </c>
      <c r="B65" s="13" t="s">
        <v>310</v>
      </c>
      <c r="C65" s="13">
        <v>9854</v>
      </c>
      <c r="D65" s="20" t="s">
        <v>334</v>
      </c>
      <c r="E65" s="20">
        <f t="shared" si="1"/>
        <v>1</v>
      </c>
      <c r="F65" s="21" t="s">
        <v>357</v>
      </c>
      <c r="G65" s="102">
        <f t="shared" si="2"/>
        <v>127</v>
      </c>
      <c r="H65" s="102">
        <f t="shared" si="3"/>
        <v>107</v>
      </c>
      <c r="I65" s="102"/>
      <c r="J65" s="25"/>
      <c r="K65" s="23">
        <v>1</v>
      </c>
      <c r="L65" s="23">
        <v>14</v>
      </c>
      <c r="M65" s="23">
        <v>32</v>
      </c>
      <c r="N65" s="23">
        <v>37</v>
      </c>
      <c r="O65" s="23">
        <v>2</v>
      </c>
      <c r="P65" s="23">
        <v>5</v>
      </c>
      <c r="Q65" s="23">
        <v>11</v>
      </c>
      <c r="R65" s="23">
        <v>25</v>
      </c>
      <c r="S65" s="25"/>
      <c r="T65" s="23">
        <v>12</v>
      </c>
      <c r="U65" s="23">
        <v>10</v>
      </c>
      <c r="V65" s="23">
        <v>24</v>
      </c>
      <c r="W65" s="23">
        <v>12</v>
      </c>
      <c r="X65" s="23">
        <v>10</v>
      </c>
      <c r="Y65" s="23">
        <v>8</v>
      </c>
      <c r="Z65" s="23">
        <v>23</v>
      </c>
      <c r="AA65" s="23">
        <v>8</v>
      </c>
      <c r="AB65" s="24"/>
      <c r="AC65" s="24">
        <v>4</v>
      </c>
      <c r="AD65" s="24">
        <v>9</v>
      </c>
      <c r="AE65" s="24"/>
      <c r="AF65" s="24">
        <v>32</v>
      </c>
      <c r="AG65" s="24">
        <v>10</v>
      </c>
      <c r="AH65" s="24">
        <v>219</v>
      </c>
      <c r="AI65" s="24">
        <v>6</v>
      </c>
      <c r="AJ65" s="24">
        <v>5</v>
      </c>
      <c r="AK65" s="24"/>
      <c r="AL65" s="24"/>
      <c r="AM65" s="24"/>
      <c r="AN65" s="24">
        <v>2</v>
      </c>
      <c r="AO65" s="23">
        <v>14</v>
      </c>
      <c r="AP65" s="23"/>
      <c r="AQ65" s="23">
        <v>20</v>
      </c>
      <c r="AR65" s="24">
        <v>1</v>
      </c>
      <c r="AS65" s="24">
        <v>50</v>
      </c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>
        <v>2</v>
      </c>
      <c r="BE65" s="24">
        <v>40</v>
      </c>
      <c r="BF65" s="24"/>
      <c r="BG65" s="24"/>
      <c r="BH65" s="24"/>
      <c r="BI65" s="24"/>
      <c r="BJ65" s="24"/>
      <c r="BK65" s="24"/>
      <c r="BL65" s="24">
        <v>1</v>
      </c>
      <c r="BM65" s="24">
        <v>20</v>
      </c>
      <c r="BN65" s="24"/>
      <c r="BO65" s="24"/>
      <c r="BP65" s="24"/>
      <c r="BQ65" s="24"/>
      <c r="BR65" s="24"/>
      <c r="BS65" s="24"/>
    </row>
    <row r="66" spans="1:71" s="3" customFormat="1" ht="15" customHeight="1">
      <c r="A66" s="13">
        <f t="shared" si="0"/>
        <v>62</v>
      </c>
      <c r="B66" s="13" t="s">
        <v>310</v>
      </c>
      <c r="C66" s="40">
        <v>9845</v>
      </c>
      <c r="D66" s="20" t="s">
        <v>247</v>
      </c>
      <c r="E66" s="20">
        <f t="shared" si="1"/>
        <v>1</v>
      </c>
      <c r="F66" s="21" t="s">
        <v>357</v>
      </c>
      <c r="G66" s="102">
        <f t="shared" si="2"/>
        <v>23</v>
      </c>
      <c r="H66" s="102">
        <f t="shared" si="3"/>
        <v>4</v>
      </c>
      <c r="I66" s="102"/>
      <c r="J66" s="53"/>
      <c r="K66" s="19">
        <v>3</v>
      </c>
      <c r="L66" s="14"/>
      <c r="M66" s="14">
        <v>8</v>
      </c>
      <c r="N66" s="14">
        <v>5</v>
      </c>
      <c r="O66" s="14"/>
      <c r="P66" s="14"/>
      <c r="Q66" s="14">
        <v>5</v>
      </c>
      <c r="R66" s="14">
        <v>2</v>
      </c>
      <c r="S66" s="39"/>
      <c r="T66" s="14"/>
      <c r="U66" s="14"/>
      <c r="V66" s="14"/>
      <c r="W66" s="14">
        <v>3</v>
      </c>
      <c r="X66" s="14">
        <v>1</v>
      </c>
      <c r="Y66" s="14"/>
      <c r="Z66" s="14"/>
      <c r="AA66" s="14"/>
      <c r="AB66" s="19"/>
      <c r="AC66" s="19">
        <v>2</v>
      </c>
      <c r="AD66" s="19">
        <v>1</v>
      </c>
      <c r="AE66" s="19"/>
      <c r="AF66" s="19"/>
      <c r="AG66" s="19"/>
      <c r="AH66" s="19">
        <v>17</v>
      </c>
      <c r="AI66" s="19"/>
      <c r="AJ66" s="19"/>
      <c r="AK66" s="19"/>
      <c r="AL66" s="19"/>
      <c r="AM66" s="19"/>
      <c r="AN66" s="19"/>
      <c r="AO66" s="14"/>
      <c r="AP66" s="14">
        <v>7</v>
      </c>
      <c r="AQ66" s="14">
        <v>20</v>
      </c>
      <c r="AR66" s="19"/>
      <c r="AS66" s="19"/>
      <c r="AT66" s="19"/>
      <c r="AU66" s="19"/>
      <c r="AV66" s="19">
        <v>2</v>
      </c>
      <c r="AW66" s="19">
        <v>0.2</v>
      </c>
      <c r="AX66" s="19"/>
      <c r="AY66" s="19"/>
      <c r="AZ66" s="19"/>
      <c r="BA66" s="19"/>
      <c r="BB66" s="19">
        <v>2</v>
      </c>
      <c r="BC66" s="19">
        <v>1</v>
      </c>
      <c r="BD66" s="19"/>
      <c r="BE66" s="19"/>
      <c r="BF66" s="19">
        <v>4</v>
      </c>
      <c r="BG66" s="19">
        <v>2</v>
      </c>
      <c r="BH66" s="19"/>
      <c r="BI66" s="19"/>
      <c r="BJ66" s="19"/>
      <c r="BK66" s="19"/>
      <c r="BL66" s="19"/>
      <c r="BM66" s="19"/>
      <c r="BN66" s="19">
        <v>3</v>
      </c>
      <c r="BO66" s="19">
        <v>2</v>
      </c>
      <c r="BP66" s="19">
        <v>9</v>
      </c>
      <c r="BQ66" s="19">
        <v>6</v>
      </c>
      <c r="BR66" s="19">
        <v>9</v>
      </c>
      <c r="BS66" s="19">
        <v>4</v>
      </c>
    </row>
    <row r="67" spans="1:71" s="3" customFormat="1" ht="15" customHeight="1">
      <c r="A67" s="13">
        <f t="shared" si="0"/>
        <v>63</v>
      </c>
      <c r="B67" s="13" t="s">
        <v>310</v>
      </c>
      <c r="C67" s="40">
        <v>15719</v>
      </c>
      <c r="D67" s="20" t="s">
        <v>270</v>
      </c>
      <c r="E67" s="20">
        <f t="shared" si="1"/>
        <v>1</v>
      </c>
      <c r="F67" s="21" t="s">
        <v>357</v>
      </c>
      <c r="G67" s="102">
        <f t="shared" si="2"/>
        <v>200</v>
      </c>
      <c r="H67" s="102">
        <f t="shared" si="3"/>
        <v>112</v>
      </c>
      <c r="I67" s="102"/>
      <c r="J67" s="53"/>
      <c r="K67" s="41">
        <v>2</v>
      </c>
      <c r="L67" s="41">
        <v>12</v>
      </c>
      <c r="M67" s="41">
        <v>35</v>
      </c>
      <c r="N67" s="41">
        <v>95</v>
      </c>
      <c r="O67" s="41">
        <v>2</v>
      </c>
      <c r="P67" s="41">
        <v>8</v>
      </c>
      <c r="Q67" s="41">
        <v>20</v>
      </c>
      <c r="R67" s="41">
        <v>26</v>
      </c>
      <c r="S67" s="46"/>
      <c r="T67" s="41">
        <v>1</v>
      </c>
      <c r="U67" s="41">
        <v>5</v>
      </c>
      <c r="V67" s="41">
        <v>18</v>
      </c>
      <c r="W67" s="41">
        <v>20</v>
      </c>
      <c r="X67" s="41"/>
      <c r="Y67" s="41">
        <v>12</v>
      </c>
      <c r="Z67" s="41">
        <v>20</v>
      </c>
      <c r="AA67" s="41">
        <v>36</v>
      </c>
      <c r="AB67" s="66"/>
      <c r="AC67" s="66">
        <v>16</v>
      </c>
      <c r="AD67" s="66">
        <v>4</v>
      </c>
      <c r="AE67" s="66"/>
      <c r="AF67" s="66">
        <v>10</v>
      </c>
      <c r="AG67" s="66">
        <v>10</v>
      </c>
      <c r="AH67" s="66">
        <v>159</v>
      </c>
      <c r="AI67" s="64">
        <v>2</v>
      </c>
      <c r="AJ67" s="64"/>
      <c r="AK67" s="64"/>
      <c r="AL67" s="64"/>
      <c r="AM67" s="64"/>
      <c r="AN67" s="64"/>
      <c r="AO67" s="47">
        <v>53</v>
      </c>
      <c r="AP67" s="47">
        <v>67</v>
      </c>
      <c r="AQ67" s="47">
        <v>99</v>
      </c>
      <c r="AR67" s="64">
        <v>1</v>
      </c>
      <c r="AS67" s="64">
        <v>50</v>
      </c>
      <c r="AT67" s="64"/>
      <c r="AU67" s="64"/>
      <c r="AV67" s="64"/>
      <c r="AW67" s="64"/>
      <c r="AX67" s="64"/>
      <c r="AY67" s="64"/>
      <c r="AZ67" s="64">
        <v>1</v>
      </c>
      <c r="BA67" s="64">
        <v>24</v>
      </c>
      <c r="BB67" s="64">
        <v>30</v>
      </c>
      <c r="BC67" s="64">
        <v>30</v>
      </c>
      <c r="BD67" s="64">
        <v>1</v>
      </c>
      <c r="BE67" s="64">
        <v>40</v>
      </c>
      <c r="BF67" s="64">
        <v>24</v>
      </c>
      <c r="BG67" s="64">
        <v>72</v>
      </c>
      <c r="BH67" s="64">
        <v>1</v>
      </c>
      <c r="BI67" s="64">
        <v>40</v>
      </c>
      <c r="BJ67" s="64">
        <v>5</v>
      </c>
      <c r="BK67" s="64">
        <v>10</v>
      </c>
      <c r="BL67" s="64">
        <v>2</v>
      </c>
      <c r="BM67" s="64">
        <v>25</v>
      </c>
      <c r="BN67" s="64"/>
      <c r="BO67" s="64"/>
      <c r="BP67" s="64">
        <v>1</v>
      </c>
      <c r="BQ67" s="64">
        <v>10</v>
      </c>
      <c r="BR67" s="64"/>
      <c r="BS67" s="64"/>
    </row>
    <row r="68" spans="1:71" s="8" customFormat="1" ht="15" customHeight="1">
      <c r="A68" s="13">
        <f t="shared" si="0"/>
        <v>64</v>
      </c>
      <c r="B68" s="13" t="s">
        <v>310</v>
      </c>
      <c r="C68" s="40">
        <v>9848</v>
      </c>
      <c r="D68" s="20" t="s">
        <v>248</v>
      </c>
      <c r="E68" s="20">
        <f t="shared" si="1"/>
      </c>
      <c r="F68" s="21" t="s">
        <v>346</v>
      </c>
      <c r="G68" s="102">
        <f t="shared" si="2"/>
        <v>29</v>
      </c>
      <c r="H68" s="102">
        <f t="shared" si="3"/>
        <v>1</v>
      </c>
      <c r="I68" s="102"/>
      <c r="J68" s="53"/>
      <c r="K68" s="14"/>
      <c r="L68" s="14"/>
      <c r="M68" s="14">
        <v>11</v>
      </c>
      <c r="N68" s="14">
        <v>5</v>
      </c>
      <c r="O68" s="14"/>
      <c r="P68" s="14">
        <v>2</v>
      </c>
      <c r="Q68" s="14">
        <v>6</v>
      </c>
      <c r="R68" s="14">
        <v>5</v>
      </c>
      <c r="S68" s="39"/>
      <c r="T68" s="14"/>
      <c r="U68" s="14">
        <v>1</v>
      </c>
      <c r="V68" s="14"/>
      <c r="W68" s="14"/>
      <c r="X68" s="14"/>
      <c r="Y68" s="14"/>
      <c r="Z68" s="14"/>
      <c r="AA68" s="14"/>
      <c r="AB68" s="19"/>
      <c r="AC68" s="19"/>
      <c r="AD68" s="19">
        <v>2</v>
      </c>
      <c r="AE68" s="19"/>
      <c r="AF68" s="19">
        <v>6</v>
      </c>
      <c r="AG68" s="19">
        <v>2</v>
      </c>
      <c r="AH68" s="19">
        <v>21</v>
      </c>
      <c r="AI68" s="19"/>
      <c r="AJ68" s="19"/>
      <c r="AK68" s="19"/>
      <c r="AL68" s="19"/>
      <c r="AM68" s="19"/>
      <c r="AN68" s="19"/>
      <c r="AO68" s="14">
        <v>6</v>
      </c>
      <c r="AP68" s="14"/>
      <c r="AQ68" s="14">
        <v>8</v>
      </c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>
        <v>1</v>
      </c>
      <c r="BQ68" s="19">
        <v>10</v>
      </c>
      <c r="BR68" s="19"/>
      <c r="BS68" s="19"/>
    </row>
    <row r="69" spans="1:71" s="3" customFormat="1" ht="15" customHeight="1">
      <c r="A69" s="87">
        <f t="shared" si="0"/>
        <v>65</v>
      </c>
      <c r="B69" s="87" t="s">
        <v>310</v>
      </c>
      <c r="C69" s="87">
        <v>9821</v>
      </c>
      <c r="D69" s="86" t="s">
        <v>232</v>
      </c>
      <c r="E69" s="20">
        <f>IF(F69="Y",1,"")</f>
        <v>1</v>
      </c>
      <c r="F69" s="21" t="s">
        <v>357</v>
      </c>
      <c r="G69" s="102">
        <f t="shared" si="2"/>
        <v>32</v>
      </c>
      <c r="H69" s="102">
        <f t="shared" si="3"/>
        <v>17</v>
      </c>
      <c r="I69" s="102"/>
      <c r="J69" s="25"/>
      <c r="K69" s="14"/>
      <c r="L69" s="14">
        <v>5</v>
      </c>
      <c r="M69" s="14">
        <v>7</v>
      </c>
      <c r="N69" s="14">
        <v>5</v>
      </c>
      <c r="O69" s="14"/>
      <c r="P69" s="14">
        <v>5</v>
      </c>
      <c r="Q69" s="14">
        <v>6</v>
      </c>
      <c r="R69" s="14">
        <v>4</v>
      </c>
      <c r="S69" s="39"/>
      <c r="T69" s="14">
        <v>9</v>
      </c>
      <c r="U69" s="14"/>
      <c r="V69" s="14"/>
      <c r="W69" s="14"/>
      <c r="X69" s="14">
        <v>8</v>
      </c>
      <c r="Y69" s="14"/>
      <c r="Z69" s="14"/>
      <c r="AA69" s="14"/>
      <c r="AB69" s="19"/>
      <c r="AC69" s="19"/>
      <c r="AD69" s="19">
        <v>2</v>
      </c>
      <c r="AE69" s="19"/>
      <c r="AF69" s="19">
        <v>16</v>
      </c>
      <c r="AG69" s="19">
        <v>4</v>
      </c>
      <c r="AH69" s="19">
        <v>32</v>
      </c>
      <c r="AI69" s="19"/>
      <c r="AJ69" s="19"/>
      <c r="AK69" s="19"/>
      <c r="AL69" s="19"/>
      <c r="AM69" s="19"/>
      <c r="AN69" s="19"/>
      <c r="AO69" s="14">
        <v>14</v>
      </c>
      <c r="AP69" s="14"/>
      <c r="AQ69" s="14">
        <v>28</v>
      </c>
      <c r="AR69" s="19">
        <v>1</v>
      </c>
      <c r="AS69" s="19"/>
      <c r="AT69" s="19"/>
      <c r="AU69" s="19"/>
      <c r="AV69" s="19"/>
      <c r="AW69" s="19"/>
      <c r="AX69" s="19"/>
      <c r="AY69" s="19"/>
      <c r="AZ69" s="19"/>
      <c r="BA69" s="19"/>
      <c r="BB69" s="19">
        <v>4</v>
      </c>
      <c r="BC69" s="19"/>
      <c r="BD69" s="19"/>
      <c r="BE69" s="19"/>
      <c r="BF69" s="19"/>
      <c r="BG69" s="19"/>
      <c r="BH69" s="19"/>
      <c r="BI69" s="19"/>
      <c r="BJ69" s="19">
        <v>3</v>
      </c>
      <c r="BK69" s="19"/>
      <c r="BL69" s="19"/>
      <c r="BM69" s="19"/>
      <c r="BN69" s="19">
        <v>4</v>
      </c>
      <c r="BO69" s="19"/>
      <c r="BP69" s="19"/>
      <c r="BQ69" s="19"/>
      <c r="BR69" s="19"/>
      <c r="BS69" s="19"/>
    </row>
    <row r="70" spans="1:71" s="9" customFormat="1" ht="15" customHeight="1">
      <c r="A70" s="142" t="s">
        <v>352</v>
      </c>
      <c r="B70" s="142"/>
      <c r="C70" s="142"/>
      <c r="D70" s="142"/>
      <c r="E70" s="20">
        <f>IF(F70="Y",1,"")</f>
      </c>
      <c r="F70" s="55">
        <f>COUNT(E5:E69)</f>
        <v>52</v>
      </c>
      <c r="G70" s="102">
        <f>SUM(J70:R70)</f>
        <v>4780</v>
      </c>
      <c r="H70" s="102">
        <f>SUM(S70:AA70)</f>
        <v>2195</v>
      </c>
      <c r="I70" s="102"/>
      <c r="J70" s="70">
        <f aca="true" t="shared" si="4" ref="J70:AO70">SUM(J5:J69)</f>
        <v>0</v>
      </c>
      <c r="K70" s="70">
        <f t="shared" si="4"/>
        <v>138</v>
      </c>
      <c r="L70" s="70">
        <f t="shared" si="4"/>
        <v>353</v>
      </c>
      <c r="M70" s="70">
        <f t="shared" si="4"/>
        <v>872</v>
      </c>
      <c r="N70" s="70">
        <f t="shared" si="4"/>
        <v>1715</v>
      </c>
      <c r="O70" s="70">
        <f t="shared" si="4"/>
        <v>129</v>
      </c>
      <c r="P70" s="70">
        <f t="shared" si="4"/>
        <v>257</v>
      </c>
      <c r="Q70" s="70">
        <f t="shared" si="4"/>
        <v>516</v>
      </c>
      <c r="R70" s="70">
        <f t="shared" si="4"/>
        <v>800</v>
      </c>
      <c r="S70" s="70">
        <f t="shared" si="4"/>
        <v>0</v>
      </c>
      <c r="T70" s="70">
        <f t="shared" si="4"/>
        <v>213</v>
      </c>
      <c r="U70" s="70">
        <f t="shared" si="4"/>
        <v>263</v>
      </c>
      <c r="V70" s="70">
        <f t="shared" si="4"/>
        <v>358</v>
      </c>
      <c r="W70" s="70">
        <f t="shared" si="4"/>
        <v>407</v>
      </c>
      <c r="X70" s="70">
        <f t="shared" si="4"/>
        <v>187</v>
      </c>
      <c r="Y70" s="70">
        <f t="shared" si="4"/>
        <v>209</v>
      </c>
      <c r="Z70" s="70">
        <f t="shared" si="4"/>
        <v>276</v>
      </c>
      <c r="AA70" s="70">
        <f t="shared" si="4"/>
        <v>282</v>
      </c>
      <c r="AB70" s="70">
        <f t="shared" si="4"/>
        <v>293</v>
      </c>
      <c r="AC70" s="70">
        <f t="shared" si="4"/>
        <v>171</v>
      </c>
      <c r="AD70" s="70">
        <f t="shared" si="4"/>
        <v>197</v>
      </c>
      <c r="AE70" s="70">
        <f t="shared" si="4"/>
        <v>156</v>
      </c>
      <c r="AF70" s="70">
        <f t="shared" si="4"/>
        <v>607</v>
      </c>
      <c r="AG70" s="70">
        <f t="shared" si="4"/>
        <v>361</v>
      </c>
      <c r="AH70" s="70">
        <f t="shared" si="4"/>
        <v>3905</v>
      </c>
      <c r="AI70" s="70">
        <f t="shared" si="4"/>
        <v>44</v>
      </c>
      <c r="AJ70" s="70">
        <f t="shared" si="4"/>
        <v>37</v>
      </c>
      <c r="AK70" s="70">
        <f t="shared" si="4"/>
        <v>21</v>
      </c>
      <c r="AL70" s="70">
        <f t="shared" si="4"/>
        <v>0</v>
      </c>
      <c r="AM70" s="70">
        <f t="shared" si="4"/>
        <v>2</v>
      </c>
      <c r="AN70" s="70">
        <f t="shared" si="4"/>
        <v>36</v>
      </c>
      <c r="AO70" s="70">
        <f t="shared" si="4"/>
        <v>1039</v>
      </c>
      <c r="AP70" s="70">
        <f aca="true" t="shared" si="5" ref="AP70:BS70">SUM(AP5:AP69)</f>
        <v>573</v>
      </c>
      <c r="AQ70" s="70">
        <f t="shared" si="5"/>
        <v>1536</v>
      </c>
      <c r="AR70" s="70">
        <f t="shared" si="5"/>
        <v>45</v>
      </c>
      <c r="AS70" s="70">
        <f t="shared" si="5"/>
        <v>1364.5</v>
      </c>
      <c r="AT70" s="70">
        <f t="shared" si="5"/>
        <v>7</v>
      </c>
      <c r="AU70" s="70">
        <f t="shared" si="5"/>
        <v>51</v>
      </c>
      <c r="AV70" s="70">
        <f t="shared" si="5"/>
        <v>10</v>
      </c>
      <c r="AW70" s="70">
        <f t="shared" si="5"/>
        <v>184.7</v>
      </c>
      <c r="AX70" s="70">
        <f t="shared" si="5"/>
        <v>3</v>
      </c>
      <c r="AY70" s="70">
        <f t="shared" si="5"/>
        <v>25</v>
      </c>
      <c r="AZ70" s="70">
        <f t="shared" si="5"/>
        <v>9</v>
      </c>
      <c r="BA70" s="70">
        <f t="shared" si="5"/>
        <v>153</v>
      </c>
      <c r="BB70" s="70">
        <f t="shared" si="5"/>
        <v>406</v>
      </c>
      <c r="BC70" s="70">
        <f t="shared" si="5"/>
        <v>411</v>
      </c>
      <c r="BD70" s="70">
        <f t="shared" si="5"/>
        <v>13</v>
      </c>
      <c r="BE70" s="70">
        <f t="shared" si="5"/>
        <v>272</v>
      </c>
      <c r="BF70" s="70">
        <f t="shared" si="5"/>
        <v>113</v>
      </c>
      <c r="BG70" s="70">
        <f t="shared" si="5"/>
        <v>269</v>
      </c>
      <c r="BH70" s="70">
        <f t="shared" si="5"/>
        <v>5</v>
      </c>
      <c r="BI70" s="70">
        <f t="shared" si="5"/>
        <v>95</v>
      </c>
      <c r="BJ70" s="70">
        <f t="shared" si="5"/>
        <v>145</v>
      </c>
      <c r="BK70" s="70">
        <f t="shared" si="5"/>
        <v>204</v>
      </c>
      <c r="BL70" s="70">
        <f t="shared" si="5"/>
        <v>30</v>
      </c>
      <c r="BM70" s="70">
        <f t="shared" si="5"/>
        <v>403</v>
      </c>
      <c r="BN70" s="70">
        <f t="shared" si="5"/>
        <v>73</v>
      </c>
      <c r="BO70" s="70">
        <f t="shared" si="5"/>
        <v>163</v>
      </c>
      <c r="BP70" s="70">
        <f t="shared" si="5"/>
        <v>30</v>
      </c>
      <c r="BQ70" s="70">
        <f t="shared" si="5"/>
        <v>218.7</v>
      </c>
      <c r="BR70" s="70">
        <f t="shared" si="5"/>
        <v>140</v>
      </c>
      <c r="BS70" s="70">
        <f t="shared" si="5"/>
        <v>131.6</v>
      </c>
    </row>
    <row r="71" spans="1:71" s="9" customFormat="1" ht="15" customHeight="1">
      <c r="A71" s="141" t="s">
        <v>342</v>
      </c>
      <c r="B71" s="141"/>
      <c r="C71" s="141"/>
      <c r="D71" s="141"/>
      <c r="E71" s="20">
        <f>IF(F71="Y",1,"")</f>
      </c>
      <c r="F71" s="18"/>
      <c r="G71" s="102">
        <f>SUM(J71:R71)</f>
        <v>5145</v>
      </c>
      <c r="H71" s="102">
        <f>SUM(S71:AA71)</f>
        <v>2189</v>
      </c>
      <c r="I71" s="102"/>
      <c r="J71" s="74">
        <v>45</v>
      </c>
      <c r="K71" s="74">
        <v>151</v>
      </c>
      <c r="L71" s="74">
        <v>362</v>
      </c>
      <c r="M71" s="74">
        <v>920</v>
      </c>
      <c r="N71" s="74">
        <v>1867</v>
      </c>
      <c r="O71" s="74">
        <v>140</v>
      </c>
      <c r="P71" s="74">
        <v>283</v>
      </c>
      <c r="Q71" s="74">
        <v>557</v>
      </c>
      <c r="R71" s="74">
        <v>820</v>
      </c>
      <c r="S71" s="74">
        <v>0</v>
      </c>
      <c r="T71" s="74">
        <v>284</v>
      </c>
      <c r="U71" s="74">
        <v>204</v>
      </c>
      <c r="V71" s="74">
        <v>330</v>
      </c>
      <c r="W71" s="74">
        <v>438</v>
      </c>
      <c r="X71" s="74">
        <v>249</v>
      </c>
      <c r="Y71" s="74">
        <v>157</v>
      </c>
      <c r="Z71" s="74">
        <v>256</v>
      </c>
      <c r="AA71" s="74">
        <v>271</v>
      </c>
      <c r="AB71" s="74">
        <v>239</v>
      </c>
      <c r="AC71" s="74">
        <v>177</v>
      </c>
      <c r="AD71" s="74">
        <v>132</v>
      </c>
      <c r="AE71" s="74">
        <v>80</v>
      </c>
      <c r="AF71" s="74">
        <v>541</v>
      </c>
      <c r="AG71" s="74">
        <v>275</v>
      </c>
      <c r="AH71" s="74">
        <v>3764</v>
      </c>
      <c r="AI71" s="74">
        <v>47</v>
      </c>
      <c r="AJ71" s="74">
        <v>80</v>
      </c>
      <c r="AK71" s="74">
        <v>15</v>
      </c>
      <c r="AL71" s="74">
        <v>0</v>
      </c>
      <c r="AM71" s="74">
        <v>1</v>
      </c>
      <c r="AN71" s="74">
        <v>61</v>
      </c>
      <c r="AO71" s="74">
        <v>1178</v>
      </c>
      <c r="AP71" s="74">
        <v>685</v>
      </c>
      <c r="AQ71" s="74">
        <v>1729</v>
      </c>
      <c r="AR71" s="76">
        <v>46</v>
      </c>
      <c r="AS71" s="77">
        <v>1263.5</v>
      </c>
      <c r="AT71" s="77">
        <v>5</v>
      </c>
      <c r="AU71" s="77">
        <v>40</v>
      </c>
      <c r="AV71" s="77">
        <v>10</v>
      </c>
      <c r="AW71" s="77">
        <v>238.5</v>
      </c>
      <c r="AX71" s="77">
        <v>6</v>
      </c>
      <c r="AY71" s="77">
        <v>29</v>
      </c>
      <c r="AZ71" s="77">
        <v>8</v>
      </c>
      <c r="BA71" s="77">
        <v>147</v>
      </c>
      <c r="BB71" s="77">
        <v>303</v>
      </c>
      <c r="BC71" s="77">
        <v>403.5</v>
      </c>
      <c r="BD71" s="77">
        <v>13</v>
      </c>
      <c r="BE71" s="77">
        <v>262</v>
      </c>
      <c r="BF71" s="77">
        <v>116</v>
      </c>
      <c r="BG71" s="77">
        <v>312</v>
      </c>
      <c r="BH71" s="77">
        <v>4</v>
      </c>
      <c r="BI71" s="77">
        <v>66</v>
      </c>
      <c r="BJ71" s="77">
        <v>210</v>
      </c>
      <c r="BK71" s="77">
        <v>474.5</v>
      </c>
      <c r="BL71" s="77">
        <v>30</v>
      </c>
      <c r="BM71" s="77">
        <v>384</v>
      </c>
      <c r="BN71" s="77">
        <v>70</v>
      </c>
      <c r="BO71" s="77">
        <v>198.25</v>
      </c>
      <c r="BP71" s="77">
        <v>27</v>
      </c>
      <c r="BQ71" s="77">
        <v>212</v>
      </c>
      <c r="BR71" s="77">
        <v>85</v>
      </c>
      <c r="BS71" s="78">
        <v>155</v>
      </c>
    </row>
    <row r="72" spans="1:71" s="9" customFormat="1" ht="15" customHeight="1">
      <c r="A72" s="153" t="s">
        <v>351</v>
      </c>
      <c r="B72" s="166"/>
      <c r="C72" s="166"/>
      <c r="D72" s="154"/>
      <c r="E72" s="20">
        <f>IF(F72="Y",1,"")</f>
      </c>
      <c r="F72" s="18"/>
      <c r="G72" s="107">
        <f>IF(G70=0,"",G70/G71)</f>
        <v>0.9290573372206026</v>
      </c>
      <c r="H72" s="107">
        <f aca="true" t="shared" si="6" ref="H72:BS72">IF(H70=0,"",H70/H71)</f>
        <v>1.0027409776153495</v>
      </c>
      <c r="I72" s="107">
        <f t="shared" si="6"/>
      </c>
      <c r="J72" s="12">
        <f t="shared" si="6"/>
      </c>
      <c r="K72" s="12">
        <f t="shared" si="6"/>
        <v>0.9139072847682119</v>
      </c>
      <c r="L72" s="12">
        <f t="shared" si="6"/>
        <v>0.9751381215469613</v>
      </c>
      <c r="M72" s="12">
        <f t="shared" si="6"/>
        <v>0.9478260869565217</v>
      </c>
      <c r="N72" s="12">
        <f t="shared" si="6"/>
        <v>0.9185859667916444</v>
      </c>
      <c r="O72" s="12">
        <f t="shared" si="6"/>
        <v>0.9214285714285714</v>
      </c>
      <c r="P72" s="12">
        <f t="shared" si="6"/>
        <v>0.9081272084805654</v>
      </c>
      <c r="Q72" s="12">
        <f t="shared" si="6"/>
        <v>0.926391382405745</v>
      </c>
      <c r="R72" s="12">
        <f t="shared" si="6"/>
        <v>0.975609756097561</v>
      </c>
      <c r="S72" s="12">
        <f t="shared" si="6"/>
      </c>
      <c r="T72" s="12">
        <f t="shared" si="6"/>
        <v>0.75</v>
      </c>
      <c r="U72" s="12">
        <f t="shared" si="6"/>
        <v>1.2892156862745099</v>
      </c>
      <c r="V72" s="12">
        <f t="shared" si="6"/>
        <v>1.084848484848485</v>
      </c>
      <c r="W72" s="12">
        <f t="shared" si="6"/>
        <v>0.9292237442922374</v>
      </c>
      <c r="X72" s="12">
        <f t="shared" si="6"/>
        <v>0.751004016064257</v>
      </c>
      <c r="Y72" s="12">
        <f t="shared" si="6"/>
        <v>1.3312101910828025</v>
      </c>
      <c r="Z72" s="12">
        <f t="shared" si="6"/>
        <v>1.078125</v>
      </c>
      <c r="AA72" s="12">
        <f t="shared" si="6"/>
        <v>1.040590405904059</v>
      </c>
      <c r="AB72" s="12">
        <f t="shared" si="6"/>
        <v>1.2259414225941423</v>
      </c>
      <c r="AC72" s="12">
        <f t="shared" si="6"/>
        <v>0.9661016949152542</v>
      </c>
      <c r="AD72" s="12">
        <f t="shared" si="6"/>
        <v>1.4924242424242424</v>
      </c>
      <c r="AE72" s="12">
        <f t="shared" si="6"/>
        <v>1.95</v>
      </c>
      <c r="AF72" s="12">
        <f t="shared" si="6"/>
        <v>1.121996303142329</v>
      </c>
      <c r="AG72" s="12">
        <f t="shared" si="6"/>
        <v>1.3127272727272727</v>
      </c>
      <c r="AH72" s="12">
        <f t="shared" si="6"/>
        <v>1.0374601487778958</v>
      </c>
      <c r="AI72" s="12">
        <f t="shared" si="6"/>
        <v>0.9361702127659575</v>
      </c>
      <c r="AJ72" s="12">
        <f t="shared" si="6"/>
        <v>0.4625</v>
      </c>
      <c r="AK72" s="12">
        <f t="shared" si="6"/>
        <v>1.4</v>
      </c>
      <c r="AL72" s="12">
        <f t="shared" si="6"/>
      </c>
      <c r="AM72" s="12">
        <f t="shared" si="6"/>
        <v>2</v>
      </c>
      <c r="AN72" s="12">
        <f t="shared" si="6"/>
        <v>0.5901639344262295</v>
      </c>
      <c r="AO72" s="12">
        <f t="shared" si="6"/>
        <v>0.8820033955857386</v>
      </c>
      <c r="AP72" s="12">
        <f t="shared" si="6"/>
        <v>0.8364963503649635</v>
      </c>
      <c r="AQ72" s="12">
        <f t="shared" si="6"/>
        <v>0.8883747831116252</v>
      </c>
      <c r="AR72" s="12">
        <f t="shared" si="6"/>
        <v>0.9782608695652174</v>
      </c>
      <c r="AS72" s="12">
        <f t="shared" si="6"/>
        <v>1.0799366838148001</v>
      </c>
      <c r="AT72" s="12">
        <f t="shared" si="6"/>
        <v>1.4</v>
      </c>
      <c r="AU72" s="12">
        <f t="shared" si="6"/>
        <v>1.275</v>
      </c>
      <c r="AV72" s="12">
        <f t="shared" si="6"/>
        <v>1</v>
      </c>
      <c r="AW72" s="12">
        <f t="shared" si="6"/>
        <v>0.7744234800838574</v>
      </c>
      <c r="AX72" s="12">
        <f t="shared" si="6"/>
        <v>0.5</v>
      </c>
      <c r="AY72" s="12">
        <f t="shared" si="6"/>
        <v>0.8620689655172413</v>
      </c>
      <c r="AZ72" s="12">
        <f t="shared" si="6"/>
        <v>1.125</v>
      </c>
      <c r="BA72" s="12">
        <f t="shared" si="6"/>
        <v>1.0408163265306123</v>
      </c>
      <c r="BB72" s="12">
        <f t="shared" si="6"/>
        <v>1.33993399339934</v>
      </c>
      <c r="BC72" s="12">
        <f t="shared" si="6"/>
        <v>1.0185873605947955</v>
      </c>
      <c r="BD72" s="12">
        <f t="shared" si="6"/>
        <v>1</v>
      </c>
      <c r="BE72" s="12">
        <f t="shared" si="6"/>
        <v>1.0381679389312977</v>
      </c>
      <c r="BF72" s="12">
        <f t="shared" si="6"/>
        <v>0.9741379310344828</v>
      </c>
      <c r="BG72" s="12">
        <f t="shared" si="6"/>
        <v>0.8621794871794872</v>
      </c>
      <c r="BH72" s="12">
        <f t="shared" si="6"/>
        <v>1.25</v>
      </c>
      <c r="BI72" s="12">
        <f t="shared" si="6"/>
        <v>1.4393939393939394</v>
      </c>
      <c r="BJ72" s="12">
        <f t="shared" si="6"/>
        <v>0.6904761904761905</v>
      </c>
      <c r="BK72" s="12">
        <f t="shared" si="6"/>
        <v>0.42992623814541625</v>
      </c>
      <c r="BL72" s="12">
        <f t="shared" si="6"/>
        <v>1</v>
      </c>
      <c r="BM72" s="12">
        <f t="shared" si="6"/>
        <v>1.0494791666666667</v>
      </c>
      <c r="BN72" s="12">
        <f t="shared" si="6"/>
        <v>1.042857142857143</v>
      </c>
      <c r="BO72" s="12">
        <f t="shared" si="6"/>
        <v>0.8221941992433796</v>
      </c>
      <c r="BP72" s="12">
        <f t="shared" si="6"/>
        <v>1.1111111111111112</v>
      </c>
      <c r="BQ72" s="12">
        <f t="shared" si="6"/>
        <v>1.0316037735849055</v>
      </c>
      <c r="BR72" s="12">
        <f t="shared" si="6"/>
        <v>1.6470588235294117</v>
      </c>
      <c r="BS72" s="12">
        <f t="shared" si="6"/>
        <v>0.8490322580645161</v>
      </c>
    </row>
    <row r="73" spans="3:5" ht="12.75">
      <c r="C73" s="10"/>
      <c r="D73" s="10"/>
      <c r="E73" s="10"/>
    </row>
    <row r="74" spans="3:6" ht="12.75">
      <c r="C74" s="10"/>
      <c r="D74" s="67" t="s">
        <v>341</v>
      </c>
      <c r="E74" s="56"/>
      <c r="F74" s="68">
        <f>(A69-F70)/A69</f>
        <v>0.2</v>
      </c>
    </row>
    <row r="75" spans="3:5" ht="12.75">
      <c r="C75" s="10"/>
      <c r="D75" s="10"/>
      <c r="E75" s="10"/>
    </row>
    <row r="76" spans="3:5" ht="12.75">
      <c r="C76" s="10"/>
      <c r="D76" s="10"/>
      <c r="E76" s="10"/>
    </row>
    <row r="77" spans="3:5" ht="12.75">
      <c r="C77" s="10"/>
      <c r="D77" s="10"/>
      <c r="E77" s="10"/>
    </row>
  </sheetData>
  <sheetProtection/>
  <mergeCells count="39">
    <mergeCell ref="AK1:AL3"/>
    <mergeCell ref="BD2:BG2"/>
    <mergeCell ref="BH2:BK2"/>
    <mergeCell ref="BL2:BO2"/>
    <mergeCell ref="AR3:AS3"/>
    <mergeCell ref="AT3:AU3"/>
    <mergeCell ref="AV3:AW3"/>
    <mergeCell ref="AX3:AY3"/>
    <mergeCell ref="AZ3:BA3"/>
    <mergeCell ref="BR3:BS3"/>
    <mergeCell ref="BP2:BS2"/>
    <mergeCell ref="BB3:BC3"/>
    <mergeCell ref="BD3:BE3"/>
    <mergeCell ref="BF3:BG3"/>
    <mergeCell ref="A1:D4"/>
    <mergeCell ref="E1:E4"/>
    <mergeCell ref="F1:F4"/>
    <mergeCell ref="G1:G4"/>
    <mergeCell ref="H1:H4"/>
    <mergeCell ref="BP3:BQ3"/>
    <mergeCell ref="J1:R3"/>
    <mergeCell ref="S1:AA3"/>
    <mergeCell ref="AB1:AE3"/>
    <mergeCell ref="AF1:AH3"/>
    <mergeCell ref="AI1:AJ3"/>
    <mergeCell ref="BH3:BI3"/>
    <mergeCell ref="AM1:AN3"/>
    <mergeCell ref="AO1:AQ3"/>
    <mergeCell ref="AR1:BS1"/>
    <mergeCell ref="A72:D72"/>
    <mergeCell ref="A71:D71"/>
    <mergeCell ref="A70:D70"/>
    <mergeCell ref="BJ3:BK3"/>
    <mergeCell ref="BL3:BM3"/>
    <mergeCell ref="BN3:BO3"/>
    <mergeCell ref="I1:I4"/>
    <mergeCell ref="AR2:AU2"/>
    <mergeCell ref="AV2:AY2"/>
    <mergeCell ref="AZ2:BC2"/>
  </mergeCells>
  <printOptions/>
  <pageMargins left="0.17" right="0.21" top="1" bottom="1" header="0.5" footer="0.5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R78"/>
  <sheetViews>
    <sheetView zoomScalePageLayoutView="0" workbookViewId="0" topLeftCell="A11">
      <pane ySplit="2970" topLeftCell="A1" activePane="bottomLeft" state="split"/>
      <selection pane="topLeft" activeCell="F1" sqref="F1:F4"/>
      <selection pane="bottomLeft" activeCell="G5" sqref="G5:H14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67" customWidth="1"/>
    <col min="9" max="9" width="11.421875" style="67" hidden="1" customWidth="1"/>
    <col min="10" max="62" width="11.421875" style="2" customWidth="1"/>
    <col min="63" max="63" width="11.421875" style="15" customWidth="1"/>
    <col min="64" max="71" width="11.421875" style="2" customWidth="1"/>
    <col min="72" max="16384" width="9.28125" style="10" customWidth="1"/>
  </cols>
  <sheetData>
    <row r="1" spans="1:71" ht="33" customHeight="1">
      <c r="A1" s="148" t="s">
        <v>344</v>
      </c>
      <c r="B1" s="148"/>
      <c r="C1" s="148"/>
      <c r="D1" s="148"/>
      <c r="E1" s="145"/>
      <c r="F1" s="143" t="s">
        <v>374</v>
      </c>
      <c r="G1" s="152" t="s">
        <v>266</v>
      </c>
      <c r="H1" s="152" t="s">
        <v>267</v>
      </c>
      <c r="I1" s="152" t="s">
        <v>2</v>
      </c>
      <c r="J1" s="149" t="s">
        <v>261</v>
      </c>
      <c r="K1" s="149"/>
      <c r="L1" s="149"/>
      <c r="M1" s="149"/>
      <c r="N1" s="149"/>
      <c r="O1" s="149"/>
      <c r="P1" s="149"/>
      <c r="Q1" s="149"/>
      <c r="R1" s="149"/>
      <c r="S1" s="149" t="s">
        <v>260</v>
      </c>
      <c r="T1" s="149"/>
      <c r="U1" s="149"/>
      <c r="V1" s="149"/>
      <c r="W1" s="149"/>
      <c r="X1" s="149"/>
      <c r="Y1" s="149"/>
      <c r="Z1" s="149"/>
      <c r="AA1" s="149"/>
      <c r="AB1" s="140" t="s">
        <v>311</v>
      </c>
      <c r="AC1" s="140"/>
      <c r="AD1" s="140"/>
      <c r="AE1" s="140"/>
      <c r="AF1" s="150" t="s">
        <v>313</v>
      </c>
      <c r="AG1" s="150"/>
      <c r="AH1" s="150"/>
      <c r="AI1" s="140" t="s">
        <v>0</v>
      </c>
      <c r="AJ1" s="140"/>
      <c r="AK1" s="140" t="s">
        <v>287</v>
      </c>
      <c r="AL1" s="140"/>
      <c r="AM1" s="150" t="s">
        <v>262</v>
      </c>
      <c r="AN1" s="150"/>
      <c r="AO1" s="149" t="s">
        <v>263</v>
      </c>
      <c r="AP1" s="149"/>
      <c r="AQ1" s="149"/>
      <c r="AR1" s="140" t="s">
        <v>265</v>
      </c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</row>
    <row r="2" spans="1:71" ht="27.75" customHeight="1">
      <c r="A2" s="148"/>
      <c r="B2" s="148"/>
      <c r="C2" s="148"/>
      <c r="D2" s="148"/>
      <c r="E2" s="146"/>
      <c r="F2" s="144"/>
      <c r="G2" s="152"/>
      <c r="H2" s="152"/>
      <c r="I2" s="152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0"/>
      <c r="AC2" s="140"/>
      <c r="AD2" s="140"/>
      <c r="AE2" s="140"/>
      <c r="AF2" s="150"/>
      <c r="AG2" s="150"/>
      <c r="AH2" s="150"/>
      <c r="AI2" s="140"/>
      <c r="AJ2" s="140"/>
      <c r="AK2" s="140"/>
      <c r="AL2" s="140"/>
      <c r="AM2" s="150"/>
      <c r="AN2" s="150"/>
      <c r="AO2" s="149"/>
      <c r="AP2" s="149"/>
      <c r="AQ2" s="149"/>
      <c r="AR2" s="140" t="s">
        <v>340</v>
      </c>
      <c r="AS2" s="140"/>
      <c r="AT2" s="140"/>
      <c r="AU2" s="140"/>
      <c r="AV2" s="140" t="s">
        <v>312</v>
      </c>
      <c r="AW2" s="140"/>
      <c r="AX2" s="140"/>
      <c r="AY2" s="140"/>
      <c r="AZ2" s="140" t="s">
        <v>294</v>
      </c>
      <c r="BA2" s="140"/>
      <c r="BB2" s="140"/>
      <c r="BC2" s="140"/>
      <c r="BD2" s="140" t="s">
        <v>295</v>
      </c>
      <c r="BE2" s="140"/>
      <c r="BF2" s="140"/>
      <c r="BG2" s="140"/>
      <c r="BH2" s="140" t="s">
        <v>296</v>
      </c>
      <c r="BI2" s="140"/>
      <c r="BJ2" s="140"/>
      <c r="BK2" s="140"/>
      <c r="BL2" s="140" t="s">
        <v>297</v>
      </c>
      <c r="BM2" s="140"/>
      <c r="BN2" s="140"/>
      <c r="BO2" s="140"/>
      <c r="BP2" s="140" t="s">
        <v>1</v>
      </c>
      <c r="BQ2" s="140"/>
      <c r="BR2" s="140"/>
      <c r="BS2" s="140"/>
    </row>
    <row r="3" spans="1:71" ht="27.75" customHeight="1">
      <c r="A3" s="148"/>
      <c r="B3" s="148"/>
      <c r="C3" s="148"/>
      <c r="D3" s="148"/>
      <c r="E3" s="146"/>
      <c r="F3" s="144"/>
      <c r="G3" s="152"/>
      <c r="H3" s="152"/>
      <c r="I3" s="152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0"/>
      <c r="AC3" s="140"/>
      <c r="AD3" s="140"/>
      <c r="AE3" s="140"/>
      <c r="AF3" s="150"/>
      <c r="AG3" s="150"/>
      <c r="AH3" s="150"/>
      <c r="AI3" s="140"/>
      <c r="AJ3" s="140"/>
      <c r="AK3" s="140"/>
      <c r="AL3" s="140"/>
      <c r="AM3" s="150"/>
      <c r="AN3" s="150"/>
      <c r="AO3" s="149"/>
      <c r="AP3" s="149"/>
      <c r="AQ3" s="149"/>
      <c r="AR3" s="140" t="s">
        <v>290</v>
      </c>
      <c r="AS3" s="140"/>
      <c r="AT3" s="140" t="s">
        <v>291</v>
      </c>
      <c r="AU3" s="140"/>
      <c r="AV3" s="140" t="s">
        <v>290</v>
      </c>
      <c r="AW3" s="140"/>
      <c r="AX3" s="140" t="s">
        <v>291</v>
      </c>
      <c r="AY3" s="140"/>
      <c r="AZ3" s="140" t="s">
        <v>290</v>
      </c>
      <c r="BA3" s="140"/>
      <c r="BB3" s="140" t="s">
        <v>291</v>
      </c>
      <c r="BC3" s="140"/>
      <c r="BD3" s="140" t="s">
        <v>290</v>
      </c>
      <c r="BE3" s="140"/>
      <c r="BF3" s="140" t="s">
        <v>291</v>
      </c>
      <c r="BG3" s="140"/>
      <c r="BH3" s="140" t="s">
        <v>290</v>
      </c>
      <c r="BI3" s="140"/>
      <c r="BJ3" s="140" t="s">
        <v>291</v>
      </c>
      <c r="BK3" s="140"/>
      <c r="BL3" s="140" t="s">
        <v>290</v>
      </c>
      <c r="BM3" s="140"/>
      <c r="BN3" s="140" t="s">
        <v>291</v>
      </c>
      <c r="BO3" s="140"/>
      <c r="BP3" s="140" t="s">
        <v>290</v>
      </c>
      <c r="BQ3" s="140"/>
      <c r="BR3" s="140" t="s">
        <v>291</v>
      </c>
      <c r="BS3" s="140"/>
    </row>
    <row r="4" spans="1:122" ht="108.75" customHeight="1">
      <c r="A4" s="148"/>
      <c r="B4" s="148"/>
      <c r="C4" s="148"/>
      <c r="D4" s="148"/>
      <c r="E4" s="147"/>
      <c r="F4" s="144"/>
      <c r="G4" s="152"/>
      <c r="H4" s="152"/>
      <c r="I4" s="152"/>
      <c r="J4" s="7" t="s">
        <v>272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272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284</v>
      </c>
      <c r="AC4" s="7" t="s">
        <v>298</v>
      </c>
      <c r="AD4" s="7" t="s">
        <v>299</v>
      </c>
      <c r="AE4" s="7" t="s">
        <v>300</v>
      </c>
      <c r="AF4" s="7" t="s">
        <v>11</v>
      </c>
      <c r="AG4" s="7" t="s">
        <v>285</v>
      </c>
      <c r="AH4" s="7" t="s">
        <v>286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288</v>
      </c>
      <c r="AP4" s="7" t="s">
        <v>289</v>
      </c>
      <c r="AQ4" s="7" t="s">
        <v>264</v>
      </c>
      <c r="AR4" s="7" t="s">
        <v>292</v>
      </c>
      <c r="AS4" s="7" t="s">
        <v>293</v>
      </c>
      <c r="AT4" s="7" t="s">
        <v>292</v>
      </c>
      <c r="AU4" s="7" t="s">
        <v>293</v>
      </c>
      <c r="AV4" s="7" t="s">
        <v>292</v>
      </c>
      <c r="AW4" s="7" t="s">
        <v>293</v>
      </c>
      <c r="AX4" s="7" t="s">
        <v>292</v>
      </c>
      <c r="AY4" s="7" t="s">
        <v>293</v>
      </c>
      <c r="AZ4" s="7" t="s">
        <v>292</v>
      </c>
      <c r="BA4" s="7" t="s">
        <v>293</v>
      </c>
      <c r="BB4" s="7" t="s">
        <v>292</v>
      </c>
      <c r="BC4" s="7" t="s">
        <v>293</v>
      </c>
      <c r="BD4" s="7" t="s">
        <v>292</v>
      </c>
      <c r="BE4" s="7" t="s">
        <v>293</v>
      </c>
      <c r="BF4" s="7" t="s">
        <v>292</v>
      </c>
      <c r="BG4" s="7" t="s">
        <v>293</v>
      </c>
      <c r="BH4" s="7" t="s">
        <v>292</v>
      </c>
      <c r="BI4" s="7" t="s">
        <v>293</v>
      </c>
      <c r="BJ4" s="7" t="s">
        <v>292</v>
      </c>
      <c r="BK4" s="57" t="s">
        <v>293</v>
      </c>
      <c r="BL4" s="7" t="s">
        <v>292</v>
      </c>
      <c r="BM4" s="7" t="s">
        <v>293</v>
      </c>
      <c r="BN4" s="7" t="s">
        <v>292</v>
      </c>
      <c r="BO4" s="7" t="s">
        <v>293</v>
      </c>
      <c r="BP4" s="7" t="s">
        <v>292</v>
      </c>
      <c r="BQ4" s="7" t="s">
        <v>293</v>
      </c>
      <c r="BR4" s="7" t="s">
        <v>292</v>
      </c>
      <c r="BS4" s="7" t="s">
        <v>293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ht="17.25" customHeight="1">
      <c r="A5" s="13">
        <v>1</v>
      </c>
      <c r="B5" s="13" t="s">
        <v>332</v>
      </c>
      <c r="C5" s="13">
        <v>9298</v>
      </c>
      <c r="D5" s="20" t="s">
        <v>49</v>
      </c>
      <c r="E5" s="20">
        <f>IF(F5="Y",1,"")</f>
      </c>
      <c r="F5" s="21" t="s">
        <v>346</v>
      </c>
      <c r="G5" s="102">
        <f>SUM(J5:R5)</f>
        <v>19</v>
      </c>
      <c r="H5" s="102">
        <f>SUM(S5:AA5)</f>
        <v>26</v>
      </c>
      <c r="I5" s="102"/>
      <c r="J5" s="24"/>
      <c r="K5" s="23">
        <v>7</v>
      </c>
      <c r="L5" s="23">
        <v>5</v>
      </c>
      <c r="M5" s="23"/>
      <c r="N5" s="23"/>
      <c r="O5" s="23">
        <v>4</v>
      </c>
      <c r="P5" s="23">
        <v>3</v>
      </c>
      <c r="Q5" s="23"/>
      <c r="R5" s="23"/>
      <c r="S5" s="24"/>
      <c r="T5" s="23"/>
      <c r="U5" s="23"/>
      <c r="V5" s="23">
        <v>10</v>
      </c>
      <c r="W5" s="23">
        <v>6</v>
      </c>
      <c r="X5" s="23"/>
      <c r="Y5" s="23"/>
      <c r="Z5" s="23">
        <v>6</v>
      </c>
      <c r="AA5" s="23">
        <v>4</v>
      </c>
      <c r="AB5" s="24"/>
      <c r="AC5" s="24"/>
      <c r="AD5" s="24"/>
      <c r="AE5" s="24"/>
      <c r="AF5" s="24"/>
      <c r="AG5" s="24"/>
      <c r="AH5" s="24"/>
      <c r="AI5" s="24">
        <v>1</v>
      </c>
      <c r="AJ5" s="24"/>
      <c r="AK5" s="24"/>
      <c r="AL5" s="24"/>
      <c r="AM5" s="24"/>
      <c r="AN5" s="24"/>
      <c r="AO5" s="23">
        <v>6</v>
      </c>
      <c r="AP5" s="23">
        <v>8</v>
      </c>
      <c r="AQ5" s="14">
        <v>10</v>
      </c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62"/>
      <c r="BL5" s="19"/>
      <c r="BM5" s="19"/>
      <c r="BN5" s="19"/>
      <c r="BO5" s="19"/>
      <c r="BP5" s="19"/>
      <c r="BQ5" s="19"/>
      <c r="BR5" s="19"/>
      <c r="BS5" s="19"/>
    </row>
    <row r="6" spans="1:71" ht="17.25" customHeight="1">
      <c r="A6" s="13">
        <f aca="true" t="shared" si="0" ref="A6:A14">+A5+1</f>
        <v>2</v>
      </c>
      <c r="B6" s="13" t="s">
        <v>332</v>
      </c>
      <c r="C6" s="13">
        <v>9797</v>
      </c>
      <c r="D6" s="20" t="s">
        <v>26</v>
      </c>
      <c r="E6" s="20">
        <f aca="true" t="shared" si="1" ref="E6:E69">IF(F6="Y",1,"")</f>
      </c>
      <c r="F6" s="21" t="s">
        <v>346</v>
      </c>
      <c r="G6" s="102">
        <f aca="true" t="shared" si="2" ref="G6:G14">SUM(J6:R6)</f>
        <v>90</v>
      </c>
      <c r="H6" s="102">
        <f aca="true" t="shared" si="3" ref="H6:H14">SUM(S6:AA6)</f>
        <v>0</v>
      </c>
      <c r="I6" s="102"/>
      <c r="J6" s="24"/>
      <c r="K6" s="23">
        <v>26</v>
      </c>
      <c r="L6" s="23">
        <v>14</v>
      </c>
      <c r="M6" s="23">
        <v>8</v>
      </c>
      <c r="N6" s="23">
        <v>3</v>
      </c>
      <c r="O6" s="23">
        <v>15</v>
      </c>
      <c r="P6" s="23">
        <v>14</v>
      </c>
      <c r="Q6" s="23">
        <v>7</v>
      </c>
      <c r="R6" s="23">
        <v>3</v>
      </c>
      <c r="S6" s="24">
        <v>0</v>
      </c>
      <c r="T6" s="23"/>
      <c r="U6" s="23"/>
      <c r="V6" s="23"/>
      <c r="W6" s="23"/>
      <c r="X6" s="23"/>
      <c r="Y6" s="23"/>
      <c r="Z6" s="23"/>
      <c r="AA6" s="23"/>
      <c r="AB6" s="24"/>
      <c r="AC6" s="24"/>
      <c r="AD6" s="24"/>
      <c r="AE6" s="24"/>
      <c r="AF6" s="24"/>
      <c r="AG6" s="24"/>
      <c r="AH6" s="24"/>
      <c r="AI6" s="24">
        <v>5</v>
      </c>
      <c r="AJ6" s="24"/>
      <c r="AK6" s="24"/>
      <c r="AL6" s="24"/>
      <c r="AM6" s="24"/>
      <c r="AN6" s="24"/>
      <c r="AO6" s="23">
        <v>25</v>
      </c>
      <c r="AP6" s="23">
        <v>10</v>
      </c>
      <c r="AQ6" s="23">
        <v>55</v>
      </c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61"/>
      <c r="BL6" s="24"/>
      <c r="BM6" s="24"/>
      <c r="BN6" s="24"/>
      <c r="BO6" s="24"/>
      <c r="BP6" s="24"/>
      <c r="BQ6" s="24"/>
      <c r="BR6" s="24"/>
      <c r="BS6" s="24"/>
    </row>
    <row r="7" spans="1:71" ht="17.25" customHeight="1">
      <c r="A7" s="13">
        <f t="shared" si="0"/>
        <v>3</v>
      </c>
      <c r="B7" s="13" t="s">
        <v>332</v>
      </c>
      <c r="C7" s="13">
        <v>9301</v>
      </c>
      <c r="D7" s="20" t="s">
        <v>32</v>
      </c>
      <c r="E7" s="20">
        <f t="shared" si="1"/>
        <v>1</v>
      </c>
      <c r="F7" s="21" t="s">
        <v>357</v>
      </c>
      <c r="G7" s="102">
        <f t="shared" si="2"/>
        <v>51</v>
      </c>
      <c r="H7" s="102">
        <f t="shared" si="3"/>
        <v>26</v>
      </c>
      <c r="I7" s="102"/>
      <c r="J7" s="24"/>
      <c r="K7" s="14">
        <v>10</v>
      </c>
      <c r="L7" s="14">
        <v>11</v>
      </c>
      <c r="M7" s="14">
        <v>7</v>
      </c>
      <c r="N7" s="14">
        <v>4</v>
      </c>
      <c r="O7" s="14">
        <v>7</v>
      </c>
      <c r="P7" s="14">
        <v>4</v>
      </c>
      <c r="Q7" s="14">
        <v>4</v>
      </c>
      <c r="R7" s="14">
        <v>4</v>
      </c>
      <c r="S7" s="19"/>
      <c r="T7" s="19">
        <v>11</v>
      </c>
      <c r="U7" s="14">
        <v>3</v>
      </c>
      <c r="V7" s="14">
        <v>1</v>
      </c>
      <c r="W7" s="14">
        <v>1</v>
      </c>
      <c r="X7" s="14">
        <v>4</v>
      </c>
      <c r="Y7" s="14">
        <v>3</v>
      </c>
      <c r="Z7" s="14">
        <v>1</v>
      </c>
      <c r="AA7" s="14">
        <v>2</v>
      </c>
      <c r="AB7" s="19">
        <v>2</v>
      </c>
      <c r="AC7" s="19">
        <v>2</v>
      </c>
      <c r="AD7" s="19"/>
      <c r="AE7" s="19"/>
      <c r="AF7" s="19">
        <v>12</v>
      </c>
      <c r="AG7" s="19">
        <v>22</v>
      </c>
      <c r="AH7" s="19">
        <v>31</v>
      </c>
      <c r="AI7" s="19">
        <v>3</v>
      </c>
      <c r="AJ7" s="19"/>
      <c r="AK7" s="19"/>
      <c r="AL7" s="19">
        <v>4</v>
      </c>
      <c r="AM7" s="19"/>
      <c r="AN7" s="19"/>
      <c r="AO7" s="14">
        <v>21</v>
      </c>
      <c r="AP7" s="14">
        <v>14</v>
      </c>
      <c r="AQ7" s="14">
        <v>26</v>
      </c>
      <c r="AR7" s="19">
        <v>1</v>
      </c>
      <c r="AS7" s="19">
        <v>20</v>
      </c>
      <c r="AT7" s="19">
        <v>1</v>
      </c>
      <c r="AU7" s="19">
        <v>2</v>
      </c>
      <c r="AV7" s="19"/>
      <c r="AW7" s="19"/>
      <c r="AX7" s="19"/>
      <c r="AY7" s="19"/>
      <c r="AZ7" s="19"/>
      <c r="BA7" s="19"/>
      <c r="BB7" s="19">
        <v>6</v>
      </c>
      <c r="BC7" s="19">
        <v>4</v>
      </c>
      <c r="BD7" s="19"/>
      <c r="BE7" s="19"/>
      <c r="BF7" s="19">
        <v>4</v>
      </c>
      <c r="BG7" s="19">
        <v>8</v>
      </c>
      <c r="BH7" s="19"/>
      <c r="BI7" s="19"/>
      <c r="BJ7" s="19">
        <v>3</v>
      </c>
      <c r="BK7" s="62">
        <v>3</v>
      </c>
      <c r="BL7" s="19"/>
      <c r="BM7" s="19"/>
      <c r="BN7" s="19"/>
      <c r="BO7" s="19"/>
      <c r="BP7" s="19"/>
      <c r="BQ7" s="19"/>
      <c r="BR7" s="19"/>
      <c r="BS7" s="19"/>
    </row>
    <row r="8" spans="1:71" ht="17.25" customHeight="1">
      <c r="A8" s="13">
        <f t="shared" si="0"/>
        <v>4</v>
      </c>
      <c r="B8" s="13" t="s">
        <v>332</v>
      </c>
      <c r="C8" s="13">
        <v>9334</v>
      </c>
      <c r="D8" s="20" t="s">
        <v>50</v>
      </c>
      <c r="E8" s="20">
        <f t="shared" si="1"/>
      </c>
      <c r="F8" s="21" t="s">
        <v>346</v>
      </c>
      <c r="G8" s="102">
        <f t="shared" si="2"/>
        <v>44</v>
      </c>
      <c r="H8" s="102">
        <f t="shared" si="3"/>
        <v>2</v>
      </c>
      <c r="I8" s="102"/>
      <c r="J8" s="24"/>
      <c r="K8" s="23"/>
      <c r="L8" s="23">
        <v>7</v>
      </c>
      <c r="M8" s="23">
        <v>10</v>
      </c>
      <c r="N8" s="23">
        <v>11</v>
      </c>
      <c r="O8" s="23">
        <v>5</v>
      </c>
      <c r="P8" s="23">
        <v>1</v>
      </c>
      <c r="Q8" s="23">
        <v>5</v>
      </c>
      <c r="R8" s="23">
        <v>5</v>
      </c>
      <c r="S8" s="24"/>
      <c r="T8" s="23"/>
      <c r="U8" s="23"/>
      <c r="V8" s="23">
        <v>2</v>
      </c>
      <c r="W8" s="23"/>
      <c r="X8" s="23"/>
      <c r="Y8" s="23"/>
      <c r="Z8" s="23"/>
      <c r="AA8" s="23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3">
        <v>10</v>
      </c>
      <c r="AP8" s="23">
        <v>11</v>
      </c>
      <c r="AQ8" s="14">
        <v>3</v>
      </c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62"/>
      <c r="BL8" s="19"/>
      <c r="BM8" s="19"/>
      <c r="BN8" s="19"/>
      <c r="BO8" s="19"/>
      <c r="BP8" s="19"/>
      <c r="BQ8" s="19"/>
      <c r="BR8" s="19"/>
      <c r="BS8" s="19"/>
    </row>
    <row r="9" spans="1:71" ht="17.25" customHeight="1">
      <c r="A9" s="13">
        <f t="shared" si="0"/>
        <v>5</v>
      </c>
      <c r="B9" s="13" t="s">
        <v>332</v>
      </c>
      <c r="C9" s="13">
        <v>9556</v>
      </c>
      <c r="D9" s="20" t="s">
        <v>72</v>
      </c>
      <c r="E9" s="20">
        <f t="shared" si="1"/>
        <v>1</v>
      </c>
      <c r="F9" s="21" t="s">
        <v>357</v>
      </c>
      <c r="G9" s="102">
        <f t="shared" si="2"/>
        <v>60</v>
      </c>
      <c r="H9" s="102">
        <f t="shared" si="3"/>
        <v>6</v>
      </c>
      <c r="I9" s="102"/>
      <c r="J9" s="24"/>
      <c r="K9" s="23">
        <v>4</v>
      </c>
      <c r="L9" s="23">
        <v>8</v>
      </c>
      <c r="M9" s="23">
        <v>12</v>
      </c>
      <c r="N9" s="23">
        <v>10</v>
      </c>
      <c r="O9" s="23">
        <v>3</v>
      </c>
      <c r="P9" s="23">
        <v>7</v>
      </c>
      <c r="Q9" s="23">
        <v>8</v>
      </c>
      <c r="R9" s="23">
        <v>8</v>
      </c>
      <c r="S9" s="24"/>
      <c r="T9" s="23">
        <v>2</v>
      </c>
      <c r="U9" s="23">
        <v>2</v>
      </c>
      <c r="V9" s="23"/>
      <c r="W9" s="23"/>
      <c r="X9" s="23">
        <v>1</v>
      </c>
      <c r="Y9" s="23">
        <v>1</v>
      </c>
      <c r="Z9" s="23"/>
      <c r="AA9" s="23"/>
      <c r="AB9" s="24">
        <v>15</v>
      </c>
      <c r="AC9" s="24">
        <v>3</v>
      </c>
      <c r="AD9" s="24">
        <v>2</v>
      </c>
      <c r="AE9" s="24"/>
      <c r="AF9" s="24">
        <v>15</v>
      </c>
      <c r="AG9" s="24">
        <v>10</v>
      </c>
      <c r="AH9" s="24">
        <v>60</v>
      </c>
      <c r="AI9" s="24">
        <v>4</v>
      </c>
      <c r="AJ9" s="24"/>
      <c r="AK9" s="24"/>
      <c r="AL9" s="24"/>
      <c r="AM9" s="24"/>
      <c r="AN9" s="24"/>
      <c r="AO9" s="23">
        <v>20</v>
      </c>
      <c r="AP9" s="23">
        <v>20</v>
      </c>
      <c r="AQ9" s="23"/>
      <c r="AR9" s="24">
        <v>1</v>
      </c>
      <c r="AS9" s="24">
        <v>40</v>
      </c>
      <c r="AT9" s="24"/>
      <c r="AU9" s="24"/>
      <c r="AV9" s="24"/>
      <c r="AW9" s="24"/>
      <c r="AX9" s="24"/>
      <c r="AY9" s="24"/>
      <c r="AZ9" s="24"/>
      <c r="BA9" s="24"/>
      <c r="BB9" s="24">
        <v>20</v>
      </c>
      <c r="BC9" s="24">
        <v>1</v>
      </c>
      <c r="BD9" s="24"/>
      <c r="BE9" s="24"/>
      <c r="BF9" s="24">
        <v>5</v>
      </c>
      <c r="BG9" s="24">
        <v>3</v>
      </c>
      <c r="BH9" s="24"/>
      <c r="BI9" s="24"/>
      <c r="BJ9" s="24">
        <v>7</v>
      </c>
      <c r="BK9" s="61">
        <v>3</v>
      </c>
      <c r="BL9" s="24"/>
      <c r="BM9" s="24"/>
      <c r="BN9" s="24"/>
      <c r="BO9" s="24"/>
      <c r="BP9" s="24"/>
      <c r="BQ9" s="24"/>
      <c r="BR9" s="24"/>
      <c r="BS9" s="24"/>
    </row>
    <row r="10" spans="1:71" ht="17.25" customHeight="1">
      <c r="A10" s="13">
        <f t="shared" si="0"/>
        <v>6</v>
      </c>
      <c r="B10" s="13" t="s">
        <v>332</v>
      </c>
      <c r="C10" s="13">
        <v>9969</v>
      </c>
      <c r="D10" s="20" t="s">
        <v>273</v>
      </c>
      <c r="E10" s="20">
        <f t="shared" si="1"/>
      </c>
      <c r="F10" s="21" t="s">
        <v>346</v>
      </c>
      <c r="G10" s="102">
        <f t="shared" si="2"/>
        <v>40</v>
      </c>
      <c r="H10" s="102">
        <f t="shared" si="3"/>
        <v>0</v>
      </c>
      <c r="I10" s="102"/>
      <c r="J10" s="24"/>
      <c r="K10" s="23">
        <v>8</v>
      </c>
      <c r="L10" s="23"/>
      <c r="M10" s="23">
        <v>8</v>
      </c>
      <c r="N10" s="23">
        <v>4</v>
      </c>
      <c r="O10" s="23">
        <v>10</v>
      </c>
      <c r="P10" s="23"/>
      <c r="Q10" s="23">
        <v>6</v>
      </c>
      <c r="R10" s="23">
        <v>4</v>
      </c>
      <c r="S10" s="24"/>
      <c r="T10" s="23"/>
      <c r="U10" s="23"/>
      <c r="V10" s="23"/>
      <c r="W10" s="23"/>
      <c r="X10" s="23"/>
      <c r="Y10" s="23"/>
      <c r="Z10" s="23"/>
      <c r="AA10" s="23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>
        <v>15</v>
      </c>
      <c r="AP10" s="23">
        <v>25</v>
      </c>
      <c r="AQ10" s="14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62"/>
      <c r="BL10" s="19"/>
      <c r="BM10" s="19"/>
      <c r="BN10" s="19"/>
      <c r="BO10" s="19"/>
      <c r="BP10" s="19"/>
      <c r="BQ10" s="19"/>
      <c r="BR10" s="19"/>
      <c r="BS10" s="19"/>
    </row>
    <row r="11" spans="1:71" ht="17.25" customHeight="1">
      <c r="A11" s="13">
        <f t="shared" si="0"/>
        <v>7</v>
      </c>
      <c r="B11" s="13" t="s">
        <v>332</v>
      </c>
      <c r="C11" s="13">
        <v>9345</v>
      </c>
      <c r="D11" s="20" t="s">
        <v>75</v>
      </c>
      <c r="E11" s="20">
        <f t="shared" si="1"/>
        <v>1</v>
      </c>
      <c r="F11" s="21" t="s">
        <v>357</v>
      </c>
      <c r="G11" s="102">
        <f t="shared" si="2"/>
        <v>239</v>
      </c>
      <c r="H11" s="102">
        <f t="shared" si="3"/>
        <v>10</v>
      </c>
      <c r="I11" s="102"/>
      <c r="J11" s="24"/>
      <c r="K11" s="23">
        <v>48</v>
      </c>
      <c r="L11" s="23">
        <v>33</v>
      </c>
      <c r="M11" s="23">
        <v>29</v>
      </c>
      <c r="N11" s="23">
        <v>12</v>
      </c>
      <c r="O11" s="23">
        <v>52</v>
      </c>
      <c r="P11" s="23">
        <v>35</v>
      </c>
      <c r="Q11" s="23">
        <v>20</v>
      </c>
      <c r="R11" s="23">
        <v>10</v>
      </c>
      <c r="S11" s="24"/>
      <c r="T11" s="23">
        <v>4</v>
      </c>
      <c r="U11" s="23">
        <v>2</v>
      </c>
      <c r="V11" s="23"/>
      <c r="W11" s="23"/>
      <c r="X11" s="23">
        <v>3</v>
      </c>
      <c r="Y11" s="23">
        <v>1</v>
      </c>
      <c r="Z11" s="23"/>
      <c r="AA11" s="23"/>
      <c r="AB11" s="24"/>
      <c r="AC11" s="24">
        <v>12</v>
      </c>
      <c r="AD11" s="24">
        <v>2</v>
      </c>
      <c r="AE11" s="24"/>
      <c r="AF11" s="24">
        <v>29</v>
      </c>
      <c r="AG11" s="24">
        <v>50</v>
      </c>
      <c r="AH11" s="24">
        <v>90</v>
      </c>
      <c r="AI11" s="24">
        <v>20</v>
      </c>
      <c r="AJ11" s="24"/>
      <c r="AK11" s="24"/>
      <c r="AL11" s="24">
        <v>8</v>
      </c>
      <c r="AM11" s="24"/>
      <c r="AN11" s="24">
        <v>5</v>
      </c>
      <c r="AO11" s="23">
        <v>50</v>
      </c>
      <c r="AP11" s="23">
        <v>20</v>
      </c>
      <c r="AQ11" s="23">
        <v>7</v>
      </c>
      <c r="AR11" s="24">
        <v>3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>
        <v>3</v>
      </c>
      <c r="BC11" s="24">
        <v>3</v>
      </c>
      <c r="BD11" s="24"/>
      <c r="BE11" s="24"/>
      <c r="BF11" s="24"/>
      <c r="BG11" s="24"/>
      <c r="BH11" s="24"/>
      <c r="BI11" s="24"/>
      <c r="BJ11" s="24"/>
      <c r="BK11" s="61"/>
      <c r="BL11" s="24"/>
      <c r="BM11" s="24"/>
      <c r="BN11" s="24"/>
      <c r="BO11" s="24"/>
      <c r="BP11" s="24"/>
      <c r="BQ11" s="24"/>
      <c r="BR11" s="24"/>
      <c r="BS11" s="24"/>
    </row>
    <row r="12" spans="1:71" ht="17.25" customHeight="1">
      <c r="A12" s="13">
        <f t="shared" si="0"/>
        <v>8</v>
      </c>
      <c r="B12" s="13" t="s">
        <v>332</v>
      </c>
      <c r="C12" s="13">
        <v>9322</v>
      </c>
      <c r="D12" s="20" t="s">
        <v>59</v>
      </c>
      <c r="E12" s="20">
        <f t="shared" si="1"/>
        <v>1</v>
      </c>
      <c r="F12" s="21" t="s">
        <v>357</v>
      </c>
      <c r="G12" s="102">
        <f t="shared" si="2"/>
        <v>75</v>
      </c>
      <c r="H12" s="102">
        <f t="shared" si="3"/>
        <v>64</v>
      </c>
      <c r="I12" s="102"/>
      <c r="J12" s="24"/>
      <c r="K12" s="23">
        <v>10</v>
      </c>
      <c r="L12" s="23">
        <v>18</v>
      </c>
      <c r="M12" s="23">
        <v>15</v>
      </c>
      <c r="N12" s="23">
        <v>6</v>
      </c>
      <c r="O12" s="23">
        <v>5</v>
      </c>
      <c r="P12" s="23">
        <v>9</v>
      </c>
      <c r="Q12" s="23">
        <v>9</v>
      </c>
      <c r="R12" s="23">
        <v>3</v>
      </c>
      <c r="S12" s="24"/>
      <c r="T12" s="23">
        <v>11</v>
      </c>
      <c r="U12" s="23">
        <v>15</v>
      </c>
      <c r="V12" s="23">
        <v>12</v>
      </c>
      <c r="W12" s="23">
        <v>1</v>
      </c>
      <c r="X12" s="23">
        <v>11</v>
      </c>
      <c r="Y12" s="23">
        <v>6</v>
      </c>
      <c r="Z12" s="23">
        <v>6</v>
      </c>
      <c r="AA12" s="23">
        <v>2</v>
      </c>
      <c r="AB12" s="24">
        <v>17</v>
      </c>
      <c r="AC12" s="24"/>
      <c r="AD12" s="24"/>
      <c r="AE12" s="24"/>
      <c r="AF12" s="24">
        <v>40</v>
      </c>
      <c r="AG12" s="24">
        <v>37</v>
      </c>
      <c r="AH12" s="24">
        <v>102</v>
      </c>
      <c r="AI12" s="24">
        <v>5</v>
      </c>
      <c r="AJ12" s="24"/>
      <c r="AK12" s="24"/>
      <c r="AL12" s="24"/>
      <c r="AM12" s="24">
        <v>4</v>
      </c>
      <c r="AN12" s="24"/>
      <c r="AO12" s="23">
        <v>40</v>
      </c>
      <c r="AP12" s="23">
        <v>20</v>
      </c>
      <c r="AQ12" s="14">
        <v>40</v>
      </c>
      <c r="AR12" s="19">
        <v>1</v>
      </c>
      <c r="AS12" s="19">
        <v>35</v>
      </c>
      <c r="AT12" s="19"/>
      <c r="AU12" s="19"/>
      <c r="AV12" s="19">
        <v>1</v>
      </c>
      <c r="AW12" s="19">
        <v>10</v>
      </c>
      <c r="AX12" s="19"/>
      <c r="AY12" s="19"/>
      <c r="AZ12" s="19"/>
      <c r="BA12" s="19"/>
      <c r="BB12" s="19">
        <v>15</v>
      </c>
      <c r="BC12" s="19">
        <v>30</v>
      </c>
      <c r="BD12" s="19"/>
      <c r="BE12" s="19"/>
      <c r="BF12" s="19">
        <v>2</v>
      </c>
      <c r="BG12" s="19">
        <v>24</v>
      </c>
      <c r="BH12" s="19"/>
      <c r="BI12" s="19"/>
      <c r="BJ12" s="19">
        <v>10</v>
      </c>
      <c r="BK12" s="62">
        <v>30</v>
      </c>
      <c r="BL12" s="19"/>
      <c r="BM12" s="19"/>
      <c r="BN12" s="19">
        <v>1</v>
      </c>
      <c r="BO12" s="19">
        <v>10</v>
      </c>
      <c r="BP12" s="19"/>
      <c r="BQ12" s="19"/>
      <c r="BR12" s="19"/>
      <c r="BS12" s="19"/>
    </row>
    <row r="13" spans="1:71" ht="17.25" customHeight="1">
      <c r="A13" s="13">
        <f t="shared" si="0"/>
        <v>9</v>
      </c>
      <c r="B13" s="13" t="s">
        <v>332</v>
      </c>
      <c r="C13" s="13">
        <v>9336</v>
      </c>
      <c r="D13" s="20" t="s">
        <v>253</v>
      </c>
      <c r="E13" s="20">
        <f t="shared" si="1"/>
        <v>1</v>
      </c>
      <c r="F13" s="21" t="s">
        <v>357</v>
      </c>
      <c r="G13" s="102">
        <f t="shared" si="2"/>
        <v>115</v>
      </c>
      <c r="H13" s="102">
        <f t="shared" si="3"/>
        <v>39</v>
      </c>
      <c r="I13" s="102"/>
      <c r="J13" s="24"/>
      <c r="K13" s="23">
        <v>5</v>
      </c>
      <c r="L13" s="23">
        <v>26</v>
      </c>
      <c r="M13" s="23">
        <v>24</v>
      </c>
      <c r="N13" s="23">
        <v>12</v>
      </c>
      <c r="O13" s="23">
        <v>3</v>
      </c>
      <c r="P13" s="23">
        <v>14</v>
      </c>
      <c r="Q13" s="23">
        <v>17</v>
      </c>
      <c r="R13" s="23">
        <v>14</v>
      </c>
      <c r="S13" s="24"/>
      <c r="T13" s="23">
        <v>7</v>
      </c>
      <c r="U13" s="23">
        <v>7</v>
      </c>
      <c r="V13" s="23">
        <v>4</v>
      </c>
      <c r="W13" s="23">
        <v>2</v>
      </c>
      <c r="X13" s="23">
        <v>5</v>
      </c>
      <c r="Y13" s="23">
        <v>6</v>
      </c>
      <c r="Z13" s="23">
        <v>5</v>
      </c>
      <c r="AA13" s="23">
        <v>3</v>
      </c>
      <c r="AB13" s="24">
        <v>11</v>
      </c>
      <c r="AC13" s="24"/>
      <c r="AD13" s="24">
        <v>3</v>
      </c>
      <c r="AE13" s="24">
        <v>4</v>
      </c>
      <c r="AF13" s="24">
        <v>23</v>
      </c>
      <c r="AG13" s="24">
        <v>13</v>
      </c>
      <c r="AH13" s="24">
        <v>90</v>
      </c>
      <c r="AI13" s="24">
        <v>5</v>
      </c>
      <c r="AJ13" s="24"/>
      <c r="AK13" s="24"/>
      <c r="AL13" s="24"/>
      <c r="AM13" s="24">
        <v>4</v>
      </c>
      <c r="AN13" s="24"/>
      <c r="AO13" s="23">
        <v>34</v>
      </c>
      <c r="AP13" s="23">
        <v>20</v>
      </c>
      <c r="AQ13" s="14">
        <v>30</v>
      </c>
      <c r="AR13" s="19">
        <v>1</v>
      </c>
      <c r="AS13" s="19">
        <v>45</v>
      </c>
      <c r="AT13" s="19">
        <v>1</v>
      </c>
      <c r="AU13" s="19">
        <v>2</v>
      </c>
      <c r="AV13" s="19"/>
      <c r="AW13" s="19"/>
      <c r="AX13" s="19"/>
      <c r="AY13" s="19"/>
      <c r="AZ13" s="19"/>
      <c r="BA13" s="19"/>
      <c r="BB13" s="19">
        <v>2</v>
      </c>
      <c r="BC13" s="19">
        <v>2</v>
      </c>
      <c r="BD13" s="19"/>
      <c r="BE13" s="19"/>
      <c r="BF13" s="19">
        <v>4</v>
      </c>
      <c r="BG13" s="19">
        <v>4</v>
      </c>
      <c r="BH13" s="19"/>
      <c r="BI13" s="19"/>
      <c r="BJ13" s="19">
        <v>9</v>
      </c>
      <c r="BK13" s="62">
        <v>4</v>
      </c>
      <c r="BL13" s="19"/>
      <c r="BM13" s="19"/>
      <c r="BN13" s="19">
        <v>2</v>
      </c>
      <c r="BO13" s="19">
        <v>2</v>
      </c>
      <c r="BP13" s="19"/>
      <c r="BQ13" s="19"/>
      <c r="BR13" s="19"/>
      <c r="BS13" s="19"/>
    </row>
    <row r="14" spans="1:71" ht="17.25" customHeight="1">
      <c r="A14" s="87">
        <f t="shared" si="0"/>
        <v>10</v>
      </c>
      <c r="B14" s="87" t="s">
        <v>332</v>
      </c>
      <c r="C14" s="87">
        <v>9329</v>
      </c>
      <c r="D14" s="86" t="s">
        <v>66</v>
      </c>
      <c r="E14" s="20">
        <f t="shared" si="1"/>
        <v>1</v>
      </c>
      <c r="F14" s="21" t="s">
        <v>357</v>
      </c>
      <c r="G14" s="102">
        <f t="shared" si="2"/>
        <v>0</v>
      </c>
      <c r="H14" s="102">
        <f t="shared" si="3"/>
        <v>0</v>
      </c>
      <c r="I14" s="102"/>
      <c r="J14" s="24">
        <v>0</v>
      </c>
      <c r="K14" s="23"/>
      <c r="L14" s="23"/>
      <c r="M14" s="23"/>
      <c r="N14" s="23"/>
      <c r="O14" s="23"/>
      <c r="P14" s="23"/>
      <c r="Q14" s="23"/>
      <c r="R14" s="23"/>
      <c r="S14" s="24">
        <v>0</v>
      </c>
      <c r="T14" s="23"/>
      <c r="U14" s="23"/>
      <c r="V14" s="23"/>
      <c r="W14" s="23"/>
      <c r="X14" s="23"/>
      <c r="Y14" s="23"/>
      <c r="Z14" s="23"/>
      <c r="AA14" s="23"/>
      <c r="AB14" s="24"/>
      <c r="AC14" s="24">
        <v>5</v>
      </c>
      <c r="AD14" s="24">
        <v>6</v>
      </c>
      <c r="AE14" s="24"/>
      <c r="AF14" s="24">
        <v>50</v>
      </c>
      <c r="AG14" s="24">
        <v>25</v>
      </c>
      <c r="AH14" s="24">
        <v>200</v>
      </c>
      <c r="AI14" s="24">
        <v>11</v>
      </c>
      <c r="AJ14" s="24"/>
      <c r="AK14" s="24"/>
      <c r="AL14" s="24"/>
      <c r="AM14" s="24"/>
      <c r="AN14" s="24">
        <v>6</v>
      </c>
      <c r="AO14" s="23">
        <v>100</v>
      </c>
      <c r="AP14" s="23">
        <v>30</v>
      </c>
      <c r="AQ14" s="14">
        <v>10</v>
      </c>
      <c r="AR14" s="19">
        <v>1</v>
      </c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>
        <v>5</v>
      </c>
      <c r="BG14" s="19"/>
      <c r="BH14" s="19"/>
      <c r="BI14" s="19"/>
      <c r="BJ14" s="19">
        <v>24</v>
      </c>
      <c r="BK14" s="62"/>
      <c r="BL14" s="19"/>
      <c r="BM14" s="19"/>
      <c r="BN14" s="19">
        <v>4</v>
      </c>
      <c r="BO14" s="19"/>
      <c r="BP14" s="19"/>
      <c r="BQ14" s="19"/>
      <c r="BR14" s="19">
        <v>22</v>
      </c>
      <c r="BS14" s="19"/>
    </row>
    <row r="15" spans="1:71" s="72" customFormat="1" ht="17.25" customHeight="1">
      <c r="A15" s="174" t="s">
        <v>352</v>
      </c>
      <c r="B15" s="174"/>
      <c r="C15" s="174"/>
      <c r="D15" s="174"/>
      <c r="E15" s="128">
        <f t="shared" si="1"/>
      </c>
      <c r="F15" s="73">
        <f>COUNT(E5:E14)</f>
        <v>6</v>
      </c>
      <c r="G15" s="100">
        <f>SUM(J15:R15)</f>
        <v>733</v>
      </c>
      <c r="H15" s="100">
        <f>SUM(S15:AA15)</f>
        <v>173</v>
      </c>
      <c r="I15" s="100"/>
      <c r="J15" s="70">
        <f aca="true" t="shared" si="4" ref="J15:AI15">SUM(J5:J14)</f>
        <v>0</v>
      </c>
      <c r="K15" s="70">
        <f t="shared" si="4"/>
        <v>118</v>
      </c>
      <c r="L15" s="70">
        <f t="shared" si="4"/>
        <v>122</v>
      </c>
      <c r="M15" s="70">
        <f t="shared" si="4"/>
        <v>113</v>
      </c>
      <c r="N15" s="70">
        <f t="shared" si="4"/>
        <v>62</v>
      </c>
      <c r="O15" s="70">
        <f t="shared" si="4"/>
        <v>104</v>
      </c>
      <c r="P15" s="70">
        <f t="shared" si="4"/>
        <v>87</v>
      </c>
      <c r="Q15" s="70">
        <f t="shared" si="4"/>
        <v>76</v>
      </c>
      <c r="R15" s="70">
        <f t="shared" si="4"/>
        <v>51</v>
      </c>
      <c r="S15" s="70">
        <f t="shared" si="4"/>
        <v>0</v>
      </c>
      <c r="T15" s="70">
        <f t="shared" si="4"/>
        <v>35</v>
      </c>
      <c r="U15" s="70">
        <f t="shared" si="4"/>
        <v>29</v>
      </c>
      <c r="V15" s="70">
        <f t="shared" si="4"/>
        <v>29</v>
      </c>
      <c r="W15" s="70">
        <f t="shared" si="4"/>
        <v>10</v>
      </c>
      <c r="X15" s="70">
        <f t="shared" si="4"/>
        <v>24</v>
      </c>
      <c r="Y15" s="70">
        <f t="shared" si="4"/>
        <v>17</v>
      </c>
      <c r="Z15" s="70">
        <f t="shared" si="4"/>
        <v>18</v>
      </c>
      <c r="AA15" s="70">
        <f t="shared" si="4"/>
        <v>11</v>
      </c>
      <c r="AB15" s="70">
        <f t="shared" si="4"/>
        <v>45</v>
      </c>
      <c r="AC15" s="70">
        <f t="shared" si="4"/>
        <v>22</v>
      </c>
      <c r="AD15" s="70">
        <f t="shared" si="4"/>
        <v>13</v>
      </c>
      <c r="AE15" s="70">
        <f t="shared" si="4"/>
        <v>4</v>
      </c>
      <c r="AF15" s="70">
        <f t="shared" si="4"/>
        <v>169</v>
      </c>
      <c r="AG15" s="70">
        <f t="shared" si="4"/>
        <v>157</v>
      </c>
      <c r="AH15" s="70">
        <f t="shared" si="4"/>
        <v>573</v>
      </c>
      <c r="AI15" s="70">
        <f t="shared" si="4"/>
        <v>54</v>
      </c>
      <c r="AJ15" s="70">
        <f aca="true" t="shared" si="5" ref="AJ15:BS15">SUM(AJ5:AJ14)</f>
        <v>0</v>
      </c>
      <c r="AK15" s="70">
        <f t="shared" si="5"/>
        <v>0</v>
      </c>
      <c r="AL15" s="70">
        <f t="shared" si="5"/>
        <v>12</v>
      </c>
      <c r="AM15" s="70">
        <f t="shared" si="5"/>
        <v>8</v>
      </c>
      <c r="AN15" s="70">
        <f t="shared" si="5"/>
        <v>11</v>
      </c>
      <c r="AO15" s="70">
        <f t="shared" si="5"/>
        <v>321</v>
      </c>
      <c r="AP15" s="70">
        <f t="shared" si="5"/>
        <v>178</v>
      </c>
      <c r="AQ15" s="70">
        <f t="shared" si="5"/>
        <v>181</v>
      </c>
      <c r="AR15" s="70">
        <f t="shared" si="5"/>
        <v>8</v>
      </c>
      <c r="AS15" s="70">
        <f t="shared" si="5"/>
        <v>140</v>
      </c>
      <c r="AT15" s="70">
        <f t="shared" si="5"/>
        <v>2</v>
      </c>
      <c r="AU15" s="70">
        <f t="shared" si="5"/>
        <v>4</v>
      </c>
      <c r="AV15" s="70">
        <f t="shared" si="5"/>
        <v>1</v>
      </c>
      <c r="AW15" s="70">
        <f t="shared" si="5"/>
        <v>10</v>
      </c>
      <c r="AX15" s="70">
        <f t="shared" si="5"/>
        <v>0</v>
      </c>
      <c r="AY15" s="70">
        <f t="shared" si="5"/>
        <v>0</v>
      </c>
      <c r="AZ15" s="70">
        <f t="shared" si="5"/>
        <v>0</v>
      </c>
      <c r="BA15" s="70">
        <f t="shared" si="5"/>
        <v>0</v>
      </c>
      <c r="BB15" s="70">
        <f t="shared" si="5"/>
        <v>46</v>
      </c>
      <c r="BC15" s="70">
        <f t="shared" si="5"/>
        <v>40</v>
      </c>
      <c r="BD15" s="70">
        <f t="shared" si="5"/>
        <v>0</v>
      </c>
      <c r="BE15" s="70">
        <f t="shared" si="5"/>
        <v>0</v>
      </c>
      <c r="BF15" s="70">
        <f t="shared" si="5"/>
        <v>20</v>
      </c>
      <c r="BG15" s="70">
        <f t="shared" si="5"/>
        <v>39</v>
      </c>
      <c r="BH15" s="70">
        <f t="shared" si="5"/>
        <v>0</v>
      </c>
      <c r="BI15" s="70">
        <f t="shared" si="5"/>
        <v>0</v>
      </c>
      <c r="BJ15" s="70">
        <f t="shared" si="5"/>
        <v>53</v>
      </c>
      <c r="BK15" s="70">
        <f t="shared" si="5"/>
        <v>40</v>
      </c>
      <c r="BL15" s="70">
        <f t="shared" si="5"/>
        <v>0</v>
      </c>
      <c r="BM15" s="70">
        <f t="shared" si="5"/>
        <v>0</v>
      </c>
      <c r="BN15" s="70">
        <f t="shared" si="5"/>
        <v>7</v>
      </c>
      <c r="BO15" s="70">
        <f t="shared" si="5"/>
        <v>12</v>
      </c>
      <c r="BP15" s="70">
        <f t="shared" si="5"/>
        <v>0</v>
      </c>
      <c r="BQ15" s="70">
        <f t="shared" si="5"/>
        <v>0</v>
      </c>
      <c r="BR15" s="70">
        <f t="shared" si="5"/>
        <v>22</v>
      </c>
      <c r="BS15" s="70">
        <f t="shared" si="5"/>
        <v>0</v>
      </c>
    </row>
    <row r="16" spans="1:71" s="72" customFormat="1" ht="17.25" customHeight="1">
      <c r="A16" s="176" t="s">
        <v>342</v>
      </c>
      <c r="B16" s="176"/>
      <c r="C16" s="176"/>
      <c r="D16" s="176"/>
      <c r="E16" s="128">
        <f t="shared" si="1"/>
      </c>
      <c r="F16" s="108"/>
      <c r="G16" s="100">
        <f>SUM(J16:R16)</f>
        <v>842</v>
      </c>
      <c r="H16" s="100">
        <f>SUM(S16:AA16)</f>
        <v>150</v>
      </c>
      <c r="I16" s="100"/>
      <c r="J16" s="70">
        <v>0</v>
      </c>
      <c r="K16" s="70">
        <v>111</v>
      </c>
      <c r="L16" s="70">
        <v>125</v>
      </c>
      <c r="M16" s="70">
        <v>151</v>
      </c>
      <c r="N16" s="70">
        <v>99</v>
      </c>
      <c r="O16" s="70">
        <v>88</v>
      </c>
      <c r="P16" s="70">
        <v>91</v>
      </c>
      <c r="Q16" s="70">
        <v>103</v>
      </c>
      <c r="R16" s="70">
        <v>74</v>
      </c>
      <c r="S16" s="70">
        <v>0</v>
      </c>
      <c r="T16" s="70">
        <v>19</v>
      </c>
      <c r="U16" s="70">
        <v>28</v>
      </c>
      <c r="V16" s="70">
        <v>27</v>
      </c>
      <c r="W16" s="70">
        <v>16</v>
      </c>
      <c r="X16" s="70">
        <v>15</v>
      </c>
      <c r="Y16" s="70">
        <v>19</v>
      </c>
      <c r="Z16" s="70">
        <v>16</v>
      </c>
      <c r="AA16" s="70">
        <v>10</v>
      </c>
      <c r="AB16" s="70">
        <v>60</v>
      </c>
      <c r="AC16" s="70">
        <v>14</v>
      </c>
      <c r="AD16" s="70">
        <v>16</v>
      </c>
      <c r="AE16" s="70">
        <v>0</v>
      </c>
      <c r="AF16" s="70">
        <v>124</v>
      </c>
      <c r="AG16" s="70">
        <v>110</v>
      </c>
      <c r="AH16" s="70">
        <v>162</v>
      </c>
      <c r="AI16" s="70">
        <v>42</v>
      </c>
      <c r="AJ16" s="70">
        <v>0</v>
      </c>
      <c r="AK16" s="70">
        <v>0</v>
      </c>
      <c r="AL16" s="70">
        <v>7</v>
      </c>
      <c r="AM16" s="70">
        <v>0</v>
      </c>
      <c r="AN16" s="70">
        <v>10</v>
      </c>
      <c r="AO16" s="70">
        <v>311</v>
      </c>
      <c r="AP16" s="70">
        <v>170</v>
      </c>
      <c r="AQ16" s="70">
        <v>178</v>
      </c>
      <c r="AR16" s="70">
        <v>6</v>
      </c>
      <c r="AS16" s="70">
        <v>80</v>
      </c>
      <c r="AT16" s="70">
        <v>1</v>
      </c>
      <c r="AU16" s="70">
        <v>2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14</v>
      </c>
      <c r="BC16" s="70">
        <v>26</v>
      </c>
      <c r="BD16" s="70">
        <v>0</v>
      </c>
      <c r="BE16" s="70">
        <v>0</v>
      </c>
      <c r="BF16" s="70">
        <v>13</v>
      </c>
      <c r="BG16" s="70">
        <v>21</v>
      </c>
      <c r="BH16" s="70">
        <v>0</v>
      </c>
      <c r="BI16" s="70">
        <v>0</v>
      </c>
      <c r="BJ16" s="70">
        <v>46</v>
      </c>
      <c r="BK16" s="70">
        <v>34</v>
      </c>
      <c r="BL16" s="70">
        <v>0</v>
      </c>
      <c r="BM16" s="70">
        <v>0</v>
      </c>
      <c r="BN16" s="70">
        <v>28</v>
      </c>
      <c r="BO16" s="70">
        <v>14</v>
      </c>
      <c r="BP16" s="70">
        <v>0</v>
      </c>
      <c r="BQ16" s="70">
        <v>0</v>
      </c>
      <c r="BR16" s="70">
        <v>22</v>
      </c>
      <c r="BS16" s="70">
        <v>0</v>
      </c>
    </row>
    <row r="17" spans="1:71" s="9" customFormat="1" ht="17.25" customHeight="1">
      <c r="A17" s="141" t="s">
        <v>351</v>
      </c>
      <c r="B17" s="141"/>
      <c r="C17" s="141"/>
      <c r="D17" s="141"/>
      <c r="E17" s="129"/>
      <c r="F17" s="18"/>
      <c r="G17" s="107">
        <f aca="true" t="shared" si="6" ref="G17:BS17">IF(G15=0,"",G15/G16)</f>
        <v>0.8705463182897862</v>
      </c>
      <c r="H17" s="107">
        <f t="shared" si="6"/>
        <v>1.1533333333333333</v>
      </c>
      <c r="I17" s="107">
        <f t="shared" si="6"/>
      </c>
      <c r="J17" s="12">
        <f t="shared" si="6"/>
      </c>
      <c r="K17" s="12">
        <f t="shared" si="6"/>
        <v>1.063063063063063</v>
      </c>
      <c r="L17" s="12">
        <f t="shared" si="6"/>
        <v>0.976</v>
      </c>
      <c r="M17" s="12">
        <f t="shared" si="6"/>
        <v>0.7483443708609272</v>
      </c>
      <c r="N17" s="12">
        <f t="shared" si="6"/>
        <v>0.6262626262626263</v>
      </c>
      <c r="O17" s="12">
        <f t="shared" si="6"/>
        <v>1.1818181818181819</v>
      </c>
      <c r="P17" s="12">
        <f t="shared" si="6"/>
        <v>0.9560439560439561</v>
      </c>
      <c r="Q17" s="12">
        <f t="shared" si="6"/>
        <v>0.7378640776699029</v>
      </c>
      <c r="R17" s="12">
        <f t="shared" si="6"/>
        <v>0.6891891891891891</v>
      </c>
      <c r="S17" s="12">
        <f t="shared" si="6"/>
      </c>
      <c r="T17" s="12">
        <f t="shared" si="6"/>
        <v>1.8421052631578947</v>
      </c>
      <c r="U17" s="12">
        <f t="shared" si="6"/>
        <v>1.0357142857142858</v>
      </c>
      <c r="V17" s="12">
        <f t="shared" si="6"/>
        <v>1.0740740740740742</v>
      </c>
      <c r="W17" s="12">
        <f t="shared" si="6"/>
        <v>0.625</v>
      </c>
      <c r="X17" s="12">
        <f t="shared" si="6"/>
        <v>1.6</v>
      </c>
      <c r="Y17" s="12">
        <f t="shared" si="6"/>
        <v>0.8947368421052632</v>
      </c>
      <c r="Z17" s="12">
        <f t="shared" si="6"/>
        <v>1.125</v>
      </c>
      <c r="AA17" s="12">
        <f t="shared" si="6"/>
        <v>1.1</v>
      </c>
      <c r="AB17" s="12">
        <f t="shared" si="6"/>
        <v>0.75</v>
      </c>
      <c r="AC17" s="12">
        <f t="shared" si="6"/>
        <v>1.5714285714285714</v>
      </c>
      <c r="AD17" s="12">
        <f t="shared" si="6"/>
        <v>0.8125</v>
      </c>
      <c r="AE17" s="12" t="e">
        <f t="shared" si="6"/>
        <v>#DIV/0!</v>
      </c>
      <c r="AF17" s="12">
        <f t="shared" si="6"/>
        <v>1.3629032258064515</v>
      </c>
      <c r="AG17" s="12">
        <f t="shared" si="6"/>
        <v>1.4272727272727272</v>
      </c>
      <c r="AH17" s="12">
        <f t="shared" si="6"/>
        <v>3.537037037037037</v>
      </c>
      <c r="AI17" s="12">
        <f t="shared" si="6"/>
        <v>1.2857142857142858</v>
      </c>
      <c r="AJ17" s="12">
        <f t="shared" si="6"/>
      </c>
      <c r="AK17" s="12">
        <f t="shared" si="6"/>
      </c>
      <c r="AL17" s="12">
        <f t="shared" si="6"/>
        <v>1.7142857142857142</v>
      </c>
      <c r="AM17" s="12" t="e">
        <f t="shared" si="6"/>
        <v>#DIV/0!</v>
      </c>
      <c r="AN17" s="12">
        <f t="shared" si="6"/>
        <v>1.1</v>
      </c>
      <c r="AO17" s="12">
        <f t="shared" si="6"/>
        <v>1.0321543408360128</v>
      </c>
      <c r="AP17" s="12">
        <f t="shared" si="6"/>
        <v>1.0470588235294118</v>
      </c>
      <c r="AQ17" s="12">
        <f t="shared" si="6"/>
        <v>1.0168539325842696</v>
      </c>
      <c r="AR17" s="12">
        <f t="shared" si="6"/>
        <v>1.3333333333333333</v>
      </c>
      <c r="AS17" s="12">
        <f t="shared" si="6"/>
        <v>1.75</v>
      </c>
      <c r="AT17" s="12">
        <f t="shared" si="6"/>
        <v>2</v>
      </c>
      <c r="AU17" s="12">
        <f t="shared" si="6"/>
        <v>2</v>
      </c>
      <c r="AV17" s="12" t="e">
        <f t="shared" si="6"/>
        <v>#DIV/0!</v>
      </c>
      <c r="AW17" s="12" t="e">
        <f t="shared" si="6"/>
        <v>#DIV/0!</v>
      </c>
      <c r="AX17" s="12">
        <f t="shared" si="6"/>
      </c>
      <c r="AY17" s="12">
        <f t="shared" si="6"/>
      </c>
      <c r="AZ17" s="12">
        <f t="shared" si="6"/>
      </c>
      <c r="BA17" s="12">
        <f t="shared" si="6"/>
      </c>
      <c r="BB17" s="12">
        <f t="shared" si="6"/>
        <v>3.2857142857142856</v>
      </c>
      <c r="BC17" s="12">
        <f t="shared" si="6"/>
        <v>1.5384615384615385</v>
      </c>
      <c r="BD17" s="12">
        <f t="shared" si="6"/>
      </c>
      <c r="BE17" s="12">
        <f t="shared" si="6"/>
      </c>
      <c r="BF17" s="12">
        <f t="shared" si="6"/>
        <v>1.5384615384615385</v>
      </c>
      <c r="BG17" s="12">
        <f t="shared" si="6"/>
        <v>1.8571428571428572</v>
      </c>
      <c r="BH17" s="12">
        <f t="shared" si="6"/>
      </c>
      <c r="BI17" s="12">
        <f t="shared" si="6"/>
      </c>
      <c r="BJ17" s="12">
        <f t="shared" si="6"/>
        <v>1.1521739130434783</v>
      </c>
      <c r="BK17" s="12">
        <f t="shared" si="6"/>
        <v>1.1764705882352942</v>
      </c>
      <c r="BL17" s="12">
        <f t="shared" si="6"/>
      </c>
      <c r="BM17" s="12">
        <f t="shared" si="6"/>
      </c>
      <c r="BN17" s="12">
        <f t="shared" si="6"/>
        <v>0.25</v>
      </c>
      <c r="BO17" s="12">
        <f t="shared" si="6"/>
        <v>0.8571428571428571</v>
      </c>
      <c r="BP17" s="12">
        <f t="shared" si="6"/>
      </c>
      <c r="BQ17" s="12">
        <f t="shared" si="6"/>
      </c>
      <c r="BR17" s="12">
        <f t="shared" si="6"/>
        <v>1</v>
      </c>
      <c r="BS17" s="12">
        <f t="shared" si="6"/>
      </c>
    </row>
    <row r="18" ht="12.75">
      <c r="E18" s="56">
        <f t="shared" si="1"/>
      </c>
    </row>
    <row r="19" spans="4:6" ht="12.75">
      <c r="D19" s="67" t="s">
        <v>341</v>
      </c>
      <c r="E19" s="56">
        <f t="shared" si="1"/>
      </c>
      <c r="F19" s="68">
        <f>(A14-F15)/A14</f>
        <v>0.4</v>
      </c>
    </row>
    <row r="20" ht="12.75">
      <c r="E20" s="56">
        <f t="shared" si="1"/>
      </c>
    </row>
    <row r="21" ht="12.75">
      <c r="E21" s="56">
        <f t="shared" si="1"/>
      </c>
    </row>
    <row r="22" spans="5:11" ht="12.75">
      <c r="E22" s="56">
        <f t="shared" si="1"/>
      </c>
      <c r="I22" s="109"/>
      <c r="K22" s="81"/>
    </row>
    <row r="23" spans="5:9" ht="12.75">
      <c r="E23" s="56">
        <f t="shared" si="1"/>
      </c>
      <c r="I23" s="109"/>
    </row>
    <row r="24" spans="5:9" ht="12.75">
      <c r="E24" s="56">
        <f t="shared" si="1"/>
      </c>
      <c r="I24" s="109"/>
    </row>
    <row r="25" spans="5:9" ht="12.75">
      <c r="E25" s="56">
        <f t="shared" si="1"/>
      </c>
      <c r="I25" s="109"/>
    </row>
    <row r="26" spans="5:9" ht="12.75">
      <c r="E26" s="56">
        <f t="shared" si="1"/>
      </c>
      <c r="I26" s="109"/>
    </row>
    <row r="27" spans="5:9" ht="12.75">
      <c r="E27" s="56">
        <f t="shared" si="1"/>
      </c>
      <c r="I27" s="109"/>
    </row>
    <row r="28" spans="5:9" ht="12.75">
      <c r="E28" s="56">
        <f t="shared" si="1"/>
      </c>
      <c r="I28" s="109"/>
    </row>
    <row r="29" ht="12.75">
      <c r="E29" s="56">
        <f t="shared" si="1"/>
      </c>
    </row>
    <row r="30" ht="12.75">
      <c r="E30" s="56">
        <f t="shared" si="1"/>
      </c>
    </row>
    <row r="31" ht="12.75">
      <c r="E31" s="56">
        <f t="shared" si="1"/>
      </c>
    </row>
    <row r="32" ht="12.75">
      <c r="E32" s="56">
        <f t="shared" si="1"/>
      </c>
    </row>
    <row r="33" ht="12.75">
      <c r="E33" s="56">
        <f t="shared" si="1"/>
      </c>
    </row>
    <row r="34" ht="12.75">
      <c r="E34" s="56">
        <f t="shared" si="1"/>
      </c>
    </row>
    <row r="35" ht="12.75">
      <c r="E35" s="56">
        <f t="shared" si="1"/>
      </c>
    </row>
    <row r="36" ht="12.75">
      <c r="E36" s="56">
        <f t="shared" si="1"/>
      </c>
    </row>
    <row r="37" ht="12.75">
      <c r="E37" s="56">
        <f t="shared" si="1"/>
      </c>
    </row>
    <row r="38" ht="12.75">
      <c r="E38" s="56">
        <f t="shared" si="1"/>
      </c>
    </row>
    <row r="39" ht="12.75">
      <c r="E39" s="56">
        <f t="shared" si="1"/>
      </c>
    </row>
    <row r="40" ht="12.75">
      <c r="E40" s="56">
        <f t="shared" si="1"/>
      </c>
    </row>
    <row r="41" ht="12.75">
      <c r="E41" s="56">
        <f t="shared" si="1"/>
      </c>
    </row>
    <row r="42" ht="12.75">
      <c r="E42" s="56">
        <f t="shared" si="1"/>
      </c>
    </row>
    <row r="43" ht="12.75">
      <c r="E43" s="56">
        <f t="shared" si="1"/>
      </c>
    </row>
    <row r="44" ht="12.75">
      <c r="E44" s="56">
        <f t="shared" si="1"/>
      </c>
    </row>
    <row r="45" ht="12.75">
      <c r="E45" s="56">
        <f t="shared" si="1"/>
      </c>
    </row>
    <row r="46" ht="12.75">
      <c r="E46" s="56">
        <f t="shared" si="1"/>
      </c>
    </row>
    <row r="47" ht="12.75">
      <c r="E47" s="56">
        <f t="shared" si="1"/>
      </c>
    </row>
    <row r="48" ht="12.75">
      <c r="E48" s="56">
        <f t="shared" si="1"/>
      </c>
    </row>
    <row r="49" ht="12.75">
      <c r="E49" s="75">
        <f t="shared" si="1"/>
      </c>
    </row>
    <row r="50" ht="12.75">
      <c r="E50" s="56">
        <f t="shared" si="1"/>
      </c>
    </row>
    <row r="51" ht="12.75">
      <c r="E51" s="56">
        <f t="shared" si="1"/>
      </c>
    </row>
    <row r="52" ht="12.75">
      <c r="E52" s="56">
        <f t="shared" si="1"/>
      </c>
    </row>
    <row r="53" ht="12.75">
      <c r="E53" s="56">
        <f t="shared" si="1"/>
      </c>
    </row>
    <row r="54" ht="12.75">
      <c r="E54" s="56">
        <f t="shared" si="1"/>
      </c>
    </row>
    <row r="55" ht="12.75">
      <c r="E55" s="56">
        <f t="shared" si="1"/>
      </c>
    </row>
    <row r="56" ht="12.75">
      <c r="E56" s="56">
        <f t="shared" si="1"/>
      </c>
    </row>
    <row r="57" ht="12.75">
      <c r="E57" s="56">
        <f t="shared" si="1"/>
      </c>
    </row>
    <row r="58" ht="12.75">
      <c r="E58" s="56">
        <f t="shared" si="1"/>
      </c>
    </row>
    <row r="59" ht="12.75">
      <c r="E59" s="56">
        <f t="shared" si="1"/>
      </c>
    </row>
    <row r="60" ht="12.75">
      <c r="E60" s="56">
        <f t="shared" si="1"/>
      </c>
    </row>
    <row r="61" ht="12.75">
      <c r="E61" s="56">
        <f t="shared" si="1"/>
      </c>
    </row>
    <row r="62" ht="12.75">
      <c r="E62" s="56">
        <f t="shared" si="1"/>
      </c>
    </row>
    <row r="63" ht="12.75">
      <c r="E63" s="56">
        <f t="shared" si="1"/>
      </c>
    </row>
    <row r="64" ht="12.75">
      <c r="E64" s="56">
        <f t="shared" si="1"/>
      </c>
    </row>
    <row r="65" ht="12.75">
      <c r="E65" s="56">
        <f t="shared" si="1"/>
      </c>
    </row>
    <row r="66" ht="12.75">
      <c r="E66" s="56">
        <f t="shared" si="1"/>
      </c>
    </row>
    <row r="67" ht="12.75">
      <c r="E67" s="56">
        <f t="shared" si="1"/>
      </c>
    </row>
    <row r="68" ht="12.75">
      <c r="E68" s="56">
        <f t="shared" si="1"/>
      </c>
    </row>
    <row r="69" ht="12.75">
      <c r="E69" s="56">
        <f t="shared" si="1"/>
      </c>
    </row>
    <row r="70" ht="12.75">
      <c r="E70" s="56">
        <f aca="true" t="shared" si="7" ref="E70:E78">IF(F70="Y",1,"")</f>
      </c>
    </row>
    <row r="71" ht="12.75">
      <c r="E71" s="56">
        <f t="shared" si="7"/>
      </c>
    </row>
    <row r="72" ht="12.75">
      <c r="E72" s="56">
        <f t="shared" si="7"/>
      </c>
    </row>
    <row r="73" ht="12.75">
      <c r="E73" s="56">
        <f t="shared" si="7"/>
      </c>
    </row>
    <row r="74" ht="12.75">
      <c r="E74" s="56">
        <f t="shared" si="7"/>
      </c>
    </row>
    <row r="75" ht="12.75">
      <c r="E75" s="56">
        <f t="shared" si="7"/>
      </c>
    </row>
    <row r="76" ht="12.75">
      <c r="E76" s="56">
        <f t="shared" si="7"/>
      </c>
    </row>
    <row r="77" ht="12.75">
      <c r="E77" s="56">
        <f t="shared" si="7"/>
      </c>
    </row>
    <row r="78" ht="12.75">
      <c r="E78" s="56">
        <f t="shared" si="7"/>
      </c>
    </row>
  </sheetData>
  <sheetProtection/>
  <mergeCells count="39">
    <mergeCell ref="BR3:BS3"/>
    <mergeCell ref="BD3:BE3"/>
    <mergeCell ref="BF3:BG3"/>
    <mergeCell ref="BH3:BI3"/>
    <mergeCell ref="BJ3:BK3"/>
    <mergeCell ref="BL3:BM3"/>
    <mergeCell ref="BN3:BO3"/>
    <mergeCell ref="BH2:BK2"/>
    <mergeCell ref="BL2:BO2"/>
    <mergeCell ref="BP2:BS2"/>
    <mergeCell ref="AR3:AS3"/>
    <mergeCell ref="AT3:AU3"/>
    <mergeCell ref="AV3:AW3"/>
    <mergeCell ref="AX3:AY3"/>
    <mergeCell ref="AZ3:BA3"/>
    <mergeCell ref="BB3:BC3"/>
    <mergeCell ref="BP3:BQ3"/>
    <mergeCell ref="AF1:AH3"/>
    <mergeCell ref="AI1:AJ3"/>
    <mergeCell ref="AK1:AL3"/>
    <mergeCell ref="AM1:AN3"/>
    <mergeCell ref="AO1:AQ3"/>
    <mergeCell ref="AR1:BS1"/>
    <mergeCell ref="AR2:AU2"/>
    <mergeCell ref="AV2:AY2"/>
    <mergeCell ref="AZ2:BC2"/>
    <mergeCell ref="BD2:BG2"/>
    <mergeCell ref="G1:G4"/>
    <mergeCell ref="H1:H4"/>
    <mergeCell ref="I1:I4"/>
    <mergeCell ref="J1:R3"/>
    <mergeCell ref="S1:AA3"/>
    <mergeCell ref="AB1:AE3"/>
    <mergeCell ref="A17:D17"/>
    <mergeCell ref="A16:D16"/>
    <mergeCell ref="A15:D15"/>
    <mergeCell ref="A1:D4"/>
    <mergeCell ref="E1:E4"/>
    <mergeCell ref="F1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hazels</dc:creator>
  <cp:keywords/>
  <dc:description/>
  <cp:lastModifiedBy>Brendan Sweeney</cp:lastModifiedBy>
  <cp:lastPrinted>2013-06-07T03:39:11Z</cp:lastPrinted>
  <dcterms:created xsi:type="dcterms:W3CDTF">2004-05-16T20:22:14Z</dcterms:created>
  <dcterms:modified xsi:type="dcterms:W3CDTF">2015-05-12T22:46:43Z</dcterms:modified>
  <cp:category/>
  <cp:version/>
  <cp:contentType/>
  <cp:contentStatus/>
</cp:coreProperties>
</file>