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1. Financial Services\Katrina G\KatrinaG\2018 Statistics\"/>
    </mc:Choice>
  </mc:AlternateContent>
  <bookViews>
    <workbookView xWindow="-20" yWindow="-20" windowWidth="14520" windowHeight="11760" tabRatio="946"/>
  </bookViews>
  <sheets>
    <sheet name="Header" sheetId="7" r:id="rId1"/>
    <sheet name="Pres Summary" sheetId="31" r:id="rId2"/>
    <sheet name="Northern" sheetId="33" r:id="rId3"/>
    <sheet name="Kaimai" sheetId="10" r:id="rId4"/>
    <sheet name="Central" sheetId="16" r:id="rId5"/>
    <sheet name="Alpine" sheetId="18" r:id="rId6"/>
    <sheet name="Southern Presbytery" sheetId="27" r:id="rId7"/>
    <sheet name="Pacific Presbytery" sheetId="38" r:id="rId8"/>
    <sheet name="Te Aka Puaho" sheetId="13" r:id="rId9"/>
    <sheet name="CV Parishes" sheetId="39" r:id="rId10"/>
  </sheets>
  <definedNames>
    <definedName name="_xlnm.Print_Area" localSheetId="5">Alpine!$A$1:$Z$11</definedName>
    <definedName name="_xlnm.Print_Area" localSheetId="4">Central!$A$2:$Z$4</definedName>
    <definedName name="_xlnm.Print_Area" localSheetId="3">Kaimai!$A$1:$Z$4</definedName>
    <definedName name="_xlnm.Print_Area" localSheetId="1">'Pres Summary'!$A$1:$AC$4</definedName>
    <definedName name="_xlnm.Print_Area" localSheetId="6">'Southern Presbytery'!$A$1:$Z$4</definedName>
    <definedName name="_xlnm.Print_Area" localSheetId="8">'Te Aka Puaho'!$A$2:$AC$4</definedName>
  </definedNames>
  <calcPr calcId="162913"/>
</workbook>
</file>

<file path=xl/calcChain.xml><?xml version="1.0" encoding="utf-8"?>
<calcChain xmlns="http://schemas.openxmlformats.org/spreadsheetml/2006/main">
  <c r="AM93" i="39" l="1"/>
  <c r="AM92" i="39"/>
  <c r="AM91" i="39"/>
  <c r="AM90" i="39"/>
  <c r="AM89" i="39"/>
  <c r="AM88" i="39"/>
  <c r="AM81" i="39"/>
  <c r="AM78" i="39"/>
  <c r="AM77" i="39"/>
  <c r="AM85" i="39"/>
  <c r="AM76" i="39"/>
  <c r="AM75" i="39"/>
  <c r="AM83" i="39"/>
  <c r="AM74" i="39"/>
  <c r="AM73" i="39"/>
  <c r="AM72" i="39"/>
  <c r="AM71" i="39"/>
  <c r="AM80" i="39"/>
  <c r="AM70" i="39"/>
  <c r="AM69" i="39"/>
  <c r="AM79" i="39"/>
  <c r="AM82" i="39"/>
  <c r="AM84" i="39"/>
  <c r="AM66" i="39"/>
  <c r="AM65" i="39"/>
  <c r="AM64" i="39"/>
  <c r="AM63" i="39"/>
  <c r="AM62" i="39"/>
  <c r="AM61" i="39"/>
  <c r="AM60" i="39"/>
  <c r="AM59" i="39"/>
  <c r="AM58" i="39"/>
  <c r="AM57" i="39"/>
  <c r="AM56" i="39"/>
  <c r="AM55" i="39"/>
  <c r="AM54" i="39"/>
  <c r="AM53" i="39"/>
  <c r="AM52" i="39"/>
  <c r="AM51" i="39"/>
  <c r="AM50" i="39"/>
  <c r="AM49" i="39"/>
  <c r="AM48" i="39"/>
  <c r="AM47" i="39"/>
  <c r="AM46" i="39"/>
  <c r="AM45" i="39"/>
  <c r="AM44" i="39"/>
  <c r="AM43" i="39"/>
  <c r="AM42" i="39"/>
  <c r="AM41" i="39"/>
  <c r="AM38" i="39"/>
  <c r="AM37" i="39"/>
  <c r="AM36" i="39"/>
  <c r="AM35" i="39"/>
  <c r="AM34" i="39"/>
  <c r="AM33" i="39"/>
  <c r="AM32" i="39"/>
  <c r="AM31" i="39"/>
  <c r="AM30" i="39"/>
  <c r="AM29" i="39"/>
  <c r="AM28" i="39"/>
  <c r="AM27" i="39"/>
  <c r="AM26" i="39"/>
  <c r="AM25" i="39"/>
  <c r="AM24" i="39"/>
  <c r="AM23" i="39"/>
  <c r="AM22" i="39"/>
  <c r="AM19" i="39"/>
  <c r="AM18" i="39"/>
  <c r="AM17" i="39"/>
  <c r="AM16" i="39"/>
  <c r="AM15" i="39"/>
  <c r="AM14" i="39"/>
  <c r="AM13" i="39"/>
  <c r="AM12" i="39"/>
  <c r="AM11" i="39"/>
  <c r="AM10" i="39"/>
  <c r="AM9" i="39"/>
  <c r="AM8" i="39"/>
  <c r="AM7" i="39"/>
  <c r="AM6" i="39"/>
  <c r="AM5" i="39"/>
  <c r="A25" i="16" l="1"/>
  <c r="A26" i="16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K42" i="33" l="1"/>
  <c r="AK20" i="13" l="1"/>
  <c r="AJ20" i="13"/>
  <c r="AI20" i="13"/>
  <c r="AF20" i="13"/>
  <c r="AG20" i="13"/>
  <c r="AH20" i="13"/>
  <c r="AE20" i="13"/>
  <c r="AB20" i="13"/>
  <c r="AC20" i="13"/>
  <c r="T20" i="13"/>
  <c r="U20" i="13"/>
  <c r="V20" i="13"/>
  <c r="W20" i="13"/>
  <c r="X20" i="13"/>
  <c r="Y20" i="13"/>
  <c r="Z20" i="13"/>
  <c r="AA20" i="13"/>
  <c r="S20" i="13"/>
  <c r="Q20" i="13"/>
  <c r="H20" i="13"/>
  <c r="I20" i="13"/>
  <c r="J20" i="13"/>
  <c r="K20" i="13"/>
  <c r="L20" i="13"/>
  <c r="M20" i="13"/>
  <c r="N20" i="13"/>
  <c r="O20" i="13"/>
  <c r="P20" i="13"/>
  <c r="G20" i="13"/>
  <c r="AK16" i="38"/>
  <c r="AG16" i="38"/>
  <c r="AH16" i="38"/>
  <c r="AI16" i="38"/>
  <c r="AF16" i="38"/>
  <c r="U16" i="38"/>
  <c r="V16" i="38"/>
  <c r="W16" i="38"/>
  <c r="X16" i="38"/>
  <c r="Y16" i="38"/>
  <c r="Z16" i="38"/>
  <c r="AA16" i="38"/>
  <c r="AB16" i="38"/>
  <c r="T16" i="38"/>
  <c r="I16" i="38"/>
  <c r="J16" i="38"/>
  <c r="K16" i="38"/>
  <c r="L16" i="38"/>
  <c r="M16" i="38"/>
  <c r="N16" i="38"/>
  <c r="O16" i="38"/>
  <c r="P16" i="38"/>
  <c r="Q16" i="38"/>
  <c r="H16" i="38"/>
  <c r="AJ69" i="27"/>
  <c r="AF69" i="27"/>
  <c r="AG69" i="27"/>
  <c r="AH69" i="27"/>
  <c r="AE69" i="27"/>
  <c r="T69" i="27"/>
  <c r="U69" i="27"/>
  <c r="V69" i="27"/>
  <c r="W69" i="27"/>
  <c r="X69" i="27"/>
  <c r="Y69" i="27"/>
  <c r="Z69" i="27"/>
  <c r="AA69" i="27"/>
  <c r="S69" i="27"/>
  <c r="H69" i="27"/>
  <c r="I69" i="27"/>
  <c r="J69" i="27"/>
  <c r="K69" i="27"/>
  <c r="L69" i="27"/>
  <c r="M69" i="27"/>
  <c r="N69" i="27"/>
  <c r="O69" i="27"/>
  <c r="P69" i="27"/>
  <c r="G69" i="27"/>
  <c r="AJ41" i="18"/>
  <c r="AF41" i="18"/>
  <c r="AG41" i="18"/>
  <c r="AH41" i="18"/>
  <c r="AE41" i="18"/>
  <c r="T41" i="18"/>
  <c r="U41" i="18"/>
  <c r="V41" i="18"/>
  <c r="W41" i="18"/>
  <c r="X41" i="18"/>
  <c r="Y41" i="18"/>
  <c r="Z41" i="18"/>
  <c r="AA41" i="18"/>
  <c r="S41" i="18"/>
  <c r="H41" i="18"/>
  <c r="I41" i="18"/>
  <c r="J41" i="18"/>
  <c r="K41" i="18"/>
  <c r="L41" i="18"/>
  <c r="M41" i="18"/>
  <c r="N41" i="18"/>
  <c r="O41" i="18"/>
  <c r="P41" i="18"/>
  <c r="G41" i="18"/>
  <c r="AJ54" i="16"/>
  <c r="AF54" i="16"/>
  <c r="AG54" i="16"/>
  <c r="AH54" i="16"/>
  <c r="AE54" i="16"/>
  <c r="T54" i="16"/>
  <c r="U54" i="16"/>
  <c r="V54" i="16"/>
  <c r="W54" i="16"/>
  <c r="X54" i="16"/>
  <c r="Y54" i="16"/>
  <c r="Z54" i="16"/>
  <c r="AA54" i="16"/>
  <c r="S54" i="16"/>
  <c r="H54" i="16"/>
  <c r="I54" i="16"/>
  <c r="J54" i="16"/>
  <c r="K54" i="16"/>
  <c r="L54" i="16"/>
  <c r="M54" i="16"/>
  <c r="N54" i="16"/>
  <c r="O54" i="16"/>
  <c r="P54" i="16"/>
  <c r="G54" i="16"/>
  <c r="AJ75" i="33" l="1"/>
  <c r="AF75" i="33"/>
  <c r="AG75" i="33"/>
  <c r="AH75" i="33"/>
  <c r="AE75" i="33"/>
  <c r="T75" i="33"/>
  <c r="U75" i="33"/>
  <c r="V75" i="33"/>
  <c r="W75" i="33"/>
  <c r="X75" i="33"/>
  <c r="Y75" i="33"/>
  <c r="Z75" i="33"/>
  <c r="AA75" i="33"/>
  <c r="S75" i="33"/>
  <c r="H75" i="33"/>
  <c r="I75" i="33"/>
  <c r="J75" i="33"/>
  <c r="K75" i="33"/>
  <c r="L75" i="33"/>
  <c r="M75" i="33"/>
  <c r="N75" i="33"/>
  <c r="O75" i="33"/>
  <c r="P75" i="33"/>
  <c r="G75" i="33"/>
  <c r="AJ32" i="10"/>
  <c r="AF32" i="10"/>
  <c r="AG32" i="10"/>
  <c r="AH32" i="10"/>
  <c r="AE32" i="10"/>
  <c r="T32" i="10"/>
  <c r="U32" i="10"/>
  <c r="V32" i="10"/>
  <c r="W32" i="10"/>
  <c r="X32" i="10"/>
  <c r="Y32" i="10"/>
  <c r="Z32" i="10"/>
  <c r="AA32" i="10"/>
  <c r="S32" i="10"/>
  <c r="H32" i="10"/>
  <c r="I32" i="10"/>
  <c r="J32" i="10"/>
  <c r="K32" i="10"/>
  <c r="L32" i="10"/>
  <c r="M32" i="10"/>
  <c r="N32" i="10"/>
  <c r="O32" i="10"/>
  <c r="P32" i="10"/>
  <c r="G32" i="10"/>
  <c r="AB31" i="33" l="1"/>
  <c r="AL15" i="38" l="1"/>
  <c r="AJ15" i="38"/>
  <c r="AC15" i="38" l="1"/>
  <c r="R15" i="38"/>
  <c r="AD15" i="38" s="1"/>
  <c r="E15" i="38"/>
  <c r="AI8" i="27" l="1"/>
  <c r="F94" i="39" l="1"/>
  <c r="G94" i="39"/>
  <c r="H94" i="39"/>
  <c r="J94" i="39"/>
  <c r="K94" i="39"/>
  <c r="M94" i="39"/>
  <c r="N94" i="39"/>
  <c r="O94" i="39"/>
  <c r="P94" i="39"/>
  <c r="Q94" i="39"/>
  <c r="R94" i="39"/>
  <c r="S94" i="39"/>
  <c r="T94" i="39"/>
  <c r="U94" i="39"/>
  <c r="W94" i="39"/>
  <c r="X94" i="39"/>
  <c r="Y94" i="39"/>
  <c r="Z94" i="39"/>
  <c r="AA94" i="39"/>
  <c r="AB94" i="39"/>
  <c r="AC94" i="39"/>
  <c r="AD94" i="39"/>
  <c r="AE94" i="39"/>
  <c r="AF94" i="39"/>
  <c r="AG94" i="39"/>
  <c r="AH94" i="39"/>
  <c r="AI94" i="39"/>
  <c r="AK94" i="39"/>
  <c r="E94" i="39"/>
  <c r="F67" i="39"/>
  <c r="G67" i="39"/>
  <c r="H67" i="39"/>
  <c r="J67" i="39"/>
  <c r="K67" i="39"/>
  <c r="M67" i="39"/>
  <c r="N67" i="39"/>
  <c r="O67" i="39"/>
  <c r="P67" i="39"/>
  <c r="Q67" i="39"/>
  <c r="R67" i="39"/>
  <c r="S67" i="39"/>
  <c r="T67" i="39"/>
  <c r="U67" i="39"/>
  <c r="W67" i="39"/>
  <c r="X67" i="39"/>
  <c r="Y67" i="39"/>
  <c r="Z67" i="39"/>
  <c r="AA67" i="39"/>
  <c r="AB67" i="39"/>
  <c r="AC67" i="39"/>
  <c r="AD67" i="39"/>
  <c r="AE67" i="39"/>
  <c r="AF67" i="39"/>
  <c r="AG67" i="39"/>
  <c r="AH67" i="39"/>
  <c r="AI67" i="39"/>
  <c r="AK67" i="39"/>
  <c r="E67" i="39"/>
  <c r="F39" i="39"/>
  <c r="G39" i="39"/>
  <c r="H39" i="39"/>
  <c r="J39" i="39"/>
  <c r="K39" i="39"/>
  <c r="M39" i="39"/>
  <c r="N39" i="39"/>
  <c r="O39" i="39"/>
  <c r="P39" i="39"/>
  <c r="Q39" i="39"/>
  <c r="R39" i="39"/>
  <c r="S39" i="39"/>
  <c r="T39" i="39"/>
  <c r="U39" i="39"/>
  <c r="W39" i="39"/>
  <c r="X39" i="39"/>
  <c r="Y39" i="39"/>
  <c r="Z39" i="39"/>
  <c r="AA39" i="39"/>
  <c r="AB39" i="39"/>
  <c r="AC39" i="39"/>
  <c r="AD39" i="39"/>
  <c r="AE39" i="39"/>
  <c r="AF39" i="39"/>
  <c r="AG39" i="39"/>
  <c r="AH39" i="39"/>
  <c r="AI39" i="39"/>
  <c r="AK39" i="39"/>
  <c r="E39" i="39"/>
  <c r="F20" i="39"/>
  <c r="G20" i="39"/>
  <c r="H20" i="39"/>
  <c r="J20" i="39"/>
  <c r="K20" i="39"/>
  <c r="M20" i="39"/>
  <c r="N20" i="39"/>
  <c r="O20" i="39"/>
  <c r="P20" i="39"/>
  <c r="Q20" i="39"/>
  <c r="R20" i="39"/>
  <c r="S20" i="39"/>
  <c r="T20" i="39"/>
  <c r="U20" i="39"/>
  <c r="V20" i="39"/>
  <c r="W20" i="39"/>
  <c r="X20" i="39"/>
  <c r="Y20" i="39"/>
  <c r="Z20" i="39"/>
  <c r="AA20" i="39"/>
  <c r="AB20" i="39"/>
  <c r="AC20" i="39"/>
  <c r="AD20" i="39"/>
  <c r="AE20" i="39"/>
  <c r="AF20" i="39"/>
  <c r="AG20" i="39"/>
  <c r="AH20" i="39"/>
  <c r="AI20" i="39"/>
  <c r="AK20" i="39"/>
  <c r="E20" i="39"/>
  <c r="F86" i="39"/>
  <c r="G86" i="39"/>
  <c r="H86" i="39"/>
  <c r="J86" i="39"/>
  <c r="K86" i="39"/>
  <c r="M86" i="39"/>
  <c r="N86" i="39"/>
  <c r="O86" i="39"/>
  <c r="P86" i="39"/>
  <c r="Q86" i="39"/>
  <c r="R86" i="39"/>
  <c r="S86" i="39"/>
  <c r="T86" i="39"/>
  <c r="U86" i="39"/>
  <c r="W86" i="39"/>
  <c r="X86" i="39"/>
  <c r="Y86" i="39"/>
  <c r="Z86" i="39"/>
  <c r="AA86" i="39"/>
  <c r="AB86" i="39"/>
  <c r="AC86" i="39"/>
  <c r="AD86" i="39"/>
  <c r="AE86" i="39"/>
  <c r="AF86" i="39"/>
  <c r="AG86" i="39"/>
  <c r="AH86" i="39"/>
  <c r="AI86" i="39"/>
  <c r="AK86" i="39"/>
  <c r="E86" i="39"/>
  <c r="AL94" i="39"/>
  <c r="V94" i="39"/>
  <c r="L94" i="39"/>
  <c r="I94" i="39"/>
  <c r="AL39" i="39"/>
  <c r="V39" i="39"/>
  <c r="L39" i="39"/>
  <c r="I39" i="39"/>
  <c r="AL67" i="39"/>
  <c r="V67" i="39"/>
  <c r="L67" i="39"/>
  <c r="I67" i="39"/>
  <c r="AL20" i="39"/>
  <c r="L20" i="39"/>
  <c r="I20" i="39"/>
  <c r="L86" i="39"/>
  <c r="I86" i="39"/>
  <c r="AJ39" i="39" l="1"/>
  <c r="AJ20" i="39"/>
  <c r="AJ94" i="39"/>
  <c r="AJ67" i="39"/>
  <c r="V86" i="39"/>
  <c r="AJ86" i="39"/>
  <c r="AL86" i="39"/>
  <c r="AM20" i="39" l="1"/>
  <c r="AM67" i="39"/>
  <c r="AM39" i="39"/>
  <c r="AM94" i="39"/>
  <c r="AM86" i="39"/>
  <c r="E5" i="27"/>
  <c r="AI7" i="13" l="1"/>
  <c r="AK7" i="13" s="1"/>
  <c r="AB7" i="13"/>
  <c r="Q7" i="13"/>
  <c r="E7" i="13"/>
  <c r="AC7" i="13" l="1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5" i="33"/>
  <c r="E6" i="33"/>
  <c r="E7" i="33"/>
  <c r="E8" i="33"/>
  <c r="E9" i="33"/>
  <c r="E10" i="33"/>
  <c r="E11" i="33"/>
  <c r="E12" i="33"/>
  <c r="E13" i="33"/>
  <c r="E14" i="33"/>
  <c r="E15" i="33"/>
  <c r="E16" i="33"/>
  <c r="E17" i="33"/>
  <c r="E18" i="33"/>
  <c r="E19" i="33"/>
  <c r="E20" i="33"/>
  <c r="E21" i="33"/>
  <c r="E22" i="33"/>
  <c r="E23" i="33"/>
  <c r="E24" i="33"/>
  <c r="E25" i="33"/>
  <c r="E26" i="33"/>
  <c r="E27" i="33"/>
  <c r="E28" i="33"/>
  <c r="E29" i="33"/>
  <c r="E30" i="33"/>
  <c r="E31" i="33"/>
  <c r="E32" i="33"/>
  <c r="E33" i="33"/>
  <c r="E34" i="33"/>
  <c r="E35" i="33"/>
  <c r="E36" i="33"/>
  <c r="E37" i="33"/>
  <c r="E38" i="33"/>
  <c r="E39" i="33"/>
  <c r="E40" i="33"/>
  <c r="E41" i="33"/>
  <c r="E42" i="33"/>
  <c r="E43" i="33"/>
  <c r="E44" i="33"/>
  <c r="E45" i="33"/>
  <c r="E46" i="33"/>
  <c r="E47" i="33"/>
  <c r="E48" i="33"/>
  <c r="E49" i="33"/>
  <c r="E50" i="33"/>
  <c r="E51" i="33"/>
  <c r="E52" i="33"/>
  <c r="E53" i="33"/>
  <c r="E54" i="33"/>
  <c r="E55" i="33"/>
  <c r="E56" i="33"/>
  <c r="E57" i="33"/>
  <c r="E58" i="33"/>
  <c r="E59" i="33"/>
  <c r="E60" i="33"/>
  <c r="E61" i="33"/>
  <c r="E62" i="33"/>
  <c r="E63" i="33"/>
  <c r="E64" i="33"/>
  <c r="E65" i="33"/>
  <c r="E66" i="33"/>
  <c r="E67" i="33"/>
  <c r="E68" i="33"/>
  <c r="E69" i="33"/>
  <c r="E70" i="33"/>
  <c r="E71" i="33"/>
  <c r="E72" i="33"/>
  <c r="E73" i="33"/>
  <c r="E74" i="33"/>
  <c r="E5" i="10"/>
  <c r="E33" i="10"/>
  <c r="E34" i="10"/>
  <c r="E5" i="16"/>
  <c r="E55" i="16"/>
  <c r="E56" i="16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2" i="18"/>
  <c r="E43" i="18"/>
  <c r="E44" i="18"/>
  <c r="E45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8" i="27"/>
  <c r="E65" i="27"/>
  <c r="E29" i="27"/>
  <c r="E66" i="27"/>
  <c r="E59" i="27"/>
  <c r="E12" i="27"/>
  <c r="E13" i="27"/>
  <c r="E14" i="27"/>
  <c r="E63" i="27"/>
  <c r="E16" i="27"/>
  <c r="E34" i="27"/>
  <c r="E27" i="27"/>
  <c r="E35" i="27"/>
  <c r="E36" i="27"/>
  <c r="E17" i="27"/>
  <c r="E37" i="27"/>
  <c r="E67" i="27"/>
  <c r="E44" i="27"/>
  <c r="E45" i="27"/>
  <c r="E55" i="27"/>
  <c r="E46" i="27"/>
  <c r="E47" i="27"/>
  <c r="E48" i="27"/>
  <c r="E49" i="27"/>
  <c r="E28" i="27"/>
  <c r="E38" i="27"/>
  <c r="E30" i="27"/>
  <c r="E15" i="27"/>
  <c r="E51" i="27"/>
  <c r="E39" i="27"/>
  <c r="E7" i="27"/>
  <c r="E60" i="27"/>
  <c r="E40" i="27"/>
  <c r="E18" i="27"/>
  <c r="E19" i="27"/>
  <c r="E20" i="27"/>
  <c r="E64" i="27"/>
  <c r="E23" i="27"/>
  <c r="E21" i="27"/>
  <c r="E8" i="27"/>
  <c r="E53" i="27"/>
  <c r="E22" i="27"/>
  <c r="E54" i="27"/>
  <c r="E31" i="27"/>
  <c r="E9" i="27"/>
  <c r="E24" i="27"/>
  <c r="E32" i="27"/>
  <c r="E25" i="27"/>
  <c r="E11" i="27"/>
  <c r="E41" i="27"/>
  <c r="E33" i="27"/>
  <c r="E42" i="27"/>
  <c r="E56" i="27"/>
  <c r="E62" i="27"/>
  <c r="E10" i="27"/>
  <c r="E52" i="27"/>
  <c r="E26" i="27"/>
  <c r="E6" i="27"/>
  <c r="E61" i="27"/>
  <c r="E57" i="27"/>
  <c r="E50" i="27"/>
  <c r="E58" i="27"/>
  <c r="E43" i="27"/>
  <c r="E5" i="38"/>
  <c r="E6" i="38"/>
  <c r="E7" i="38"/>
  <c r="E8" i="38"/>
  <c r="E9" i="38"/>
  <c r="E10" i="38"/>
  <c r="E11" i="38"/>
  <c r="E12" i="38"/>
  <c r="E13" i="38"/>
  <c r="E14" i="38"/>
  <c r="E17" i="38"/>
  <c r="E18" i="38"/>
  <c r="E19" i="38"/>
  <c r="E22" i="38"/>
  <c r="E23" i="38"/>
  <c r="E24" i="38"/>
  <c r="E25" i="38"/>
  <c r="E26" i="38"/>
  <c r="E27" i="38"/>
  <c r="E28" i="38"/>
  <c r="E29" i="38"/>
  <c r="E30" i="38"/>
  <c r="E31" i="38"/>
  <c r="E32" i="38"/>
  <c r="E33" i="38"/>
  <c r="E34" i="38"/>
  <c r="E35" i="38"/>
  <c r="E36" i="38"/>
  <c r="E37" i="38"/>
  <c r="E38" i="38"/>
  <c r="E39" i="38"/>
  <c r="E40" i="38"/>
  <c r="E41" i="38"/>
  <c r="E42" i="38"/>
  <c r="E43" i="38"/>
  <c r="E44" i="38"/>
  <c r="E45" i="38"/>
  <c r="E46" i="38"/>
  <c r="E47" i="38"/>
  <c r="E48" i="38"/>
  <c r="E49" i="38"/>
  <c r="E50" i="38"/>
  <c r="E51" i="38"/>
  <c r="E52" i="38"/>
  <c r="E53" i="38"/>
  <c r="E54" i="38"/>
  <c r="E55" i="38"/>
  <c r="E56" i="38"/>
  <c r="E57" i="38"/>
  <c r="E58" i="38"/>
  <c r="E59" i="38"/>
  <c r="E60" i="38"/>
  <c r="E61" i="38"/>
  <c r="E62" i="38"/>
  <c r="E63" i="38"/>
  <c r="E64" i="38"/>
  <c r="E65" i="38"/>
  <c r="E66" i="38"/>
  <c r="E67" i="38"/>
  <c r="E68" i="38"/>
  <c r="E69" i="38"/>
  <c r="E70" i="38"/>
  <c r="E71" i="38"/>
  <c r="E4" i="10"/>
  <c r="E4" i="16"/>
  <c r="E4" i="18"/>
  <c r="E4" i="27"/>
  <c r="E4" i="38"/>
  <c r="E4" i="33"/>
  <c r="E69" i="18"/>
  <c r="E70" i="18"/>
  <c r="E71" i="18"/>
  <c r="E72" i="18"/>
  <c r="E73" i="18"/>
  <c r="E74" i="18"/>
  <c r="E70" i="27"/>
  <c r="E71" i="27"/>
  <c r="E72" i="27"/>
  <c r="E75" i="27"/>
  <c r="E72" i="38"/>
  <c r="E73" i="38"/>
  <c r="E74" i="38"/>
  <c r="E75" i="38"/>
  <c r="E76" i="38"/>
  <c r="E77" i="38"/>
  <c r="AB57" i="27"/>
  <c r="AB50" i="27"/>
  <c r="AB58" i="27"/>
  <c r="AB43" i="27"/>
  <c r="AI58" i="27"/>
  <c r="AK58" i="27" s="1"/>
  <c r="AI43" i="27"/>
  <c r="AK43" i="27" s="1"/>
  <c r="Q35" i="18"/>
  <c r="Q36" i="18"/>
  <c r="Q37" i="18"/>
  <c r="Q38" i="18"/>
  <c r="Q39" i="18"/>
  <c r="Q40" i="18"/>
  <c r="AB40" i="18"/>
  <c r="AI40" i="18"/>
  <c r="AK40" i="18" s="1"/>
  <c r="G5" i="31"/>
  <c r="AC40" i="18" l="1"/>
  <c r="G20" i="38"/>
  <c r="F73" i="27"/>
  <c r="F46" i="18"/>
  <c r="E8" i="31" s="1"/>
  <c r="F59" i="16"/>
  <c r="E7" i="31" s="1"/>
  <c r="F79" i="33"/>
  <c r="E5" i="31" s="1"/>
  <c r="F36" i="10"/>
  <c r="E6" i="31" s="1"/>
  <c r="AI30" i="16"/>
  <c r="AK30" i="16" s="1"/>
  <c r="AB30" i="16"/>
  <c r="Q30" i="16"/>
  <c r="AC30" i="16" l="1"/>
  <c r="E10" i="31"/>
  <c r="E9" i="31"/>
  <c r="AI22" i="18"/>
  <c r="AK22" i="18" s="1"/>
  <c r="AI23" i="18"/>
  <c r="AK23" i="18" s="1"/>
  <c r="AI24" i="18"/>
  <c r="AK24" i="18" s="1"/>
  <c r="AI25" i="18"/>
  <c r="AK25" i="18" s="1"/>
  <c r="AI26" i="18"/>
  <c r="AK26" i="18" s="1"/>
  <c r="AI27" i="18"/>
  <c r="AK27" i="18" s="1"/>
  <c r="AI28" i="18"/>
  <c r="AK28" i="18" s="1"/>
  <c r="AB27" i="18"/>
  <c r="Q26" i="18"/>
  <c r="Q27" i="18"/>
  <c r="AC27" i="18" l="1"/>
  <c r="AB24" i="18" l="1"/>
  <c r="Q24" i="18"/>
  <c r="AC24" i="18" l="1"/>
  <c r="E11" i="31" l="1"/>
  <c r="AJ10" i="31"/>
  <c r="AJ7" i="31"/>
  <c r="AH6" i="31"/>
  <c r="AF7" i="31"/>
  <c r="AG7" i="31"/>
  <c r="AH7" i="31"/>
  <c r="AF10" i="31"/>
  <c r="AG10" i="31"/>
  <c r="AH10" i="31"/>
  <c r="AE10" i="31"/>
  <c r="AE7" i="31"/>
  <c r="T7" i="31"/>
  <c r="U7" i="31"/>
  <c r="V7" i="31"/>
  <c r="W7" i="31"/>
  <c r="X7" i="31"/>
  <c r="Y7" i="31"/>
  <c r="Z7" i="31"/>
  <c r="AA7" i="31"/>
  <c r="T10" i="31"/>
  <c r="U10" i="31"/>
  <c r="V10" i="31"/>
  <c r="W10" i="31"/>
  <c r="X10" i="31"/>
  <c r="Y10" i="31"/>
  <c r="Z10" i="31"/>
  <c r="AA10" i="31"/>
  <c r="S10" i="31"/>
  <c r="S7" i="31"/>
  <c r="J6" i="31"/>
  <c r="H7" i="31"/>
  <c r="I7" i="31"/>
  <c r="J7" i="31"/>
  <c r="K7" i="31"/>
  <c r="L7" i="31"/>
  <c r="M7" i="31"/>
  <c r="N7" i="31"/>
  <c r="O7" i="31"/>
  <c r="P7" i="31"/>
  <c r="H10" i="31"/>
  <c r="I10" i="31"/>
  <c r="J10" i="31"/>
  <c r="K10" i="31"/>
  <c r="L10" i="31"/>
  <c r="M10" i="31"/>
  <c r="N10" i="31"/>
  <c r="O10" i="31"/>
  <c r="P10" i="31"/>
  <c r="AJ5" i="31"/>
  <c r="AF5" i="31"/>
  <c r="AG5" i="31"/>
  <c r="AH5" i="31"/>
  <c r="AE5" i="31"/>
  <c r="T5" i="31"/>
  <c r="U5" i="31"/>
  <c r="V5" i="31"/>
  <c r="W5" i="31"/>
  <c r="X5" i="31"/>
  <c r="Y5" i="31"/>
  <c r="Z5" i="31"/>
  <c r="AA5" i="31"/>
  <c r="S5" i="31"/>
  <c r="H5" i="31"/>
  <c r="I5" i="31"/>
  <c r="J5" i="31"/>
  <c r="K5" i="31"/>
  <c r="L5" i="31"/>
  <c r="M5" i="31"/>
  <c r="N5" i="31"/>
  <c r="O5" i="31"/>
  <c r="P5" i="31"/>
  <c r="G10" i="31"/>
  <c r="G7" i="31"/>
  <c r="Q10" i="31" l="1"/>
  <c r="AI70" i="33" l="1"/>
  <c r="AK70" i="33" s="1"/>
  <c r="AB70" i="33"/>
  <c r="Q70" i="33"/>
  <c r="AI69" i="33"/>
  <c r="AK69" i="33" s="1"/>
  <c r="AB69" i="33"/>
  <c r="Q69" i="33"/>
  <c r="AI68" i="33"/>
  <c r="AK68" i="33" s="1"/>
  <c r="AB68" i="33"/>
  <c r="Q68" i="33"/>
  <c r="AI67" i="33"/>
  <c r="AK67" i="33" s="1"/>
  <c r="AB67" i="33"/>
  <c r="Q67" i="33"/>
  <c r="AI66" i="33"/>
  <c r="AK66" i="33" s="1"/>
  <c r="AB66" i="33"/>
  <c r="Q66" i="33"/>
  <c r="AI65" i="33"/>
  <c r="AK65" i="33" s="1"/>
  <c r="AB65" i="33"/>
  <c r="Q65" i="33"/>
  <c r="AI64" i="33"/>
  <c r="AK64" i="33" s="1"/>
  <c r="AB64" i="33"/>
  <c r="Q64" i="33"/>
  <c r="AI63" i="33"/>
  <c r="AK63" i="33" s="1"/>
  <c r="AB63" i="33"/>
  <c r="Q63" i="33"/>
  <c r="AI62" i="33"/>
  <c r="AK62" i="33" s="1"/>
  <c r="AB62" i="33"/>
  <c r="Q62" i="33"/>
  <c r="AI61" i="33"/>
  <c r="AK61" i="33" s="1"/>
  <c r="AB61" i="33"/>
  <c r="Q61" i="33"/>
  <c r="AI60" i="33"/>
  <c r="AK60" i="33" s="1"/>
  <c r="AB60" i="33"/>
  <c r="Q60" i="33"/>
  <c r="AI59" i="33"/>
  <c r="AK59" i="33" s="1"/>
  <c r="AB59" i="33"/>
  <c r="Q59" i="33"/>
  <c r="AI58" i="33"/>
  <c r="AK58" i="33" s="1"/>
  <c r="AB58" i="33"/>
  <c r="Q58" i="33"/>
  <c r="AI57" i="33"/>
  <c r="AK57" i="33" s="1"/>
  <c r="AB57" i="33"/>
  <c r="Q57" i="33"/>
  <c r="AI56" i="33"/>
  <c r="AK56" i="33" s="1"/>
  <c r="AB56" i="33"/>
  <c r="Q56" i="33"/>
  <c r="AI55" i="33"/>
  <c r="AK55" i="33" s="1"/>
  <c r="AB55" i="33"/>
  <c r="Q55" i="33"/>
  <c r="AI54" i="33"/>
  <c r="AK54" i="33" s="1"/>
  <c r="AB54" i="33"/>
  <c r="Q54" i="33"/>
  <c r="AI53" i="33"/>
  <c r="AK53" i="33" s="1"/>
  <c r="AB53" i="33"/>
  <c r="Q53" i="33"/>
  <c r="AI52" i="33"/>
  <c r="AK52" i="33" s="1"/>
  <c r="AB52" i="33"/>
  <c r="Q52" i="33"/>
  <c r="AI51" i="33"/>
  <c r="AK51" i="33" s="1"/>
  <c r="AB51" i="33"/>
  <c r="Q51" i="33"/>
  <c r="AI50" i="33"/>
  <c r="AK50" i="33" s="1"/>
  <c r="AB50" i="33"/>
  <c r="Q50" i="33"/>
  <c r="AI49" i="33"/>
  <c r="AK49" i="33" s="1"/>
  <c r="AB49" i="33"/>
  <c r="Q49" i="33"/>
  <c r="AI48" i="33"/>
  <c r="AK48" i="33" s="1"/>
  <c r="AB48" i="33"/>
  <c r="Q48" i="33"/>
  <c r="AI47" i="33"/>
  <c r="AK47" i="33" s="1"/>
  <c r="AB47" i="33"/>
  <c r="Q47" i="33"/>
  <c r="AI45" i="33"/>
  <c r="AK45" i="33" s="1"/>
  <c r="AB45" i="33"/>
  <c r="Q45" i="33"/>
  <c r="AI46" i="33"/>
  <c r="AK46" i="33" s="1"/>
  <c r="AB46" i="33"/>
  <c r="Q46" i="33"/>
  <c r="AI44" i="33"/>
  <c r="AK44" i="33" s="1"/>
  <c r="AB44" i="33"/>
  <c r="Q44" i="33"/>
  <c r="AI43" i="33"/>
  <c r="AK43" i="33" s="1"/>
  <c r="AB43" i="33"/>
  <c r="Q43" i="33"/>
  <c r="AI42" i="33"/>
  <c r="AB42" i="33"/>
  <c r="Q42" i="33"/>
  <c r="AI41" i="33"/>
  <c r="AK41" i="33" s="1"/>
  <c r="AB41" i="33"/>
  <c r="Q41" i="33"/>
  <c r="AI40" i="33"/>
  <c r="AK40" i="33" s="1"/>
  <c r="AB40" i="33"/>
  <c r="Q40" i="33"/>
  <c r="AI39" i="33"/>
  <c r="AK39" i="33" s="1"/>
  <c r="AB39" i="33"/>
  <c r="Q39" i="33"/>
  <c r="AI38" i="33"/>
  <c r="AK38" i="33" s="1"/>
  <c r="AB38" i="33"/>
  <c r="Q38" i="33"/>
  <c r="AI37" i="33"/>
  <c r="AK37" i="33" s="1"/>
  <c r="AB37" i="33"/>
  <c r="Q37" i="33"/>
  <c r="AI36" i="33"/>
  <c r="AK36" i="33" s="1"/>
  <c r="AB36" i="33"/>
  <c r="Q36" i="33"/>
  <c r="AI35" i="33"/>
  <c r="AK35" i="33" s="1"/>
  <c r="AB35" i="33"/>
  <c r="Q35" i="33"/>
  <c r="AI34" i="33"/>
  <c r="AK34" i="33" s="1"/>
  <c r="AB34" i="33"/>
  <c r="Q34" i="33"/>
  <c r="AI33" i="33"/>
  <c r="AK33" i="33" s="1"/>
  <c r="AB33" i="33"/>
  <c r="Q33" i="33"/>
  <c r="AI32" i="33"/>
  <c r="AB32" i="33"/>
  <c r="Q32" i="33"/>
  <c r="AI31" i="33"/>
  <c r="AK31" i="33" s="1"/>
  <c r="Q31" i="33"/>
  <c r="AI30" i="33"/>
  <c r="AK30" i="33" s="1"/>
  <c r="AB30" i="33"/>
  <c r="Q30" i="33"/>
  <c r="AI29" i="33"/>
  <c r="AK29" i="33" s="1"/>
  <c r="AB29" i="33"/>
  <c r="Q29" i="33"/>
  <c r="AI28" i="33"/>
  <c r="AK28" i="33" s="1"/>
  <c r="AB28" i="33"/>
  <c r="Q28" i="33"/>
  <c r="AI27" i="33"/>
  <c r="AK27" i="33" s="1"/>
  <c r="AB27" i="33"/>
  <c r="Q27" i="33"/>
  <c r="AI26" i="33"/>
  <c r="AK26" i="33" s="1"/>
  <c r="AB26" i="33"/>
  <c r="Q26" i="33"/>
  <c r="AI25" i="33"/>
  <c r="AK25" i="33" s="1"/>
  <c r="AB25" i="33"/>
  <c r="Q25" i="33"/>
  <c r="AI24" i="33"/>
  <c r="AK24" i="33" s="1"/>
  <c r="AB24" i="33"/>
  <c r="Q24" i="33"/>
  <c r="AI23" i="33"/>
  <c r="AK23" i="33" s="1"/>
  <c r="AB23" i="33"/>
  <c r="Q23" i="33"/>
  <c r="AI22" i="33"/>
  <c r="AK22" i="33" s="1"/>
  <c r="AB22" i="33"/>
  <c r="Q22" i="33"/>
  <c r="AI21" i="33"/>
  <c r="AK21" i="33" s="1"/>
  <c r="AB21" i="33"/>
  <c r="Q21" i="33"/>
  <c r="AI20" i="33"/>
  <c r="AK20" i="33" s="1"/>
  <c r="AB20" i="33"/>
  <c r="Q20" i="33"/>
  <c r="AI19" i="33"/>
  <c r="AK19" i="33" s="1"/>
  <c r="AB19" i="33"/>
  <c r="Q19" i="33"/>
  <c r="AI18" i="33"/>
  <c r="AK18" i="33" s="1"/>
  <c r="AB18" i="33"/>
  <c r="Q18" i="33"/>
  <c r="AI17" i="33"/>
  <c r="AK17" i="33" s="1"/>
  <c r="AB17" i="33"/>
  <c r="Q17" i="33"/>
  <c r="AI16" i="33"/>
  <c r="AK16" i="33" s="1"/>
  <c r="AB16" i="33"/>
  <c r="Q16" i="33"/>
  <c r="AI15" i="33"/>
  <c r="AK15" i="33" s="1"/>
  <c r="AB15" i="33"/>
  <c r="Q15" i="33"/>
  <c r="AI14" i="33"/>
  <c r="AK14" i="33" s="1"/>
  <c r="AB14" i="33"/>
  <c r="Q14" i="33"/>
  <c r="AI13" i="33"/>
  <c r="AK13" i="33" s="1"/>
  <c r="AB13" i="33"/>
  <c r="Q13" i="33"/>
  <c r="AI12" i="33"/>
  <c r="AK12" i="33" s="1"/>
  <c r="AB12" i="33"/>
  <c r="Q12" i="33"/>
  <c r="AI11" i="33"/>
  <c r="AK11" i="33" s="1"/>
  <c r="AB11" i="33"/>
  <c r="Q11" i="33"/>
  <c r="AI10" i="33"/>
  <c r="AK10" i="33" s="1"/>
  <c r="AB10" i="33"/>
  <c r="Q10" i="33"/>
  <c r="AI9" i="33"/>
  <c r="AK9" i="33" s="1"/>
  <c r="AB9" i="33"/>
  <c r="Q9" i="33"/>
  <c r="AI8" i="33"/>
  <c r="AB8" i="33"/>
  <c r="Q8" i="33"/>
  <c r="AI7" i="33"/>
  <c r="AK7" i="33" s="1"/>
  <c r="AB7" i="33"/>
  <c r="Q7" i="33"/>
  <c r="AI6" i="33"/>
  <c r="AK6" i="33" s="1"/>
  <c r="AB6" i="33"/>
  <c r="Q6" i="33"/>
  <c r="AI5" i="33"/>
  <c r="AK5" i="33" s="1"/>
  <c r="AB5" i="33"/>
  <c r="Q5" i="33"/>
  <c r="A5" i="33"/>
  <c r="A6" i="33" s="1"/>
  <c r="A7" i="33" s="1"/>
  <c r="A8" i="33" s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A61" i="33" s="1"/>
  <c r="A62" i="33" s="1"/>
  <c r="A63" i="33" s="1"/>
  <c r="A64" i="33" s="1"/>
  <c r="A65" i="33" s="1"/>
  <c r="A66" i="33" s="1"/>
  <c r="A67" i="33" s="1"/>
  <c r="A68" i="33" s="1"/>
  <c r="A69" i="33" s="1"/>
  <c r="A70" i="33" s="1"/>
  <c r="A71" i="33" s="1"/>
  <c r="A72" i="33" s="1"/>
  <c r="A73" i="33" s="1"/>
  <c r="A74" i="33" s="1"/>
  <c r="AI4" i="33"/>
  <c r="AK4" i="33" s="1"/>
  <c r="AB4" i="33"/>
  <c r="Q4" i="33"/>
  <c r="AK32" i="33" l="1"/>
  <c r="AC36" i="33"/>
  <c r="AC47" i="33"/>
  <c r="D5" i="31"/>
  <c r="F5" i="31" s="1"/>
  <c r="F80" i="33"/>
  <c r="AC18" i="33"/>
  <c r="AC26" i="33"/>
  <c r="AC38" i="33"/>
  <c r="AK8" i="33"/>
  <c r="E41" i="18"/>
  <c r="AC45" i="33"/>
  <c r="AC39" i="33"/>
  <c r="AC34" i="33"/>
  <c r="AC33" i="33"/>
  <c r="AC27" i="33"/>
  <c r="AC17" i="33"/>
  <c r="E16" i="38"/>
  <c r="E54" i="16"/>
  <c r="E69" i="27"/>
  <c r="E32" i="10"/>
  <c r="AC48" i="33"/>
  <c r="AC49" i="33"/>
  <c r="AC51" i="33"/>
  <c r="AC57" i="33"/>
  <c r="AC61" i="33"/>
  <c r="AC62" i="33"/>
  <c r="AC63" i="33"/>
  <c r="AC10" i="33"/>
  <c r="AC11" i="33"/>
  <c r="AC12" i="33"/>
  <c r="AC65" i="33"/>
  <c r="AC66" i="33"/>
  <c r="AC67" i="33"/>
  <c r="AC70" i="33"/>
  <c r="AC20" i="33"/>
  <c r="AC22" i="33"/>
  <c r="AC24" i="33"/>
  <c r="AC25" i="33"/>
  <c r="AC32" i="33"/>
  <c r="AC8" i="33"/>
  <c r="AC43" i="33"/>
  <c r="AC5" i="33"/>
  <c r="AC7" i="33"/>
  <c r="AC29" i="33"/>
  <c r="AC30" i="33"/>
  <c r="AC31" i="33"/>
  <c r="AC40" i="33"/>
  <c r="AC41" i="33"/>
  <c r="AC50" i="33"/>
  <c r="AC52" i="33"/>
  <c r="AC54" i="33"/>
  <c r="AC55" i="33"/>
  <c r="AC68" i="33"/>
  <c r="AC59" i="33"/>
  <c r="AC14" i="33"/>
  <c r="AC37" i="33"/>
  <c r="AC4" i="33"/>
  <c r="AC9" i="33"/>
  <c r="AC13" i="33"/>
  <c r="AC23" i="33"/>
  <c r="AC28" i="33"/>
  <c r="AC42" i="33"/>
  <c r="AC53" i="33"/>
  <c r="AC56" i="33"/>
  <c r="AC58" i="33"/>
  <c r="AC69" i="33"/>
  <c r="AC6" i="33"/>
  <c r="AC15" i="33"/>
  <c r="AC16" i="33"/>
  <c r="AC19" i="33"/>
  <c r="AC21" i="33"/>
  <c r="AC35" i="33"/>
  <c r="AC44" i="33"/>
  <c r="AC46" i="33"/>
  <c r="AC64" i="33"/>
  <c r="AC60" i="33"/>
  <c r="AJ8" i="31" l="1"/>
  <c r="AF8" i="31"/>
  <c r="AG8" i="31"/>
  <c r="AH8" i="31"/>
  <c r="AE8" i="31"/>
  <c r="T8" i="31"/>
  <c r="U8" i="31"/>
  <c r="V8" i="31"/>
  <c r="W8" i="31"/>
  <c r="X8" i="31"/>
  <c r="Y8" i="31"/>
  <c r="Z8" i="31"/>
  <c r="AA8" i="31"/>
  <c r="S8" i="31"/>
  <c r="H8" i="31"/>
  <c r="I8" i="31"/>
  <c r="J8" i="31"/>
  <c r="K8" i="31"/>
  <c r="L8" i="31"/>
  <c r="M8" i="31"/>
  <c r="N8" i="31"/>
  <c r="O8" i="31"/>
  <c r="P8" i="31"/>
  <c r="G8" i="31"/>
  <c r="AJ9" i="31"/>
  <c r="AF9" i="31"/>
  <c r="AG9" i="31"/>
  <c r="AH9" i="31"/>
  <c r="AE9" i="31"/>
  <c r="T9" i="31"/>
  <c r="U9" i="31"/>
  <c r="V9" i="31"/>
  <c r="W9" i="31"/>
  <c r="X9" i="31"/>
  <c r="Y9" i="31"/>
  <c r="Z9" i="31"/>
  <c r="AA9" i="31"/>
  <c r="S9" i="31"/>
  <c r="H9" i="31"/>
  <c r="I9" i="31"/>
  <c r="J9" i="31"/>
  <c r="K9" i="31"/>
  <c r="L9" i="31"/>
  <c r="M9" i="31"/>
  <c r="N9" i="31"/>
  <c r="O9" i="31"/>
  <c r="P9" i="31"/>
  <c r="G9" i="31"/>
  <c r="Q9" i="31" l="1"/>
  <c r="AJ6" i="31"/>
  <c r="AF6" i="31"/>
  <c r="AG6" i="31"/>
  <c r="AE6" i="31"/>
  <c r="T6" i="31"/>
  <c r="U6" i="31"/>
  <c r="V6" i="31"/>
  <c r="W6" i="31"/>
  <c r="X6" i="31"/>
  <c r="Y6" i="31"/>
  <c r="Z6" i="31"/>
  <c r="AA6" i="31"/>
  <c r="S6" i="31"/>
  <c r="H6" i="31"/>
  <c r="I6" i="31"/>
  <c r="K6" i="31"/>
  <c r="L6" i="31"/>
  <c r="M6" i="31"/>
  <c r="N6" i="31"/>
  <c r="O6" i="31"/>
  <c r="P6" i="31"/>
  <c r="G6" i="31"/>
  <c r="AI37" i="18" l="1"/>
  <c r="AK37" i="18" s="1"/>
  <c r="AB37" i="18"/>
  <c r="AC37" i="18" l="1"/>
  <c r="A6" i="31"/>
  <c r="A7" i="31" s="1"/>
  <c r="A8" i="31" s="1"/>
  <c r="A9" i="31" s="1"/>
  <c r="A10" i="31" s="1"/>
  <c r="A11" i="31" s="1"/>
  <c r="AI71" i="33"/>
  <c r="AK71" i="33" s="1"/>
  <c r="AI72" i="33"/>
  <c r="AK72" i="33" s="1"/>
  <c r="AI73" i="33"/>
  <c r="AK73" i="33" s="1"/>
  <c r="AI74" i="33"/>
  <c r="AB71" i="33"/>
  <c r="AB72" i="33"/>
  <c r="AB73" i="33"/>
  <c r="AB74" i="33"/>
  <c r="Q71" i="33"/>
  <c r="Q72" i="33"/>
  <c r="Q73" i="33"/>
  <c r="Q74" i="33"/>
  <c r="AK18" i="38"/>
  <c r="AH18" i="38"/>
  <c r="AG18" i="38"/>
  <c r="AB18" i="38"/>
  <c r="Z18" i="38"/>
  <c r="Y18" i="38"/>
  <c r="X18" i="38"/>
  <c r="W18" i="38"/>
  <c r="U18" i="38"/>
  <c r="T18" i="38"/>
  <c r="Q18" i="38"/>
  <c r="P18" i="38"/>
  <c r="O18" i="38"/>
  <c r="N18" i="38"/>
  <c r="L18" i="38"/>
  <c r="J18" i="38"/>
  <c r="H18" i="38"/>
  <c r="AJ14" i="38"/>
  <c r="AL14" i="38" s="1"/>
  <c r="AC14" i="38"/>
  <c r="R14" i="38"/>
  <c r="AJ13" i="38"/>
  <c r="AC13" i="38"/>
  <c r="R13" i="38"/>
  <c r="AJ12" i="38"/>
  <c r="AL12" i="38" s="1"/>
  <c r="AC12" i="38"/>
  <c r="R12" i="38"/>
  <c r="AJ11" i="38"/>
  <c r="AL11" i="38" s="1"/>
  <c r="AC11" i="38"/>
  <c r="R11" i="38"/>
  <c r="AJ10" i="38"/>
  <c r="AL10" i="38" s="1"/>
  <c r="AC10" i="38"/>
  <c r="R10" i="38"/>
  <c r="AJ9" i="38"/>
  <c r="AC9" i="38"/>
  <c r="R9" i="38"/>
  <c r="AJ8" i="38"/>
  <c r="AL8" i="38" s="1"/>
  <c r="AC8" i="38"/>
  <c r="R8" i="38"/>
  <c r="AJ7" i="38"/>
  <c r="AL7" i="38" s="1"/>
  <c r="AC7" i="38"/>
  <c r="R7" i="38"/>
  <c r="AJ6" i="38"/>
  <c r="AL6" i="38" s="1"/>
  <c r="AC6" i="38"/>
  <c r="R6" i="38"/>
  <c r="AJ5" i="38"/>
  <c r="AC5" i="38"/>
  <c r="R5" i="38"/>
  <c r="A6" i="38"/>
  <c r="A7" i="38" s="1"/>
  <c r="A8" i="38" s="1"/>
  <c r="A9" i="38" s="1"/>
  <c r="A10" i="38" s="1"/>
  <c r="A11" i="38" s="1"/>
  <c r="A12" i="38" s="1"/>
  <c r="A13" i="38" s="1"/>
  <c r="A14" i="38" s="1"/>
  <c r="AJ71" i="27"/>
  <c r="AH71" i="27"/>
  <c r="AG71" i="27"/>
  <c r="AF71" i="27"/>
  <c r="AA71" i="27"/>
  <c r="Y71" i="27"/>
  <c r="X71" i="27"/>
  <c r="W71" i="27"/>
  <c r="V71" i="27"/>
  <c r="U71" i="27"/>
  <c r="T71" i="27"/>
  <c r="S71" i="27"/>
  <c r="P71" i="27"/>
  <c r="O71" i="27"/>
  <c r="N71" i="27"/>
  <c r="M71" i="27"/>
  <c r="L71" i="27"/>
  <c r="K71" i="27"/>
  <c r="J71" i="27"/>
  <c r="I71" i="27"/>
  <c r="H71" i="27"/>
  <c r="G71" i="27"/>
  <c r="Q43" i="27"/>
  <c r="AC43" i="27" s="1"/>
  <c r="Q58" i="27"/>
  <c r="AC58" i="27" s="1"/>
  <c r="AI50" i="27"/>
  <c r="AK50" i="27" s="1"/>
  <c r="Q50" i="27"/>
  <c r="AC50" i="27" s="1"/>
  <c r="AI57" i="27"/>
  <c r="Q57" i="27"/>
  <c r="AI61" i="27"/>
  <c r="AK61" i="27" s="1"/>
  <c r="AB61" i="27"/>
  <c r="Q61" i="27"/>
  <c r="AI6" i="27"/>
  <c r="AK6" i="27" s="1"/>
  <c r="AB6" i="27"/>
  <c r="Q6" i="27"/>
  <c r="AI26" i="27"/>
  <c r="AK26" i="27" s="1"/>
  <c r="AB26" i="27"/>
  <c r="Q26" i="27"/>
  <c r="AI52" i="27"/>
  <c r="AK52" i="27" s="1"/>
  <c r="AB52" i="27"/>
  <c r="Q52" i="27"/>
  <c r="AI10" i="27"/>
  <c r="AK10" i="27" s="1"/>
  <c r="AB10" i="27"/>
  <c r="Q10" i="27"/>
  <c r="AI62" i="27"/>
  <c r="AK62" i="27" s="1"/>
  <c r="AB62" i="27"/>
  <c r="Q62" i="27"/>
  <c r="AI56" i="27"/>
  <c r="AK56" i="27" s="1"/>
  <c r="AB56" i="27"/>
  <c r="Q56" i="27"/>
  <c r="AI42" i="27"/>
  <c r="AK42" i="27" s="1"/>
  <c r="AB42" i="27"/>
  <c r="Q42" i="27"/>
  <c r="AI33" i="27"/>
  <c r="AK33" i="27" s="1"/>
  <c r="AB33" i="27"/>
  <c r="Q33" i="27"/>
  <c r="AI41" i="27"/>
  <c r="AK41" i="27" s="1"/>
  <c r="AB41" i="27"/>
  <c r="Q41" i="27"/>
  <c r="AI11" i="27"/>
  <c r="AK11" i="27" s="1"/>
  <c r="AB11" i="27"/>
  <c r="Q11" i="27"/>
  <c r="AI25" i="27"/>
  <c r="AK25" i="27" s="1"/>
  <c r="AB25" i="27"/>
  <c r="Q25" i="27"/>
  <c r="AI32" i="27"/>
  <c r="AK32" i="27" s="1"/>
  <c r="AB32" i="27"/>
  <c r="Q32" i="27"/>
  <c r="AI24" i="27"/>
  <c r="AK24" i="27" s="1"/>
  <c r="AB24" i="27"/>
  <c r="Q24" i="27"/>
  <c r="AI9" i="27"/>
  <c r="AK9" i="27" s="1"/>
  <c r="AB9" i="27"/>
  <c r="Q9" i="27"/>
  <c r="AI31" i="27"/>
  <c r="AK31" i="27" s="1"/>
  <c r="AB31" i="27"/>
  <c r="Q31" i="27"/>
  <c r="AI54" i="27"/>
  <c r="AK54" i="27" s="1"/>
  <c r="AB54" i="27"/>
  <c r="Q54" i="27"/>
  <c r="AI22" i="27"/>
  <c r="AK22" i="27" s="1"/>
  <c r="AB22" i="27"/>
  <c r="Q22" i="27"/>
  <c r="AI53" i="27"/>
  <c r="AK53" i="27" s="1"/>
  <c r="AB53" i="27"/>
  <c r="Q53" i="27"/>
  <c r="AK8" i="27"/>
  <c r="AB8" i="27"/>
  <c r="Q8" i="27"/>
  <c r="AI21" i="27"/>
  <c r="AK21" i="27" s="1"/>
  <c r="AB21" i="27"/>
  <c r="Q21" i="27"/>
  <c r="AI23" i="27"/>
  <c r="AK23" i="27" s="1"/>
  <c r="AB23" i="27"/>
  <c r="Q23" i="27"/>
  <c r="AI64" i="27"/>
  <c r="AK64" i="27" s="1"/>
  <c r="AB64" i="27"/>
  <c r="Q64" i="27"/>
  <c r="AI20" i="27"/>
  <c r="AK20" i="27" s="1"/>
  <c r="AB20" i="27"/>
  <c r="Q20" i="27"/>
  <c r="AI19" i="27"/>
  <c r="AK19" i="27" s="1"/>
  <c r="AB19" i="27"/>
  <c r="Q19" i="27"/>
  <c r="AI18" i="27"/>
  <c r="AK18" i="27" s="1"/>
  <c r="AB18" i="27"/>
  <c r="Q18" i="27"/>
  <c r="AI40" i="27"/>
  <c r="AK40" i="27" s="1"/>
  <c r="AB40" i="27"/>
  <c r="Q40" i="27"/>
  <c r="AI60" i="27"/>
  <c r="AK60" i="27" s="1"/>
  <c r="AB60" i="27"/>
  <c r="Q60" i="27"/>
  <c r="AI7" i="27"/>
  <c r="AK7" i="27" s="1"/>
  <c r="AB7" i="27"/>
  <c r="Q7" i="27"/>
  <c r="AI39" i="27"/>
  <c r="AK39" i="27" s="1"/>
  <c r="AB39" i="27"/>
  <c r="Q39" i="27"/>
  <c r="AI51" i="27"/>
  <c r="AK51" i="27" s="1"/>
  <c r="AB51" i="27"/>
  <c r="Q51" i="27"/>
  <c r="AI15" i="27"/>
  <c r="AK15" i="27" s="1"/>
  <c r="AB15" i="27"/>
  <c r="Q15" i="27"/>
  <c r="AI30" i="27"/>
  <c r="AK30" i="27" s="1"/>
  <c r="AB30" i="27"/>
  <c r="Q30" i="27"/>
  <c r="AI5" i="27"/>
  <c r="AK5" i="27" s="1"/>
  <c r="AB5" i="27"/>
  <c r="Q5" i="27"/>
  <c r="AI38" i="27"/>
  <c r="AK38" i="27" s="1"/>
  <c r="AB38" i="27"/>
  <c r="Q38" i="27"/>
  <c r="AI28" i="27"/>
  <c r="AB28" i="27"/>
  <c r="Q28" i="27"/>
  <c r="AI49" i="27"/>
  <c r="AK49" i="27" s="1"/>
  <c r="AB49" i="27"/>
  <c r="Q49" i="27"/>
  <c r="AI48" i="27"/>
  <c r="AK48" i="27" s="1"/>
  <c r="AB48" i="27"/>
  <c r="Q48" i="27"/>
  <c r="AI47" i="27"/>
  <c r="AK47" i="27" s="1"/>
  <c r="AB47" i="27"/>
  <c r="Q47" i="27"/>
  <c r="AI46" i="27"/>
  <c r="AK46" i="27" s="1"/>
  <c r="AB46" i="27"/>
  <c r="Q46" i="27"/>
  <c r="AI55" i="27"/>
  <c r="AK55" i="27" s="1"/>
  <c r="AB55" i="27"/>
  <c r="Q55" i="27"/>
  <c r="AI45" i="27"/>
  <c r="AK45" i="27" s="1"/>
  <c r="AB45" i="27"/>
  <c r="Q45" i="27"/>
  <c r="AI44" i="27"/>
  <c r="AK44" i="27" s="1"/>
  <c r="AB44" i="27"/>
  <c r="Q44" i="27"/>
  <c r="AI67" i="27"/>
  <c r="AK67" i="27" s="1"/>
  <c r="AB67" i="27"/>
  <c r="Q67" i="27"/>
  <c r="AI37" i="27"/>
  <c r="AK37" i="27" s="1"/>
  <c r="AB37" i="27"/>
  <c r="Q37" i="27"/>
  <c r="AI17" i="27"/>
  <c r="AK17" i="27" s="1"/>
  <c r="AB17" i="27"/>
  <c r="Q17" i="27"/>
  <c r="AI36" i="27"/>
  <c r="AK36" i="27" s="1"/>
  <c r="AB36" i="27"/>
  <c r="Q36" i="27"/>
  <c r="AI35" i="27"/>
  <c r="AK35" i="27" s="1"/>
  <c r="AB35" i="27"/>
  <c r="Q35" i="27"/>
  <c r="AI27" i="27"/>
  <c r="AK27" i="27" s="1"/>
  <c r="AB27" i="27"/>
  <c r="Q27" i="27"/>
  <c r="AI34" i="27"/>
  <c r="AK34" i="27" s="1"/>
  <c r="AB34" i="27"/>
  <c r="Q34" i="27"/>
  <c r="AI16" i="27"/>
  <c r="AK16" i="27" s="1"/>
  <c r="AB16" i="27"/>
  <c r="Q16" i="27"/>
  <c r="AI63" i="27"/>
  <c r="AB63" i="27"/>
  <c r="Q63" i="27"/>
  <c r="AI14" i="27"/>
  <c r="AK14" i="27" s="1"/>
  <c r="AB14" i="27"/>
  <c r="Q14" i="27"/>
  <c r="AI13" i="27"/>
  <c r="AK13" i="27" s="1"/>
  <c r="AB13" i="27"/>
  <c r="Q13" i="27"/>
  <c r="AI12" i="27"/>
  <c r="AK12" i="27" s="1"/>
  <c r="AB12" i="27"/>
  <c r="Q12" i="27"/>
  <c r="AI59" i="27"/>
  <c r="AK59" i="27" s="1"/>
  <c r="AB59" i="27"/>
  <c r="Q59" i="27"/>
  <c r="AI66" i="27"/>
  <c r="AK66" i="27" s="1"/>
  <c r="AB66" i="27"/>
  <c r="Q66" i="27"/>
  <c r="AI29" i="27"/>
  <c r="AK29" i="27" s="1"/>
  <c r="AB29" i="27"/>
  <c r="Q29" i="27"/>
  <c r="AI65" i="27"/>
  <c r="AB65" i="27"/>
  <c r="Q65" i="27"/>
  <c r="AI68" i="27"/>
  <c r="AK68" i="27" s="1"/>
  <c r="AB68" i="27"/>
  <c r="Q68" i="27"/>
  <c r="AJ43" i="18"/>
  <c r="AH43" i="18"/>
  <c r="AG43" i="18"/>
  <c r="AF43" i="18"/>
  <c r="AE43" i="18"/>
  <c r="AA43" i="18"/>
  <c r="Y43" i="18"/>
  <c r="X43" i="18"/>
  <c r="W43" i="18"/>
  <c r="V43" i="18"/>
  <c r="T43" i="18"/>
  <c r="S43" i="18"/>
  <c r="P43" i="18"/>
  <c r="O43" i="18"/>
  <c r="N43" i="18"/>
  <c r="M43" i="18"/>
  <c r="L43" i="18"/>
  <c r="K43" i="18"/>
  <c r="J43" i="18"/>
  <c r="I43" i="18"/>
  <c r="H43" i="18"/>
  <c r="AI39" i="18"/>
  <c r="AK39" i="18" s="1"/>
  <c r="AB39" i="18"/>
  <c r="AI38" i="18"/>
  <c r="AK38" i="18" s="1"/>
  <c r="AB38" i="18"/>
  <c r="AI35" i="18"/>
  <c r="AK35" i="18" s="1"/>
  <c r="AB35" i="18"/>
  <c r="AI34" i="18"/>
  <c r="AK34" i="18" s="1"/>
  <c r="AB34" i="18"/>
  <c r="Q34" i="18"/>
  <c r="AI33" i="18"/>
  <c r="AK33" i="18" s="1"/>
  <c r="AB33" i="18"/>
  <c r="Q33" i="18"/>
  <c r="AI32" i="18"/>
  <c r="AK32" i="18" s="1"/>
  <c r="AB32" i="18"/>
  <c r="Q32" i="18"/>
  <c r="AI31" i="18"/>
  <c r="AK31" i="18" s="1"/>
  <c r="AB31" i="18"/>
  <c r="Q31" i="18"/>
  <c r="AI30" i="18"/>
  <c r="AK30" i="18" s="1"/>
  <c r="AB30" i="18"/>
  <c r="Q30" i="18"/>
  <c r="AI29" i="18"/>
  <c r="AK29" i="18" s="1"/>
  <c r="AB29" i="18"/>
  <c r="Q29" i="18"/>
  <c r="AI36" i="18"/>
  <c r="AK36" i="18" s="1"/>
  <c r="AB36" i="18"/>
  <c r="AB28" i="18"/>
  <c r="Q28" i="18"/>
  <c r="AB26" i="18"/>
  <c r="AB25" i="18"/>
  <c r="Q25" i="18"/>
  <c r="AB23" i="18"/>
  <c r="Q23" i="18"/>
  <c r="AB22" i="18"/>
  <c r="Q22" i="18"/>
  <c r="AI21" i="18"/>
  <c r="AB21" i="18"/>
  <c r="Q21" i="18"/>
  <c r="AI20" i="18"/>
  <c r="AK20" i="18" s="1"/>
  <c r="AB20" i="18"/>
  <c r="Q20" i="18"/>
  <c r="AI19" i="18"/>
  <c r="AK19" i="18" s="1"/>
  <c r="AB19" i="18"/>
  <c r="Q19" i="18"/>
  <c r="AI18" i="18"/>
  <c r="AK18" i="18" s="1"/>
  <c r="AB18" i="18"/>
  <c r="Q18" i="18"/>
  <c r="AI17" i="18"/>
  <c r="AB17" i="18"/>
  <c r="Q17" i="18"/>
  <c r="AI16" i="18"/>
  <c r="AK16" i="18" s="1"/>
  <c r="AB16" i="18"/>
  <c r="Q16" i="18"/>
  <c r="AI15" i="18"/>
  <c r="AK15" i="18" s="1"/>
  <c r="AB15" i="18"/>
  <c r="Q15" i="18"/>
  <c r="AI14" i="18"/>
  <c r="AK14" i="18" s="1"/>
  <c r="AB14" i="18"/>
  <c r="Q14" i="18"/>
  <c r="AI13" i="18"/>
  <c r="AK13" i="18" s="1"/>
  <c r="AB13" i="18"/>
  <c r="Q13" i="18"/>
  <c r="AI12" i="18"/>
  <c r="AK12" i="18" s="1"/>
  <c r="AB12" i="18"/>
  <c r="Q12" i="18"/>
  <c r="AI11" i="18"/>
  <c r="AK11" i="18" s="1"/>
  <c r="AB11" i="18"/>
  <c r="Q11" i="18"/>
  <c r="AI10" i="18"/>
  <c r="AK10" i="18" s="1"/>
  <c r="AB10" i="18"/>
  <c r="Q10" i="18"/>
  <c r="AI9" i="18"/>
  <c r="AK9" i="18" s="1"/>
  <c r="AB9" i="18"/>
  <c r="Q9" i="18"/>
  <c r="AI8" i="18"/>
  <c r="AK8" i="18" s="1"/>
  <c r="AB8" i="18"/>
  <c r="Q8" i="18"/>
  <c r="AI7" i="18"/>
  <c r="AB7" i="18"/>
  <c r="Q7" i="18"/>
  <c r="AI6" i="18"/>
  <c r="AK6" i="18" s="1"/>
  <c r="AB6" i="18"/>
  <c r="Q6" i="18"/>
  <c r="A6" i="18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I5" i="18"/>
  <c r="AK5" i="18" s="1"/>
  <c r="AB5" i="18"/>
  <c r="Q5" i="18"/>
  <c r="AJ56" i="16"/>
  <c r="AH56" i="16"/>
  <c r="AG56" i="16"/>
  <c r="AF56" i="16"/>
  <c r="AA56" i="16"/>
  <c r="Y56" i="16"/>
  <c r="X56" i="16"/>
  <c r="W56" i="16"/>
  <c r="V56" i="16"/>
  <c r="U56" i="16"/>
  <c r="T56" i="16"/>
  <c r="P56" i="16"/>
  <c r="O56" i="16"/>
  <c r="N56" i="16"/>
  <c r="M56" i="16"/>
  <c r="L56" i="16"/>
  <c r="K56" i="16"/>
  <c r="J56" i="16"/>
  <c r="I56" i="16"/>
  <c r="H56" i="16"/>
  <c r="G56" i="16"/>
  <c r="AI53" i="16"/>
  <c r="AB53" i="16"/>
  <c r="Q53" i="16"/>
  <c r="AI52" i="16"/>
  <c r="AK52" i="16" s="1"/>
  <c r="AB52" i="16"/>
  <c r="Q52" i="16"/>
  <c r="AI51" i="16"/>
  <c r="AK51" i="16" s="1"/>
  <c r="AB51" i="16"/>
  <c r="Q51" i="16"/>
  <c r="AI50" i="16"/>
  <c r="AK50" i="16" s="1"/>
  <c r="AB50" i="16"/>
  <c r="Q50" i="16"/>
  <c r="AI49" i="16"/>
  <c r="AB49" i="16"/>
  <c r="Q49" i="16"/>
  <c r="AI48" i="16"/>
  <c r="AK48" i="16" s="1"/>
  <c r="AB48" i="16"/>
  <c r="Q48" i="16"/>
  <c r="AI47" i="16"/>
  <c r="AK47" i="16" s="1"/>
  <c r="AB47" i="16"/>
  <c r="Q47" i="16"/>
  <c r="AI46" i="16"/>
  <c r="AK46" i="16" s="1"/>
  <c r="AB46" i="16"/>
  <c r="Q46" i="16"/>
  <c r="AI45" i="16"/>
  <c r="AK45" i="16" s="1"/>
  <c r="AB45" i="16"/>
  <c r="Q45" i="16"/>
  <c r="AI44" i="16"/>
  <c r="AK44" i="16" s="1"/>
  <c r="AB44" i="16"/>
  <c r="Q44" i="16"/>
  <c r="AI43" i="16"/>
  <c r="AK43" i="16" s="1"/>
  <c r="AB43" i="16"/>
  <c r="Q43" i="16"/>
  <c r="AI42" i="16"/>
  <c r="AK42" i="16" s="1"/>
  <c r="AB42" i="16"/>
  <c r="Q42" i="16"/>
  <c r="AI41" i="16"/>
  <c r="AK41" i="16" s="1"/>
  <c r="AB41" i="16"/>
  <c r="Q41" i="16"/>
  <c r="AI40" i="16"/>
  <c r="AK40" i="16" s="1"/>
  <c r="AB40" i="16"/>
  <c r="Q40" i="16"/>
  <c r="AI39" i="16"/>
  <c r="AK39" i="16" s="1"/>
  <c r="AB39" i="16"/>
  <c r="Q39" i="16"/>
  <c r="AI38" i="16"/>
  <c r="AK38" i="16" s="1"/>
  <c r="AB38" i="16"/>
  <c r="Q38" i="16"/>
  <c r="AI37" i="16"/>
  <c r="AK37" i="16" s="1"/>
  <c r="AB37" i="16"/>
  <c r="Q37" i="16"/>
  <c r="AI36" i="16"/>
  <c r="AK36" i="16" s="1"/>
  <c r="AB36" i="16"/>
  <c r="Q36" i="16"/>
  <c r="AI35" i="16"/>
  <c r="AK35" i="16" s="1"/>
  <c r="AB35" i="16"/>
  <c r="Q35" i="16"/>
  <c r="AI34" i="16"/>
  <c r="AK34" i="16" s="1"/>
  <c r="AB34" i="16"/>
  <c r="Q34" i="16"/>
  <c r="AI33" i="16"/>
  <c r="AK33" i="16" s="1"/>
  <c r="AB33" i="16"/>
  <c r="Q33" i="16"/>
  <c r="AI32" i="16"/>
  <c r="AB32" i="16"/>
  <c r="Q32" i="16"/>
  <c r="AI31" i="16"/>
  <c r="AK31" i="16" s="1"/>
  <c r="AB31" i="16"/>
  <c r="Q31" i="16"/>
  <c r="AI29" i="16"/>
  <c r="AK29" i="16" s="1"/>
  <c r="AB29" i="16"/>
  <c r="Q29" i="16"/>
  <c r="AI28" i="16"/>
  <c r="AK28" i="16" s="1"/>
  <c r="AB28" i="16"/>
  <c r="Q28" i="16"/>
  <c r="AI27" i="16"/>
  <c r="AK27" i="16" s="1"/>
  <c r="AB27" i="16"/>
  <c r="Q27" i="16"/>
  <c r="AI26" i="16"/>
  <c r="AK26" i="16" s="1"/>
  <c r="AB26" i="16"/>
  <c r="Q26" i="16"/>
  <c r="AI25" i="16"/>
  <c r="AK25" i="16" s="1"/>
  <c r="AB25" i="16"/>
  <c r="Q25" i="16"/>
  <c r="AI24" i="16"/>
  <c r="AK24" i="16" s="1"/>
  <c r="AB24" i="16"/>
  <c r="Q24" i="16"/>
  <c r="AI23" i="16"/>
  <c r="AK23" i="16" s="1"/>
  <c r="AB23" i="16"/>
  <c r="Q23" i="16"/>
  <c r="AI22" i="16"/>
  <c r="AK22" i="16" s="1"/>
  <c r="AB22" i="16"/>
  <c r="Q22" i="16"/>
  <c r="AI21" i="16"/>
  <c r="AK21" i="16" s="1"/>
  <c r="AB21" i="16"/>
  <c r="Q21" i="16"/>
  <c r="AI20" i="16"/>
  <c r="AK20" i="16" s="1"/>
  <c r="AB20" i="16"/>
  <c r="Q20" i="16"/>
  <c r="AI19" i="16"/>
  <c r="AK19" i="16" s="1"/>
  <c r="AB19" i="16"/>
  <c r="Q19" i="16"/>
  <c r="AI18" i="16"/>
  <c r="AK18" i="16" s="1"/>
  <c r="AB18" i="16"/>
  <c r="Q18" i="16"/>
  <c r="AI17" i="16"/>
  <c r="AK17" i="16" s="1"/>
  <c r="AB17" i="16"/>
  <c r="Q17" i="16"/>
  <c r="AI16" i="16"/>
  <c r="AK16" i="16" s="1"/>
  <c r="AB16" i="16"/>
  <c r="Q16" i="16"/>
  <c r="AI15" i="16"/>
  <c r="AK15" i="16" s="1"/>
  <c r="AB15" i="16"/>
  <c r="Q15" i="16"/>
  <c r="AI14" i="16"/>
  <c r="AK14" i="16" s="1"/>
  <c r="AB14" i="16"/>
  <c r="Q14" i="16"/>
  <c r="AI13" i="16"/>
  <c r="AK13" i="16" s="1"/>
  <c r="AB13" i="16"/>
  <c r="Q13" i="16"/>
  <c r="AI12" i="16"/>
  <c r="AB12" i="16"/>
  <c r="Q12" i="16"/>
  <c r="AI11" i="16"/>
  <c r="AK11" i="16" s="1"/>
  <c r="AB11" i="16"/>
  <c r="Q11" i="16"/>
  <c r="AI10" i="16"/>
  <c r="AK10" i="16" s="1"/>
  <c r="AB10" i="16"/>
  <c r="Q10" i="16"/>
  <c r="AI9" i="16"/>
  <c r="AK9" i="16" s="1"/>
  <c r="AB9" i="16"/>
  <c r="Q9" i="16"/>
  <c r="AI8" i="16"/>
  <c r="AK8" i="16" s="1"/>
  <c r="AB8" i="16"/>
  <c r="Q8" i="16"/>
  <c r="AI7" i="16"/>
  <c r="AK7" i="16" s="1"/>
  <c r="AB7" i="16"/>
  <c r="Q7" i="16"/>
  <c r="AI6" i="16"/>
  <c r="AK6" i="16" s="1"/>
  <c r="AB6" i="16"/>
  <c r="Q6" i="16"/>
  <c r="AI5" i="16"/>
  <c r="AK5" i="16" s="1"/>
  <c r="AB5" i="16"/>
  <c r="Q5" i="16"/>
  <c r="A6" i="16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J34" i="10"/>
  <c r="AH34" i="10"/>
  <c r="AG34" i="10"/>
  <c r="AF34" i="10"/>
  <c r="AE34" i="10"/>
  <c r="AA34" i="10"/>
  <c r="Y34" i="10"/>
  <c r="X34" i="10"/>
  <c r="W34" i="10"/>
  <c r="V34" i="10"/>
  <c r="T34" i="10"/>
  <c r="S34" i="10"/>
  <c r="P34" i="10"/>
  <c r="O34" i="10"/>
  <c r="N34" i="10"/>
  <c r="M34" i="10"/>
  <c r="L34" i="10"/>
  <c r="K34" i="10"/>
  <c r="J34" i="10"/>
  <c r="I34" i="10"/>
  <c r="H34" i="10"/>
  <c r="AI31" i="10"/>
  <c r="AK31" i="10" s="1"/>
  <c r="AB31" i="10"/>
  <c r="Q31" i="10"/>
  <c r="AI30" i="10"/>
  <c r="AK30" i="10" s="1"/>
  <c r="AB30" i="10"/>
  <c r="Q30" i="10"/>
  <c r="AI29" i="10"/>
  <c r="AK29" i="10" s="1"/>
  <c r="AB29" i="10"/>
  <c r="Q29" i="10"/>
  <c r="AI28" i="10"/>
  <c r="AK28" i="10" s="1"/>
  <c r="AB28" i="10"/>
  <c r="Q28" i="10"/>
  <c r="AI27" i="10"/>
  <c r="AK27" i="10" s="1"/>
  <c r="AB27" i="10"/>
  <c r="Q27" i="10"/>
  <c r="AI26" i="10"/>
  <c r="AK26" i="10" s="1"/>
  <c r="AB26" i="10"/>
  <c r="Q26" i="10"/>
  <c r="AI25" i="10"/>
  <c r="AK25" i="10" s="1"/>
  <c r="AB25" i="10"/>
  <c r="Q25" i="10"/>
  <c r="AI24" i="10"/>
  <c r="AK24" i="10" s="1"/>
  <c r="AB24" i="10"/>
  <c r="Q24" i="10"/>
  <c r="AI23" i="10"/>
  <c r="AK23" i="10" s="1"/>
  <c r="AB23" i="10"/>
  <c r="Q23" i="10"/>
  <c r="AI22" i="10"/>
  <c r="AB22" i="10"/>
  <c r="Q22" i="10"/>
  <c r="AI21" i="10"/>
  <c r="AK21" i="10" s="1"/>
  <c r="AB21" i="10"/>
  <c r="Q21" i="10"/>
  <c r="AI20" i="10"/>
  <c r="AK20" i="10" s="1"/>
  <c r="AB20" i="10"/>
  <c r="Q20" i="10"/>
  <c r="AI19" i="10"/>
  <c r="AK19" i="10" s="1"/>
  <c r="AB19" i="10"/>
  <c r="Q19" i="10"/>
  <c r="AI18" i="10"/>
  <c r="AK18" i="10" s="1"/>
  <c r="AB18" i="10"/>
  <c r="Q18" i="10"/>
  <c r="AI17" i="10"/>
  <c r="AK17" i="10" s="1"/>
  <c r="AB17" i="10"/>
  <c r="Q17" i="10"/>
  <c r="AI16" i="10"/>
  <c r="AK16" i="10" s="1"/>
  <c r="AB16" i="10"/>
  <c r="Q16" i="10"/>
  <c r="AI15" i="10"/>
  <c r="AB15" i="10"/>
  <c r="Q15" i="10"/>
  <c r="AI14" i="10"/>
  <c r="AK14" i="10" s="1"/>
  <c r="AB14" i="10"/>
  <c r="Q14" i="10"/>
  <c r="AI13" i="10"/>
  <c r="AK13" i="10" s="1"/>
  <c r="AB13" i="10"/>
  <c r="Q13" i="10"/>
  <c r="AI12" i="10"/>
  <c r="AK12" i="10" s="1"/>
  <c r="AB12" i="10"/>
  <c r="Q12" i="10"/>
  <c r="AI11" i="10"/>
  <c r="AK11" i="10" s="1"/>
  <c r="AB11" i="10"/>
  <c r="Q11" i="10"/>
  <c r="AI10" i="10"/>
  <c r="AK10" i="10" s="1"/>
  <c r="AB10" i="10"/>
  <c r="Q10" i="10"/>
  <c r="AI9" i="10"/>
  <c r="AB9" i="10"/>
  <c r="Q9" i="10"/>
  <c r="AI8" i="10"/>
  <c r="AB8" i="10"/>
  <c r="Q8" i="10"/>
  <c r="AI7" i="10"/>
  <c r="AK7" i="10" s="1"/>
  <c r="AB7" i="10"/>
  <c r="Q7" i="10"/>
  <c r="AI6" i="10"/>
  <c r="AK6" i="10" s="1"/>
  <c r="AB6" i="10"/>
  <c r="Q6" i="10"/>
  <c r="AI5" i="10"/>
  <c r="AB5" i="10"/>
  <c r="Q5" i="10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J77" i="33"/>
  <c r="AH77" i="33"/>
  <c r="AG77" i="33"/>
  <c r="AF77" i="33"/>
  <c r="AE77" i="33"/>
  <c r="AA77" i="33"/>
  <c r="Y77" i="33"/>
  <c r="X77" i="33"/>
  <c r="W77" i="33"/>
  <c r="V77" i="33"/>
  <c r="U77" i="33"/>
  <c r="T77" i="33"/>
  <c r="S77" i="33"/>
  <c r="P77" i="33"/>
  <c r="O77" i="33"/>
  <c r="N77" i="33"/>
  <c r="M77" i="33"/>
  <c r="L77" i="33"/>
  <c r="K77" i="33"/>
  <c r="J77" i="33"/>
  <c r="I77" i="33"/>
  <c r="H77" i="33"/>
  <c r="AC16" i="38" l="1"/>
  <c r="AC18" i="38" s="1"/>
  <c r="AB41" i="18"/>
  <c r="AB43" i="18" s="1"/>
  <c r="Q41" i="18"/>
  <c r="AI75" i="33"/>
  <c r="AB75" i="33"/>
  <c r="AB77" i="33" s="1"/>
  <c r="Q75" i="33"/>
  <c r="AJ16" i="38"/>
  <c r="AL16" i="38" s="1"/>
  <c r="R16" i="38"/>
  <c r="AB69" i="27"/>
  <c r="AB71" i="27" s="1"/>
  <c r="Q54" i="16"/>
  <c r="AB54" i="16"/>
  <c r="AB56" i="16" s="1"/>
  <c r="AK21" i="18"/>
  <c r="AK41" i="18" s="1"/>
  <c r="AI41" i="18"/>
  <c r="AK57" i="27"/>
  <c r="AI69" i="27"/>
  <c r="AC57" i="27"/>
  <c r="Q69" i="27"/>
  <c r="AK53" i="16"/>
  <c r="AI54" i="16"/>
  <c r="AB32" i="10"/>
  <c r="AB34" i="10" s="1"/>
  <c r="Q32" i="10"/>
  <c r="AK22" i="10"/>
  <c r="AI32" i="10"/>
  <c r="AL5" i="38"/>
  <c r="AC42" i="16"/>
  <c r="G21" i="38"/>
  <c r="D10" i="31"/>
  <c r="F10" i="31" s="1"/>
  <c r="AK49" i="16"/>
  <c r="AK8" i="10"/>
  <c r="AK17" i="18"/>
  <c r="AK63" i="27"/>
  <c r="AL13" i="38"/>
  <c r="D7" i="31"/>
  <c r="F7" i="31" s="1"/>
  <c r="F60" i="16"/>
  <c r="AK5" i="10"/>
  <c r="AC39" i="27"/>
  <c r="AK32" i="16"/>
  <c r="AK74" i="33"/>
  <c r="AK75" i="33" s="1"/>
  <c r="AK9" i="10"/>
  <c r="AK28" i="27"/>
  <c r="AC20" i="27"/>
  <c r="AC53" i="27"/>
  <c r="AC42" i="27"/>
  <c r="AC37" i="27"/>
  <c r="AC32" i="18"/>
  <c r="AC45" i="16"/>
  <c r="AC11" i="18"/>
  <c r="AK65" i="27"/>
  <c r="AC7" i="10"/>
  <c r="AC53" i="16"/>
  <c r="AI10" i="31"/>
  <c r="AK10" i="31" s="1"/>
  <c r="AL9" i="38"/>
  <c r="AB10" i="31"/>
  <c r="AK12" i="16"/>
  <c r="AD12" i="38"/>
  <c r="AI7" i="31"/>
  <c r="AK7" i="31" s="1"/>
  <c r="AI6" i="31"/>
  <c r="AK6" i="31" s="1"/>
  <c r="AK15" i="10"/>
  <c r="AC74" i="33"/>
  <c r="AK7" i="18"/>
  <c r="AC66" i="27"/>
  <c r="AC28" i="27"/>
  <c r="AC7" i="27"/>
  <c r="AD13" i="38"/>
  <c r="AC52" i="27"/>
  <c r="AC10" i="27"/>
  <c r="AC32" i="27"/>
  <c r="AC15" i="27"/>
  <c r="AC47" i="27"/>
  <c r="AC46" i="27"/>
  <c r="AC67" i="27"/>
  <c r="AC36" i="27"/>
  <c r="AC35" i="27"/>
  <c r="AC16" i="27"/>
  <c r="AC68" i="27"/>
  <c r="AB9" i="31"/>
  <c r="AI9" i="31"/>
  <c r="AK9" i="31" s="1"/>
  <c r="AC16" i="18"/>
  <c r="AC18" i="18"/>
  <c r="AC38" i="18"/>
  <c r="AC14" i="18"/>
  <c r="AC34" i="18"/>
  <c r="AC13" i="18"/>
  <c r="Q8" i="31"/>
  <c r="AI8" i="31"/>
  <c r="AK8" i="31" s="1"/>
  <c r="AC25" i="18"/>
  <c r="AC19" i="18"/>
  <c r="AC6" i="18"/>
  <c r="AB8" i="31"/>
  <c r="AC49" i="16"/>
  <c r="AC46" i="16"/>
  <c r="AC43" i="16"/>
  <c r="AC40" i="16"/>
  <c r="AC31" i="16"/>
  <c r="AC26" i="16"/>
  <c r="AB7" i="31"/>
  <c r="AC13" i="10"/>
  <c r="Q5" i="31"/>
  <c r="Q7" i="31"/>
  <c r="Q6" i="31"/>
  <c r="AB6" i="31"/>
  <c r="AI5" i="31"/>
  <c r="AK5" i="31" s="1"/>
  <c r="AB5" i="31"/>
  <c r="AD7" i="38"/>
  <c r="AD9" i="38"/>
  <c r="AD10" i="38"/>
  <c r="AD6" i="38"/>
  <c r="AD11" i="38"/>
  <c r="AD8" i="38"/>
  <c r="AC59" i="27"/>
  <c r="AC34" i="27"/>
  <c r="AC5" i="27"/>
  <c r="AC30" i="27"/>
  <c r="AC21" i="27"/>
  <c r="AC22" i="27"/>
  <c r="AC54" i="27"/>
  <c r="AC24" i="27"/>
  <c r="AC56" i="27"/>
  <c r="AC14" i="27"/>
  <c r="AC48" i="27"/>
  <c r="AC11" i="27"/>
  <c r="AC33" i="27"/>
  <c r="AC65" i="27"/>
  <c r="AC13" i="27"/>
  <c r="AC27" i="27"/>
  <c r="AC44" i="27"/>
  <c r="AC45" i="27"/>
  <c r="AC38" i="27"/>
  <c r="AC40" i="27"/>
  <c r="AC19" i="27"/>
  <c r="AC64" i="27"/>
  <c r="AC41" i="27"/>
  <c r="AC6" i="27"/>
  <c r="AC29" i="27"/>
  <c r="AC63" i="27"/>
  <c r="AC55" i="27"/>
  <c r="AC18" i="27"/>
  <c r="AC31" i="27"/>
  <c r="AC61" i="27"/>
  <c r="AC10" i="18"/>
  <c r="AC20" i="18"/>
  <c r="AC21" i="18"/>
  <c r="AC28" i="18"/>
  <c r="AC36" i="18"/>
  <c r="AC30" i="18"/>
  <c r="AC31" i="18"/>
  <c r="AC8" i="18"/>
  <c r="AC5" i="18"/>
  <c r="AC12" i="18"/>
  <c r="AC22" i="18"/>
  <c r="AC33" i="18"/>
  <c r="AC7" i="18"/>
  <c r="AC9" i="18"/>
  <c r="AC15" i="18"/>
  <c r="AC17" i="18"/>
  <c r="AC23" i="18"/>
  <c r="AC26" i="18"/>
  <c r="AC29" i="18"/>
  <c r="AC35" i="18"/>
  <c r="AC39" i="18"/>
  <c r="AC8" i="16"/>
  <c r="AC10" i="16"/>
  <c r="AC19" i="16"/>
  <c r="AC16" i="16"/>
  <c r="AC27" i="16"/>
  <c r="AC52" i="16"/>
  <c r="AC5" i="16"/>
  <c r="AC9" i="16"/>
  <c r="AC14" i="16"/>
  <c r="AC25" i="16"/>
  <c r="AC35" i="16"/>
  <c r="AC37" i="16"/>
  <c r="AC13" i="16"/>
  <c r="AC15" i="16"/>
  <c r="AC18" i="16"/>
  <c r="AC22" i="16"/>
  <c r="AC29" i="16"/>
  <c r="AC32" i="16"/>
  <c r="AC36" i="16"/>
  <c r="AC41" i="16"/>
  <c r="AC7" i="16"/>
  <c r="AC12" i="16"/>
  <c r="AC17" i="16"/>
  <c r="AC23" i="16"/>
  <c r="AC24" i="16"/>
  <c r="AC34" i="16"/>
  <c r="AC39" i="16"/>
  <c r="AC44" i="16"/>
  <c r="AC50" i="16"/>
  <c r="AC51" i="16"/>
  <c r="AC6" i="16"/>
  <c r="AC21" i="16"/>
  <c r="AC33" i="16"/>
  <c r="AC48" i="16"/>
  <c r="S56" i="16"/>
  <c r="AC72" i="33"/>
  <c r="AC73" i="33"/>
  <c r="AC71" i="33"/>
  <c r="AC8" i="10"/>
  <c r="AC26" i="10"/>
  <c r="AC28" i="10"/>
  <c r="AC29" i="10"/>
  <c r="AC16" i="10"/>
  <c r="AC18" i="10"/>
  <c r="AC19" i="10"/>
  <c r="AC20" i="10"/>
  <c r="AC23" i="10"/>
  <c r="AC30" i="10"/>
  <c r="AC5" i="10"/>
  <c r="AC24" i="10"/>
  <c r="AC10" i="10"/>
  <c r="AC12" i="10"/>
  <c r="AC14" i="10"/>
  <c r="AC27" i="10"/>
  <c r="AC11" i="10"/>
  <c r="AC21" i="10"/>
  <c r="AF18" i="38"/>
  <c r="AD5" i="38"/>
  <c r="AD14" i="38"/>
  <c r="AC12" i="27"/>
  <c r="AC17" i="27"/>
  <c r="AC49" i="27"/>
  <c r="AC60" i="27"/>
  <c r="AC8" i="27"/>
  <c r="AC25" i="27"/>
  <c r="AC51" i="27"/>
  <c r="AC23" i="27"/>
  <c r="AC9" i="27"/>
  <c r="AC62" i="27"/>
  <c r="AE71" i="27"/>
  <c r="AC26" i="27"/>
  <c r="G43" i="18"/>
  <c r="AC11" i="16"/>
  <c r="AC20" i="16"/>
  <c r="AC28" i="16"/>
  <c r="AC38" i="16"/>
  <c r="AC47" i="16"/>
  <c r="AE56" i="16"/>
  <c r="AC6" i="10"/>
  <c r="AC15" i="10"/>
  <c r="AC22" i="10"/>
  <c r="AC31" i="10"/>
  <c r="G34" i="10"/>
  <c r="AC9" i="10"/>
  <c r="AC17" i="10"/>
  <c r="AC25" i="10"/>
  <c r="G77" i="33"/>
  <c r="AK54" i="16" l="1"/>
  <c r="AK56" i="16" s="1"/>
  <c r="AD16" i="38"/>
  <c r="AJ18" i="38"/>
  <c r="AK69" i="27"/>
  <c r="AK71" i="27" s="1"/>
  <c r="AC41" i="18"/>
  <c r="AC43" i="18" s="1"/>
  <c r="AC75" i="33"/>
  <c r="AC77" i="33" s="1"/>
  <c r="AC69" i="27"/>
  <c r="AC71" i="27" s="1"/>
  <c r="AC32" i="10"/>
  <c r="AC34" i="10" s="1"/>
  <c r="AC54" i="16"/>
  <c r="AC56" i="16" s="1"/>
  <c r="AK32" i="10"/>
  <c r="AK34" i="10" s="1"/>
  <c r="AD18" i="38"/>
  <c r="AK43" i="18"/>
  <c r="AL18" i="38"/>
  <c r="D6" i="31"/>
  <c r="F6" i="31" s="1"/>
  <c r="F37" i="10"/>
  <c r="AC9" i="31"/>
  <c r="AC10" i="31"/>
  <c r="AC7" i="31"/>
  <c r="AC8" i="31"/>
  <c r="Q77" i="33"/>
  <c r="AC6" i="31"/>
  <c r="AC5" i="31"/>
  <c r="R18" i="38"/>
  <c r="AI71" i="27"/>
  <c r="Q71" i="27"/>
  <c r="Q43" i="18"/>
  <c r="AI43" i="18"/>
  <c r="Q56" i="16"/>
  <c r="AI56" i="16"/>
  <c r="Q34" i="10"/>
  <c r="AI34" i="10"/>
  <c r="AK77" i="33"/>
  <c r="AI77" i="33"/>
  <c r="A6" i="13" l="1"/>
  <c r="AJ11" i="31"/>
  <c r="AH11" i="31"/>
  <c r="AG11" i="31"/>
  <c r="AF11" i="31"/>
  <c r="AE11" i="31"/>
  <c r="AA11" i="31"/>
  <c r="Z11" i="31"/>
  <c r="Y11" i="31"/>
  <c r="X11" i="31"/>
  <c r="W11" i="31"/>
  <c r="V11" i="31"/>
  <c r="U11" i="31"/>
  <c r="T11" i="31"/>
  <c r="S11" i="31"/>
  <c r="P11" i="31"/>
  <c r="O11" i="31"/>
  <c r="N11" i="31"/>
  <c r="M11" i="31"/>
  <c r="L11" i="31"/>
  <c r="K11" i="31"/>
  <c r="J11" i="31"/>
  <c r="I11" i="31"/>
  <c r="H11" i="31"/>
  <c r="G11" i="31"/>
  <c r="AI19" i="13"/>
  <c r="AK19" i="13" s="1"/>
  <c r="AB19" i="13"/>
  <c r="Q19" i="13"/>
  <c r="AI18" i="13"/>
  <c r="AK18" i="13" s="1"/>
  <c r="AB18" i="13"/>
  <c r="Q18" i="13"/>
  <c r="AI17" i="13"/>
  <c r="AK17" i="13" s="1"/>
  <c r="AB17" i="13"/>
  <c r="Q17" i="13"/>
  <c r="AC17" i="13" s="1"/>
  <c r="AI16" i="13"/>
  <c r="AK16" i="13" s="1"/>
  <c r="AB16" i="13"/>
  <c r="Q16" i="13"/>
  <c r="AI15" i="13"/>
  <c r="AK15" i="13" s="1"/>
  <c r="AB15" i="13"/>
  <c r="Q15" i="13"/>
  <c r="AI14" i="13"/>
  <c r="AK14" i="13" s="1"/>
  <c r="AB14" i="13"/>
  <c r="Q14" i="13"/>
  <c r="AC14" i="13" s="1"/>
  <c r="AI13" i="13"/>
  <c r="AK13" i="13" s="1"/>
  <c r="AB13" i="13"/>
  <c r="Q13" i="13"/>
  <c r="AI12" i="13"/>
  <c r="AK12" i="13" s="1"/>
  <c r="AB12" i="13"/>
  <c r="Q12" i="13"/>
  <c r="AI11" i="13"/>
  <c r="AK11" i="13" s="1"/>
  <c r="AB11" i="13"/>
  <c r="Q11" i="13"/>
  <c r="AI10" i="13"/>
  <c r="AK10" i="13" s="1"/>
  <c r="AB10" i="13"/>
  <c r="Q10" i="13"/>
  <c r="AI9" i="13"/>
  <c r="AK9" i="13" s="1"/>
  <c r="AB9" i="13"/>
  <c r="Q9" i="13"/>
  <c r="AI8" i="13"/>
  <c r="AK8" i="13" s="1"/>
  <c r="AB8" i="13"/>
  <c r="Q8" i="13"/>
  <c r="AI6" i="13"/>
  <c r="AK6" i="13" s="1"/>
  <c r="AB6" i="13"/>
  <c r="Q6" i="13"/>
  <c r="AI5" i="13"/>
  <c r="AB5" i="13"/>
  <c r="Q5" i="13"/>
  <c r="AC5" i="13" l="1"/>
  <c r="AK5" i="13"/>
  <c r="A7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D11" i="31" s="1"/>
  <c r="F11" i="31" s="1"/>
  <c r="AC11" i="13"/>
  <c r="Q11" i="31"/>
  <c r="AB11" i="31"/>
  <c r="AJ14" i="31"/>
  <c r="AF14" i="31"/>
  <c r="AG14" i="31"/>
  <c r="AH14" i="31"/>
  <c r="Y14" i="31"/>
  <c r="V14" i="31"/>
  <c r="AA14" i="31"/>
  <c r="W14" i="31"/>
  <c r="T14" i="31"/>
  <c r="X14" i="31"/>
  <c r="O14" i="31"/>
  <c r="K14" i="31"/>
  <c r="H14" i="31"/>
  <c r="L14" i="31"/>
  <c r="P14" i="31"/>
  <c r="I14" i="31"/>
  <c r="M14" i="31"/>
  <c r="J14" i="31"/>
  <c r="N14" i="31"/>
  <c r="AI11" i="31"/>
  <c r="AK11" i="31" s="1"/>
  <c r="AC8" i="13"/>
  <c r="AC6" i="13"/>
  <c r="AC9" i="13"/>
  <c r="AC10" i="13"/>
  <c r="AC12" i="13"/>
  <c r="AC13" i="13"/>
  <c r="AC15" i="13"/>
  <c r="AC16" i="13"/>
  <c r="AC18" i="13"/>
  <c r="AC19" i="13"/>
  <c r="AC11" i="31" l="1"/>
  <c r="AK16" i="31"/>
  <c r="AE14" i="31"/>
  <c r="G14" i="31"/>
  <c r="S14" i="31"/>
  <c r="Q22" i="13"/>
  <c r="AB14" i="31" l="1"/>
  <c r="Q14" i="31"/>
  <c r="AC14" i="31" l="1"/>
  <c r="AI14" i="31"/>
  <c r="AK14" i="31"/>
  <c r="F47" i="18" l="1"/>
  <c r="D8" i="31"/>
  <c r="F8" i="31" s="1"/>
  <c r="A5" i="27"/>
  <c r="A6" i="27" s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F74" i="27" s="1"/>
  <c r="D9" i="31" l="1"/>
  <c r="F9" i="31" l="1"/>
</calcChain>
</file>

<file path=xl/comments1.xml><?xml version="1.0" encoding="utf-8"?>
<comments xmlns="http://schemas.openxmlformats.org/spreadsheetml/2006/main">
  <authors>
    <author>Katrina Graham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Figures received 30/8/18</t>
        </r>
      </text>
    </comment>
  </commentList>
</comments>
</file>

<file path=xl/sharedStrings.xml><?xml version="1.0" encoding="utf-8"?>
<sst xmlns="http://schemas.openxmlformats.org/spreadsheetml/2006/main" count="1335" uniqueCount="457">
  <si>
    <t>Property Income</t>
  </si>
  <si>
    <t>Total Receipts</t>
  </si>
  <si>
    <t>Property Expenses</t>
  </si>
  <si>
    <t>Presbyterian Church of Aotearoa New Zealand</t>
  </si>
  <si>
    <t>Waipu Presbyterian Church</t>
  </si>
  <si>
    <t>Dargaville St Andrews Presbyterian Church</t>
  </si>
  <si>
    <t>Albany Presbyterian Church</t>
  </si>
  <si>
    <t>Forrest Hill Presbyterian Church</t>
  </si>
  <si>
    <t>Glenfield Presbyterian Church</t>
  </si>
  <si>
    <t>Mairangi And Castor Bays Presbyterian Church</t>
  </si>
  <si>
    <t>Belmont St Margarets Presbyterian Church</t>
  </si>
  <si>
    <t>Mahurangi St Columbas Presbyterian Church</t>
  </si>
  <si>
    <t>Northcote St Aidans Presbyterian Church</t>
  </si>
  <si>
    <t>Takapuna St George's Presbyterian Church</t>
  </si>
  <si>
    <t>Browns Bay Torbay Presbyterian Parish</t>
  </si>
  <si>
    <t xml:space="preserve">Glenfield Pacific Islanders </t>
  </si>
  <si>
    <t>Hibiscus Coast Parish</t>
  </si>
  <si>
    <t>Auckland Chinese Christian Church</t>
  </si>
  <si>
    <t>Glendowie Presbyterian Church</t>
  </si>
  <si>
    <t>Kohimarama Presbyterian Church</t>
  </si>
  <si>
    <t>Mangere Presbyterian Church</t>
  </si>
  <si>
    <t>Mt Albert Presbyterian Church</t>
  </si>
  <si>
    <t>Mt Eden Greyfriars Presbyterian Church</t>
  </si>
  <si>
    <t>Onehunga Presbyterian Samoan Church</t>
  </si>
  <si>
    <t>Orakei Presbyterian Church</t>
  </si>
  <si>
    <t>Otahuhu St Andrews Presbyterian Church</t>
  </si>
  <si>
    <t>St Heliers Presbyterian Church</t>
  </si>
  <si>
    <t>Te Atatu St Giles Presbyterian Church</t>
  </si>
  <si>
    <t>Titirangi Presbyterian Church</t>
  </si>
  <si>
    <t>Waimauku  Presbyterian Church</t>
  </si>
  <si>
    <t>Auckland Korean Presbyterian Church of Auckland</t>
  </si>
  <si>
    <t>Auckland Lords Church of Auckland (Korean)</t>
  </si>
  <si>
    <t>Auckland Wellesley St St James Church</t>
  </si>
  <si>
    <t>Blockhouse Bay Iona Presbyterian Church</t>
  </si>
  <si>
    <t>Ellerslie Mt Wellington St Peters Presbyterian Church</t>
  </si>
  <si>
    <t xml:space="preserve">Glen Eden Pacific Islanders </t>
  </si>
  <si>
    <t>Hillsborough St Davids In the Fields Church</t>
  </si>
  <si>
    <t>Howick St Andrews Presbyterian Church</t>
  </si>
  <si>
    <t xml:space="preserve">Mangere Pacific Islanders </t>
  </si>
  <si>
    <t>Mangere East St Marks Presbyterian Church</t>
  </si>
  <si>
    <t>Massey Riverhead Presbyterian Church</t>
  </si>
  <si>
    <t>Mt Roskill St Johns Presbyterian Church</t>
  </si>
  <si>
    <t>Mt Roskill South St Giles Presbyterian Church</t>
  </si>
  <si>
    <t xml:space="preserve">Owairaka Pacific Islanders </t>
  </si>
  <si>
    <t>Parnell Knox Presbyterian Church</t>
  </si>
  <si>
    <t>Ponsonby St Stephens Presbyterian Church</t>
  </si>
  <si>
    <t>Remuera Somervell Memorial Presbyterian Church</t>
  </si>
  <si>
    <t>Remuera St Lukes Presbyterian Church</t>
  </si>
  <si>
    <t>South Kaipara Presbyterian Church</t>
  </si>
  <si>
    <t>St Columba at Botany Presbyrerian Church</t>
  </si>
  <si>
    <t>Taiwanese Auckland Presbyterian Church</t>
  </si>
  <si>
    <t xml:space="preserve">Tamaki Pacific Islanders </t>
  </si>
  <si>
    <t>Waiheke Island St Pauls Presbyterian Church</t>
  </si>
  <si>
    <t>Papakura East Presbyterian Church</t>
  </si>
  <si>
    <t>Pukekohe St James Presbyterian Church</t>
  </si>
  <si>
    <t>Clevedon Presbyterian Church of Clevedon</t>
  </si>
  <si>
    <t>Conifer Grove Takanini St Aidans Parish</t>
  </si>
  <si>
    <t>Manukau Pacific Islanders Samoan</t>
  </si>
  <si>
    <t>Manurewa St Andrews Presbyterian Church</t>
  </si>
  <si>
    <t>Manurewa St Pauls Presbyterian Church</t>
  </si>
  <si>
    <t xml:space="preserve">Otara Pacific Islanders </t>
  </si>
  <si>
    <t>Papakura Pacific Islanders</t>
  </si>
  <si>
    <t>Papakura &amp; Districts First Presbyterian Church</t>
  </si>
  <si>
    <t>Papatoetoe St Johns &amp; St Philips Church</t>
  </si>
  <si>
    <t>Papatoetoe St Martins Presbyterian Church</t>
  </si>
  <si>
    <t>Matamata St Andrews Presbyterian Church</t>
  </si>
  <si>
    <t>Hamilton Fairfield Presbyterian Church</t>
  </si>
  <si>
    <t>Hamilton Knox Presbyterian Church</t>
  </si>
  <si>
    <t>Hamilton Scots Presbyterian Church</t>
  </si>
  <si>
    <t>Hamilton South St Stephens Presbyterian Church</t>
  </si>
  <si>
    <t>Hamilton St Andrews Presbyterian Church</t>
  </si>
  <si>
    <t>Hamilton Westside Presbyterian Church</t>
  </si>
  <si>
    <t>Kihikihi St Andrews Presbyterian Church</t>
  </si>
  <si>
    <t>Otorohanga St Davids Presbyterian Church</t>
  </si>
  <si>
    <t>Putaruru St Aidans Presbyterian Church</t>
  </si>
  <si>
    <t>Te Kuiti St Andrews Presbyterian Church</t>
  </si>
  <si>
    <t>Tokoroa St Marks Presbyterian Church</t>
  </si>
  <si>
    <t>Waihi St James Presbyterian Church</t>
  </si>
  <si>
    <t>Te Awamutu Presbyterian Church</t>
  </si>
  <si>
    <t xml:space="preserve">Tokoroa St Lukes Pacific Islanders   </t>
  </si>
  <si>
    <t>Kawerau Presbyterian Church</t>
  </si>
  <si>
    <t>Whakatane Presbyterian Church</t>
  </si>
  <si>
    <t>Katikati St Pauls Presbyterian Church</t>
  </si>
  <si>
    <t>Mt Maunganui St Andrews Presbyterian Church</t>
  </si>
  <si>
    <t>Murupara St Marks Presbyterian Church</t>
  </si>
  <si>
    <t>Tauranga St Peters Presbyterian Church</t>
  </si>
  <si>
    <t>Te Puke St Andrews Presbyterian Church</t>
  </si>
  <si>
    <t>Heretaunga Maori Pastorate</t>
  </si>
  <si>
    <t>Nuhaka-Wairoa Maori Pastorate</t>
  </si>
  <si>
    <t>Opotiki Maori Pastorate</t>
  </si>
  <si>
    <t>Putauaki Maori Pastorate</t>
  </si>
  <si>
    <t>Rotorua Maori Pastorate</t>
  </si>
  <si>
    <t>Ruatahuna Maori Pastorate</t>
  </si>
  <si>
    <t>Southern Urewera Maori Pastorate</t>
  </si>
  <si>
    <t>Taumarunui Maori Pastorate</t>
  </si>
  <si>
    <t>Waimana Maori Pastorate</t>
  </si>
  <si>
    <t>Wellington Maori Pastorate</t>
  </si>
  <si>
    <t>Whakatane Maori Pastorate</t>
  </si>
  <si>
    <t>Auckland Maori Pastorate</t>
  </si>
  <si>
    <t>Gisborne St Davids Presbyterian Church</t>
  </si>
  <si>
    <t>Gisborne The Gisborne Presbyterian Parish</t>
  </si>
  <si>
    <t>Ahuriri Putorino Presbyterian Church</t>
  </si>
  <si>
    <t>Hastings St Andrews Presbyterian Church</t>
  </si>
  <si>
    <t>Hastings St Johns Presbyterian Church</t>
  </si>
  <si>
    <t>Hastings St Marks Presbyterian Church</t>
  </si>
  <si>
    <t>Taradale St Columba's Presbyterian Church</t>
  </si>
  <si>
    <t>Havelock North St Columba's Presbyterian Church</t>
  </si>
  <si>
    <t>St Andrews Central Hawkes Bay</t>
  </si>
  <si>
    <t xml:space="preserve">New Plymouth St Andrews Presbyterian </t>
  </si>
  <si>
    <t xml:space="preserve">New Plymouth St James Presbyterian </t>
  </si>
  <si>
    <t xml:space="preserve">Stratford St Andrews Presbyterian </t>
  </si>
  <si>
    <t xml:space="preserve">Waitara Knox Presbyterian </t>
  </si>
  <si>
    <t xml:space="preserve">New Plymouth Knox Fitzroy Presbyterian </t>
  </si>
  <si>
    <t>Wanganui Westmere Memorial Congregation</t>
  </si>
  <si>
    <t>Marton St Andrews Presbyterian Church</t>
  </si>
  <si>
    <t>Taihape Waimarino Presbyterian Church</t>
  </si>
  <si>
    <t>Bulls Turakina Presbyterian Parish</t>
  </si>
  <si>
    <t>Hunterville Presbyterian Church</t>
  </si>
  <si>
    <t>Dannevirke Knox Presbyterian Church</t>
  </si>
  <si>
    <t>Feilding St Pauls Presbyterian Church</t>
  </si>
  <si>
    <t>Palmerston North Presbyterian St Marks and St Andrews</t>
  </si>
  <si>
    <t>Palmerston North St Albans Presbyterian Church</t>
  </si>
  <si>
    <t>Palmerston North St Davids Presbyterian Church</t>
  </si>
  <si>
    <t>Martinborough First Presbyterian Church</t>
  </si>
  <si>
    <t>Island Bay Presbyterian Church</t>
  </si>
  <si>
    <t>Khandallah Presbyterian Church</t>
  </si>
  <si>
    <t>Wadestown Presbyterian Church</t>
  </si>
  <si>
    <t>Eastbourne St Ronans Community Church</t>
  </si>
  <si>
    <t>Plimmerton Presbyterian Church</t>
  </si>
  <si>
    <t>Porirua Pacific Islanders Church of Christ the King</t>
  </si>
  <si>
    <t>Silverstream St Margarets Presbyterian Church</t>
  </si>
  <si>
    <t>Titahi Bay St Timothys Presbyterian Church</t>
  </si>
  <si>
    <t>Wellington St Andrews on The Terrace</t>
  </si>
  <si>
    <t>Wellington St Johns in the City Presbyterian Church</t>
  </si>
  <si>
    <t>Blenheim St Andrews Presbyterian</t>
  </si>
  <si>
    <t xml:space="preserve">Blenheim Wairau Presbyterian Parish </t>
  </si>
  <si>
    <t xml:space="preserve">Kaikoura St Pauls Presbyterian </t>
  </si>
  <si>
    <t xml:space="preserve">Takaka St Andrews Presbyterian </t>
  </si>
  <si>
    <t>Christchurch North Presbyterian Church</t>
  </si>
  <si>
    <t>Kowai Presbyterian Church</t>
  </si>
  <si>
    <t>North Avon Presbyterian Church</t>
  </si>
  <si>
    <t>St Martins Presbyterian Church</t>
  </si>
  <si>
    <t>Waikari Presbyterian Church</t>
  </si>
  <si>
    <t>Akaroa Banks Peninsula Presbyterian Church</t>
  </si>
  <si>
    <t>Avonhead Upper Riccarton St Marks Church</t>
  </si>
  <si>
    <t>Bishopdale St Margarets Presbyterian Church</t>
  </si>
  <si>
    <t>Burwood United St Kentigern's Parish</t>
  </si>
  <si>
    <t>Christchurch Knox Presbyterian Church</t>
  </si>
  <si>
    <t>Christchurch St Pauls Trinity Pacific Church</t>
  </si>
  <si>
    <t>Riccarton St Ninians Presbyterian Church</t>
  </si>
  <si>
    <t>Christchurch Korean Presbyterian Church</t>
  </si>
  <si>
    <t>Linwood Aranui St Georges Iona</t>
  </si>
  <si>
    <t>Spreydon St James Presbyterian</t>
  </si>
  <si>
    <t>St Andrews at Rangi Ruru Presbyterian Church</t>
  </si>
  <si>
    <t xml:space="preserve">Ashburton St Andrews Presbyterian </t>
  </si>
  <si>
    <t xml:space="preserve">Ashburton St James Presbyterian </t>
  </si>
  <si>
    <t>Ashburton St Pauls Presbyterian</t>
  </si>
  <si>
    <t>Albury Pleasant Point Presbyterian Church</t>
  </si>
  <si>
    <t>Temuka Trinity Presbyterian Church</t>
  </si>
  <si>
    <t>Waimate Knox Presbyterian Church</t>
  </si>
  <si>
    <t>Kurow Presbyterian Parish</t>
  </si>
  <si>
    <t>Waitaki Presbyterian Parish</t>
  </si>
  <si>
    <t>Maheno Otepopo Presbyterian Parish</t>
  </si>
  <si>
    <t>Oamaru St Pauls Presbyterian Church</t>
  </si>
  <si>
    <t>Palmerston Dunback Presbyterian Parish</t>
  </si>
  <si>
    <t>Waiareka Weston Presbyterian Parish</t>
  </si>
  <si>
    <t>Costal Unity Parish</t>
  </si>
  <si>
    <t>Dunedin South Presbyterian Church</t>
  </si>
  <si>
    <t>East Taieri Presbyterian Church</t>
  </si>
  <si>
    <t>Kaikorai Presbyterian Church</t>
  </si>
  <si>
    <t>Maungatua Presbyterian Church</t>
  </si>
  <si>
    <t>Mornington Presbyterian Church</t>
  </si>
  <si>
    <t>Port Chalmers Presbyterian Church</t>
  </si>
  <si>
    <t>Dunedin Chinese Presbyterian Church</t>
  </si>
  <si>
    <t>Dunedin First Church of Otago</t>
  </si>
  <si>
    <t>Dunedin Knox Presbyterian Church</t>
  </si>
  <si>
    <t>Mosgiel North Taieri Presbyterian Church</t>
  </si>
  <si>
    <t>Pine Hill St Marks Presbyterian Church</t>
  </si>
  <si>
    <t>Leith Valley St Stephens Presbyterian Church</t>
  </si>
  <si>
    <t>North Dunedin Pacific Island Presbyterian</t>
  </si>
  <si>
    <t>Clutha Valley</t>
  </si>
  <si>
    <t>Owaka</t>
  </si>
  <si>
    <t>Lawrence  Waitahuna</t>
  </si>
  <si>
    <t>Stirling Kaitangata Lovells Flat</t>
  </si>
  <si>
    <t>Edendale Presbyterian Church</t>
  </si>
  <si>
    <t>Knapdale Waikaka</t>
  </si>
  <si>
    <t>Lumsden Balfour Kingston</t>
  </si>
  <si>
    <t>Heriot Presbyterian Church</t>
  </si>
  <si>
    <t>Gore Calvin Presbyterian Church</t>
  </si>
  <si>
    <t>Gore St Andrews Presbyterian Church</t>
  </si>
  <si>
    <t>Mataura Presbyterian Church</t>
  </si>
  <si>
    <t>Pukerau Waikaka Presbyterian Church</t>
  </si>
  <si>
    <t>Riversdale Waikaia Presbyterian Church</t>
  </si>
  <si>
    <t>Tapanui Presbyterian Church</t>
  </si>
  <si>
    <t>Wyndham Presbyterian Church</t>
  </si>
  <si>
    <t>Limestone Plains</t>
  </si>
  <si>
    <t>Mossburn</t>
  </si>
  <si>
    <t>Invercargill St Andrews</t>
  </si>
  <si>
    <t>Invercargill St Davids</t>
  </si>
  <si>
    <t>Invercargill St Pauls</t>
  </si>
  <si>
    <t>Invercargill St Stephens</t>
  </si>
  <si>
    <t>Oteramika Kennington</t>
  </si>
  <si>
    <t>Central Southland Presbyterian</t>
  </si>
  <si>
    <t>Invercargill First Church</t>
  </si>
  <si>
    <t>Invercargill Knox Presbyterian</t>
  </si>
  <si>
    <t xml:space="preserve">Invercargill Richmond Grove </t>
  </si>
  <si>
    <t>Oban Presbyterian Church</t>
  </si>
  <si>
    <t>Waiau Valley Presbyterian Parish</t>
  </si>
  <si>
    <t>Wallacetown Presbyterian Church</t>
  </si>
  <si>
    <t>Woodlands Presbyterian Church</t>
  </si>
  <si>
    <t>Cromwell Presbyterian Parish</t>
  </si>
  <si>
    <t>Maniototo Presbyterian Parish</t>
  </si>
  <si>
    <t>Upper Clutha Presbyterian Parish</t>
  </si>
  <si>
    <t>Ranui Pacific Islanders</t>
  </si>
  <si>
    <t>Drury Presbyterian Parish</t>
  </si>
  <si>
    <t>Highgate Presbyterian  Parish</t>
  </si>
  <si>
    <t xml:space="preserve">Auckland Central Newton Pacific Islanders </t>
  </si>
  <si>
    <t>Auckland Central Symonds St St Andrews First Presbyterian</t>
  </si>
  <si>
    <t>Auckland Central Khyber Pass St Davids Church</t>
  </si>
  <si>
    <t>Henderson St Andrews Presbyterian Church</t>
  </si>
  <si>
    <t>Pohutukawa Coast Presbyterian Church</t>
  </si>
  <si>
    <t>Crossroads Christian Centre</t>
  </si>
  <si>
    <t>Napier St Pauls &amp; St StephensPresbyterian Church</t>
  </si>
  <si>
    <t>Windsor Presbyterian Parish</t>
  </si>
  <si>
    <t>Balclutha Presbyterian</t>
  </si>
  <si>
    <t>Mt Eden Pacific Islanders</t>
  </si>
  <si>
    <t>Newtown Pacific Islanders</t>
  </si>
  <si>
    <t>Parish Finance Statistics</t>
  </si>
  <si>
    <t>Offerings - Cash and Envelopes</t>
  </si>
  <si>
    <t>Charitable Appeals</t>
  </si>
  <si>
    <t>Funds Received for Mission</t>
  </si>
  <si>
    <t>Funds Recd for capital Work</t>
  </si>
  <si>
    <t>Legacies and Bequests</t>
  </si>
  <si>
    <t>Investment Income</t>
  </si>
  <si>
    <t>Income for Services and Activities</t>
  </si>
  <si>
    <t>Income</t>
  </si>
  <si>
    <t>Ministry Stipend and Allowances</t>
  </si>
  <si>
    <t>Ministers Housing Costs</t>
  </si>
  <si>
    <t>Administration and Office Expenses</t>
  </si>
  <si>
    <t>Sundry Expenses</t>
  </si>
  <si>
    <t>Expenditure</t>
  </si>
  <si>
    <t>Operating Surplus/Loss</t>
  </si>
  <si>
    <t>Total Expenses</t>
  </si>
  <si>
    <t>Other Grants Received</t>
  </si>
  <si>
    <t>Land and Buildings</t>
  </si>
  <si>
    <t>Fixed Assets</t>
  </si>
  <si>
    <t>Cash and Investments</t>
  </si>
  <si>
    <t>Accounts Recievable</t>
  </si>
  <si>
    <t>Liabilities</t>
  </si>
  <si>
    <t>Equity</t>
  </si>
  <si>
    <t>Total Assets</t>
  </si>
  <si>
    <t>Balance Sheet</t>
  </si>
  <si>
    <t>Greenlane Presbyterian Church</t>
  </si>
  <si>
    <t>Grey Lynn Presbyterian Church</t>
  </si>
  <si>
    <t xml:space="preserve">Henderson Pacific Islanders </t>
  </si>
  <si>
    <t>Te Kauwhata St Andrews Presbyterian Church</t>
  </si>
  <si>
    <t>Morrinsville Knox Presbyterian Church</t>
  </si>
  <si>
    <t>Nawton Community Presbyterian Church</t>
  </si>
  <si>
    <t>Tauranga Bethelehm Community Church</t>
  </si>
  <si>
    <t>Tauranga St Columba Presbyterian Church</t>
  </si>
  <si>
    <t>Tauranga St Enochs Presbyterian Church</t>
  </si>
  <si>
    <t>Wanganui St Andrews Presbyterian Church</t>
  </si>
  <si>
    <t>Otaki Waikanae Presbyterian Church</t>
  </si>
  <si>
    <t>Petone St Davids Multicultural Parish</t>
  </si>
  <si>
    <t>Opoho Presbyterian Church</t>
  </si>
  <si>
    <t>Te Anau Presbyterian Church</t>
  </si>
  <si>
    <t>Sundry Income</t>
  </si>
  <si>
    <t>Feilding Oroua Presbyterian Parish</t>
  </si>
  <si>
    <t xml:space="preserve">Hawera  Presbyterian </t>
  </si>
  <si>
    <t>Southern Presbytery</t>
  </si>
  <si>
    <t>Kaimai Presbytery</t>
  </si>
  <si>
    <t>Te Aka Puaho</t>
  </si>
  <si>
    <t>Geraldine St Andrews Parish</t>
  </si>
  <si>
    <t>Wanganui St Pauls &amp; St Marks  Presbyterian Church</t>
  </si>
  <si>
    <t>Rangiora Presbyterian Parish</t>
  </si>
  <si>
    <t>Timaru Presbyterian Parish</t>
  </si>
  <si>
    <t>Northern Presbytery</t>
  </si>
  <si>
    <t>Good Neighbour Church</t>
  </si>
  <si>
    <t>Gods Garden Church</t>
  </si>
  <si>
    <t>Lower Hutt Knox  St Columba -Naenae</t>
  </si>
  <si>
    <t>Flagstaff Presbyterian Church</t>
  </si>
  <si>
    <t>Hoon Hay Presbyterian Church</t>
  </si>
  <si>
    <t>Hope Presbyterian Church</t>
  </si>
  <si>
    <t>Wakatipu Community Presbyterian Church</t>
  </si>
  <si>
    <t>Other Ministry Costs</t>
  </si>
  <si>
    <t>Other Staff Costs and Expenses</t>
  </si>
  <si>
    <t>Local Mission</t>
  </si>
  <si>
    <t>Overseas Mission</t>
  </si>
  <si>
    <t>Tikipunga  Trinity Church</t>
  </si>
  <si>
    <t>Rotorua District Presbyterian Church</t>
  </si>
  <si>
    <t>Central</t>
  </si>
  <si>
    <t>Alpine</t>
  </si>
  <si>
    <t>Northern</t>
  </si>
  <si>
    <t>Kaimai</t>
  </si>
  <si>
    <t>Southern</t>
  </si>
  <si>
    <t>Takapau/Norsewood Presbyterian Church</t>
  </si>
  <si>
    <t>The Cook Islands Presbyterian Church (Wgtn Region)</t>
  </si>
  <si>
    <t>Whangarei - St Andrew's Church</t>
  </si>
  <si>
    <t>TAP</t>
  </si>
  <si>
    <t>Tai Tokerau Maori Pastorate</t>
  </si>
  <si>
    <t>Taneatua Maori Pastorate</t>
  </si>
  <si>
    <t>PIS</t>
  </si>
  <si>
    <t>Statistics Returned (Y/N)</t>
  </si>
  <si>
    <t>N</t>
  </si>
  <si>
    <t xml:space="preserve">Lower Hutt Knox  St Columba </t>
  </si>
  <si>
    <t>The Village Presbyterian Church</t>
  </si>
  <si>
    <t>Stats Returned (Y/N)</t>
  </si>
  <si>
    <t># Parishes</t>
  </si>
  <si>
    <t># Statistics Returned</t>
  </si>
  <si>
    <t xml:space="preserve">Onerahi St James </t>
  </si>
  <si>
    <t>North Shore Korean Church</t>
  </si>
  <si>
    <t>The Blue Lagoon</t>
  </si>
  <si>
    <t>Cashmere Presbyterian Church</t>
  </si>
  <si>
    <t>Kiwi Church</t>
  </si>
  <si>
    <t>The Plains</t>
  </si>
  <si>
    <t>Nelson Whakatu Presbyterian Church</t>
  </si>
  <si>
    <t>% Non Statistics provided</t>
  </si>
  <si>
    <t>Wanganui St James  Presbyterian Church</t>
  </si>
  <si>
    <t>% of all churches in Presbytery</t>
  </si>
  <si>
    <t>Closed Sept 2016</t>
  </si>
  <si>
    <t>Waikouaiti Karatane Presbyterian Parish</t>
  </si>
  <si>
    <t>Kilbirnie Presbyterian Church</t>
  </si>
  <si>
    <t>Total 2017</t>
  </si>
  <si>
    <t>InventeryFixed Assets</t>
  </si>
  <si>
    <t>Accounts Receivable</t>
  </si>
  <si>
    <t>Total Liabilities</t>
  </si>
  <si>
    <t>Total Liabilities Plus Equity</t>
  </si>
  <si>
    <t>Govt Grants/Sponsorship</t>
  </si>
  <si>
    <t>Other Grants/Sponsorship</t>
  </si>
  <si>
    <t>Service provision/trading</t>
  </si>
  <si>
    <t>Offerings and Donations</t>
  </si>
  <si>
    <t>OfferingSpecial Appeals</t>
  </si>
  <si>
    <t>Bequests</t>
  </si>
  <si>
    <t>Investment income</t>
  </si>
  <si>
    <t>All Other Income</t>
  </si>
  <si>
    <t>Total Gross income</t>
  </si>
  <si>
    <t>Grants paid Within NZ</t>
  </si>
  <si>
    <t>Grants paid Outside</t>
  </si>
  <si>
    <t>Ministry Costs</t>
  </si>
  <si>
    <t>Other Salary and Wages</t>
  </si>
  <si>
    <t>Volunteer Expenses</t>
  </si>
  <si>
    <t>Other Employment Costs</t>
  </si>
  <si>
    <t>Interest on Loans</t>
  </si>
  <si>
    <t>Service Provission/Trading</t>
  </si>
  <si>
    <t>Partner Support Fund</t>
  </si>
  <si>
    <t>Anglican Assesment</t>
  </si>
  <si>
    <t>Methodist Synod Levy</t>
  </si>
  <si>
    <t>Presbyterian Levy</t>
  </si>
  <si>
    <t>Total Wider Church Budget</t>
  </si>
  <si>
    <t>All Other Costs + Depreciation</t>
  </si>
  <si>
    <t>Total Expenditure</t>
  </si>
  <si>
    <t>Net Surplus/deficit</t>
  </si>
  <si>
    <t>Alpine Presbytery</t>
  </si>
  <si>
    <t>Presbytery Central - Nukuhau Tapu</t>
  </si>
  <si>
    <t>Presbytery Of Kaimai</t>
  </si>
  <si>
    <t>The Southern Presbytery</t>
  </si>
  <si>
    <t>Greymouth District Uniting</t>
  </si>
  <si>
    <t>Kaiapoi Co-op Parish Methodist - Presbyterian</t>
  </si>
  <si>
    <t>Linwood Avenue Union Church</t>
  </si>
  <si>
    <t>Malvern Co-operating Parish</t>
  </si>
  <si>
    <t>Motueka Uniting Parish</t>
  </si>
  <si>
    <t>New Brighton Union</t>
  </si>
  <si>
    <t>Oxford District Union Parish</t>
  </si>
  <si>
    <t>Port Hills Uniting Parish</t>
  </si>
  <si>
    <t>Pukaki Co-operating Parish</t>
  </si>
  <si>
    <t>St Albans Uniting Parish</t>
  </si>
  <si>
    <t>St Andrews United Parish -  Hokitika, Ross, South Westland</t>
  </si>
  <si>
    <t>St Davids Union Church Marchwiel</t>
  </si>
  <si>
    <t>St David's Union Parish  Ashburton</t>
  </si>
  <si>
    <t>St Luke's Union Parish - Nelson</t>
  </si>
  <si>
    <t>The Amuri Co-operating Parish</t>
  </si>
  <si>
    <t>Union Parish of Picton</t>
  </si>
  <si>
    <t>Avondale Union Parish</t>
  </si>
  <si>
    <t>Bay of Islands Uniting Parish</t>
  </si>
  <si>
    <t>Hikurangi Christian Fellowship Union Parish</t>
  </si>
  <si>
    <t>Kaeo Kerikeri Union Parish</t>
  </si>
  <si>
    <t>Kaikohe Union</t>
  </si>
  <si>
    <t>Kaitaia Union Parish</t>
  </si>
  <si>
    <t>Kaurihohore/Kamo Co-operating Parish</t>
  </si>
  <si>
    <t>Onehunga Co-operating Parish</t>
  </si>
  <si>
    <t>Otamatea</t>
  </si>
  <si>
    <t>St Austell's Uniting Congregation New Lynn</t>
  </si>
  <si>
    <t>Te Atatu Union Church</t>
  </si>
  <si>
    <t>Tuakau Methodist Presbyterian Parish</t>
  </si>
  <si>
    <t>Tutukaka Coast</t>
  </si>
  <si>
    <t>Waiuku and Districts Combined Churches</t>
  </si>
  <si>
    <t>Wellsford Cooperating Parish</t>
  </si>
  <si>
    <t>Brooklands Co-operating Parish</t>
  </si>
  <si>
    <t>CrossWay Church Masterton</t>
  </si>
  <si>
    <t>Foxton Shannon Co-operating Parish</t>
  </si>
  <si>
    <t>Greytown, Saint Andrews Union Church</t>
  </si>
  <si>
    <t>Hutt City Uniting Congregations</t>
  </si>
  <si>
    <t>Inglewood United Church</t>
  </si>
  <si>
    <t>Kapiti Uniting Parish</t>
  </si>
  <si>
    <t>Mangapapa Union Parish</t>
  </si>
  <si>
    <t>Miramar Uniting Church</t>
  </si>
  <si>
    <t>Ngaio Union Church</t>
  </si>
  <si>
    <t>Opunake Co-operating Parish</t>
  </si>
  <si>
    <t>Patea Co-operating Parish</t>
  </si>
  <si>
    <t>Presbyterian Methodist Parish of Wairoa</t>
  </si>
  <si>
    <t>Rongotea Uniting Parish</t>
  </si>
  <si>
    <t>St Anselm's Union Church</t>
  </si>
  <si>
    <t>St David Union Parish - Carterton</t>
  </si>
  <si>
    <t>St James Union Parish Masterton</t>
  </si>
  <si>
    <t>St Ninian's Uniting Parish</t>
  </si>
  <si>
    <t>St Paul's Union Church Pahiatua</t>
  </si>
  <si>
    <t>Tamatea Community Church</t>
  </si>
  <si>
    <t>Tawa Union Parish</t>
  </si>
  <si>
    <t>Upper Hutt Uniting Parish</t>
  </si>
  <si>
    <t>Waikohu Co-operating Parish</t>
  </si>
  <si>
    <t>Waipawa Co-operating Parish</t>
  </si>
  <si>
    <t>Waverley-Waitotara Co-operating Parish</t>
  </si>
  <si>
    <t>Huntly Co-operating Parish</t>
  </si>
  <si>
    <t>Mercury Bay Co-operating Parish</t>
  </si>
  <si>
    <t>Raglan Union Church</t>
  </si>
  <si>
    <t>St Francis Church - Hillcrest</t>
  </si>
  <si>
    <t>St James Union Parish Church Greerton</t>
  </si>
  <si>
    <t>St Paul's Co-operating Church Papamoa</t>
  </si>
  <si>
    <t>St Paul's Co-operating Parish Taumarunui</t>
  </si>
  <si>
    <t>St Pauls Union Church Taupo</t>
  </si>
  <si>
    <t>St Stephens Parish Reporoa</t>
  </si>
  <si>
    <t>Te Aroha Co-operating Parish</t>
  </si>
  <si>
    <t>Thames Union Parish</t>
  </si>
  <si>
    <t>The Co-operating Parish of St Clare</t>
  </si>
  <si>
    <t>Tirau Co-operating Parish</t>
  </si>
  <si>
    <t>Trinity United Parish Of Whangamata, Tairua and  Pauanui</t>
  </si>
  <si>
    <t>Union Parish of Cambridge</t>
  </si>
  <si>
    <t>Alexandra Clyde Lauder Union Parish</t>
  </si>
  <si>
    <t>Bluff/Greenhills Co-operating Parish</t>
  </si>
  <si>
    <t>Otatara Community Church</t>
  </si>
  <si>
    <t>Riverton Union Parish</t>
  </si>
  <si>
    <t>Teviot Union</t>
  </si>
  <si>
    <t>Tokomairiro Co-operating Parish</t>
  </si>
  <si>
    <t>St. Philip's Church, Grants Braes</t>
  </si>
  <si>
    <t>Birkenhead - St Andrew's Presbyterian Church</t>
  </si>
  <si>
    <t>Niue Takanini Pacific Island Presbyterian Church NEW Frm Aug18</t>
  </si>
  <si>
    <t>at 30 June 2018</t>
  </si>
  <si>
    <t>Finance Statistics to 30 June 2018 :                    Summary by Presbytery</t>
  </si>
  <si>
    <t>Total 2018</t>
  </si>
  <si>
    <t>2018 as % of 2017</t>
  </si>
  <si>
    <t>Financial Statistics to 30 June 2018:                        Northern Presbytery</t>
  </si>
  <si>
    <t>Financial Statistics to 30 June 2018:                        Kaimai Presbytery</t>
  </si>
  <si>
    <t>Churches with 2018 statistics returned</t>
  </si>
  <si>
    <t>Financial Statistics to 30 June 2018:                        Central Presbytery</t>
  </si>
  <si>
    <t>Financial Statistics to 30 June 2018:                        Alpine Presbytery</t>
  </si>
  <si>
    <t>Financial Statistics to 30 June 2018:                        Southern Presbytery</t>
  </si>
  <si>
    <t>Financial Statistics to 30 June 2018:                       Pacific Presbytery</t>
  </si>
  <si>
    <t>Pacific Presbytery</t>
  </si>
  <si>
    <t>Financial Statistics to 30 June 2018:                        Te Aka Puaho</t>
  </si>
  <si>
    <t>2018 AS % OF 2017</t>
  </si>
  <si>
    <t>Y</t>
  </si>
  <si>
    <t>Clinton formally Popotunoa</t>
  </si>
  <si>
    <t>Financial  Statistics to June 2018:                  Co-operating &amp; Union Churches</t>
  </si>
  <si>
    <t>Chartwell Co-operating Parish</t>
  </si>
  <si>
    <t>Ngaruawahia Union Parish</t>
  </si>
  <si>
    <t>Bell Block and Lepperton Co-operating parish</t>
  </si>
  <si>
    <t>Halswell Union Parish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</si>
</sst>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_-* #,##0_-;\-* #,##0_-;_-* &quot;-&quot;??_-;_-@_-"/>
    <numFmt numFmtId="166" formatCode="\$#,##0.00;\-\$#,##0.00"/>
  </numFmts>
  <fonts count="18" x14ac:knownFonts="1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48"/>
      <name val="Arial"/>
      <family val="2"/>
    </font>
    <font>
      <sz val="2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u/>
      <sz val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0"/>
      <color rgb="FF000000"/>
      <name val="Arial"/>
      <family val="2"/>
    </font>
    <font>
      <b/>
      <u/>
      <sz val="17"/>
      <name val="Arial"/>
      <family val="2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47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rgb="FFC0C0C0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9" fontId="1" fillId="0" borderId="0" applyFont="0" applyFill="0" applyBorder="0" applyAlignment="0" applyProtection="0"/>
    <xf numFmtId="0" fontId="7" fillId="0" borderId="0"/>
  </cellStyleXfs>
  <cellXfs count="220">
    <xf numFmtId="0" fontId="0" fillId="0" borderId="0" xfId="0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165" fontId="6" fillId="0" borderId="0" xfId="1" applyNumberFormat="1" applyFont="1" applyBorder="1"/>
    <xf numFmtId="165" fontId="5" fillId="0" borderId="0" xfId="1" applyNumberFormat="1" applyFont="1" applyFill="1" applyBorder="1"/>
    <xf numFmtId="0" fontId="6" fillId="0" borderId="0" xfId="0" applyFont="1"/>
    <xf numFmtId="0" fontId="5" fillId="0" borderId="0" xfId="0" applyFont="1" applyFill="1" applyBorder="1" applyAlignment="1">
      <alignment horizontal="center"/>
    </xf>
    <xf numFmtId="165" fontId="5" fillId="0" borderId="0" xfId="1" applyNumberFormat="1" applyFont="1" applyFill="1" applyBorder="1" applyProtection="1">
      <protection locked="0"/>
    </xf>
    <xf numFmtId="165" fontId="7" fillId="0" borderId="0" xfId="1" applyNumberFormat="1" applyFont="1" applyFill="1" applyBorder="1" applyProtection="1">
      <protection locked="0"/>
    </xf>
    <xf numFmtId="165" fontId="5" fillId="0" borderId="0" xfId="1" applyNumberFormat="1" applyFont="1" applyFill="1" applyBorder="1" applyProtection="1"/>
    <xf numFmtId="0" fontId="6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1" fontId="5" fillId="2" borderId="3" xfId="2" applyNumberFormat="1" applyFont="1" applyFill="1" applyBorder="1" applyAlignment="1">
      <alignment horizontal="center" vertical="center" textRotation="90" wrapText="1"/>
    </xf>
    <xf numFmtId="1" fontId="5" fillId="0" borderId="3" xfId="2" applyNumberFormat="1" applyFont="1" applyBorder="1" applyAlignment="1">
      <alignment horizontal="center" vertical="center" textRotation="90" wrapText="1"/>
    </xf>
    <xf numFmtId="1" fontId="5" fillId="0" borderId="3" xfId="2" applyNumberFormat="1" applyFont="1" applyFill="1" applyBorder="1" applyAlignment="1">
      <alignment horizontal="center" vertical="center" textRotation="90" wrapText="1"/>
    </xf>
    <xf numFmtId="1" fontId="5" fillId="0" borderId="3" xfId="2" applyNumberFormat="1" applyFont="1" applyBorder="1" applyAlignment="1" applyProtection="1">
      <alignment horizontal="center" vertical="center" textRotation="90" wrapText="1"/>
    </xf>
    <xf numFmtId="1" fontId="5" fillId="0" borderId="0" xfId="0" applyNumberFormat="1" applyFont="1" applyFill="1" applyBorder="1"/>
    <xf numFmtId="0" fontId="8" fillId="0" borderId="0" xfId="0" applyFont="1"/>
    <xf numFmtId="0" fontId="5" fillId="0" borderId="0" xfId="0" applyFont="1" applyFill="1"/>
    <xf numFmtId="1" fontId="6" fillId="2" borderId="3" xfId="2" applyNumberFormat="1" applyFont="1" applyFill="1" applyBorder="1" applyAlignment="1">
      <alignment horizontal="center" vertical="center" textRotation="90" wrapText="1"/>
    </xf>
    <xf numFmtId="1" fontId="5" fillId="0" borderId="3" xfId="2" applyNumberFormat="1" applyFont="1" applyBorder="1" applyAlignment="1">
      <alignment horizontal="right" vertical="center" textRotation="90" wrapText="1"/>
    </xf>
    <xf numFmtId="1" fontId="6" fillId="0" borderId="0" xfId="2" applyNumberFormat="1" applyFont="1" applyFill="1" applyBorder="1" applyAlignment="1">
      <alignment horizontal="centerContinuous"/>
    </xf>
    <xf numFmtId="1" fontId="5" fillId="0" borderId="0" xfId="2" quotePrefix="1" applyNumberFormat="1" applyFont="1" applyFill="1" applyBorder="1" applyAlignment="1">
      <alignment horizontal="center" vertical="center" textRotation="90" wrapText="1"/>
    </xf>
    <xf numFmtId="1" fontId="6" fillId="3" borderId="3" xfId="2" quotePrefix="1" applyNumberFormat="1" applyFont="1" applyFill="1" applyBorder="1" applyAlignment="1">
      <alignment horizontal="center" vertical="center" textRotation="90" wrapText="1"/>
    </xf>
    <xf numFmtId="43" fontId="5" fillId="0" borderId="0" xfId="1" applyFont="1" applyFill="1" applyBorder="1"/>
    <xf numFmtId="165" fontId="7" fillId="0" borderId="0" xfId="1" applyNumberFormat="1" applyFont="1" applyFill="1" applyBorder="1" applyAlignment="1" applyProtection="1">
      <alignment horizontal="right"/>
    </xf>
    <xf numFmtId="165" fontId="9" fillId="0" borderId="0" xfId="1" applyNumberFormat="1" applyFont="1" applyFill="1" applyBorder="1"/>
    <xf numFmtId="0" fontId="5" fillId="0" borderId="0" xfId="0" applyFont="1" applyFill="1" applyAlignment="1">
      <alignment horizontal="center"/>
    </xf>
    <xf numFmtId="165" fontId="6" fillId="0" borderId="3" xfId="1" applyNumberFormat="1" applyFont="1" applyBorder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1" fontId="5" fillId="0" borderId="11" xfId="2" applyNumberFormat="1" applyFont="1" applyBorder="1" applyAlignment="1">
      <alignment horizontal="center" vertical="center" textRotation="90" wrapText="1"/>
    </xf>
    <xf numFmtId="165" fontId="5" fillId="0" borderId="0" xfId="0" applyNumberFormat="1" applyFont="1" applyFill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9" fontId="6" fillId="0" borderId="7" xfId="3" applyFont="1" applyBorder="1"/>
    <xf numFmtId="9" fontId="6" fillId="0" borderId="0" xfId="3" applyFont="1" applyBorder="1"/>
    <xf numFmtId="0" fontId="0" fillId="0" borderId="0" xfId="0" applyAlignment="1">
      <alignment horizontal="center"/>
    </xf>
    <xf numFmtId="165" fontId="5" fillId="0" borderId="0" xfId="0" applyNumberFormat="1" applyFont="1" applyBorder="1"/>
    <xf numFmtId="9" fontId="6" fillId="0" borderId="3" xfId="3" applyFont="1" applyBorder="1"/>
    <xf numFmtId="0" fontId="1" fillId="0" borderId="0" xfId="0" applyFont="1" applyBorder="1" applyAlignment="1">
      <alignment horizontal="center"/>
    </xf>
    <xf numFmtId="1" fontId="1" fillId="0" borderId="3" xfId="2" applyNumberFormat="1" applyFont="1" applyBorder="1" applyAlignment="1">
      <alignment horizontal="center" vertical="center" textRotation="90" wrapText="1"/>
    </xf>
    <xf numFmtId="165" fontId="6" fillId="0" borderId="3" xfId="1" applyNumberFormat="1" applyFont="1" applyBorder="1"/>
    <xf numFmtId="165" fontId="6" fillId="2" borderId="3" xfId="1" applyNumberFormat="1" applyFont="1" applyFill="1" applyBorder="1"/>
    <xf numFmtId="0" fontId="0" fillId="0" borderId="0" xfId="0" applyFill="1"/>
    <xf numFmtId="165" fontId="6" fillId="2" borderId="3" xfId="1" applyNumberFormat="1" applyFont="1" applyFill="1" applyBorder="1" applyProtection="1">
      <protection locked="0"/>
    </xf>
    <xf numFmtId="0" fontId="0" fillId="0" borderId="0" xfId="0" applyBorder="1"/>
    <xf numFmtId="0" fontId="1" fillId="0" borderId="0" xfId="0" applyFont="1" applyBorder="1"/>
    <xf numFmtId="0" fontId="0" fillId="0" borderId="0" xfId="0" applyAlignment="1">
      <alignment horizontal="left"/>
    </xf>
    <xf numFmtId="0" fontId="0" fillId="0" borderId="0" xfId="0" applyFill="1" applyBorder="1"/>
    <xf numFmtId="165" fontId="6" fillId="4" borderId="3" xfId="1" applyNumberFormat="1" applyFont="1" applyFill="1" applyBorder="1"/>
    <xf numFmtId="9" fontId="6" fillId="4" borderId="3" xfId="3" applyFont="1" applyFill="1" applyBorder="1"/>
    <xf numFmtId="0" fontId="6" fillId="0" borderId="0" xfId="0" applyFont="1" applyFill="1" applyBorder="1" applyAlignment="1">
      <alignment horizontal="center" vertical="top"/>
    </xf>
    <xf numFmtId="9" fontId="6" fillId="4" borderId="7" xfId="3" applyFont="1" applyFill="1" applyBorder="1"/>
    <xf numFmtId="1" fontId="1" fillId="0" borderId="3" xfId="2" applyNumberFormat="1" applyFont="1" applyFill="1" applyBorder="1" applyAlignment="1">
      <alignment horizontal="center" vertical="center" textRotation="90" wrapText="1"/>
    </xf>
    <xf numFmtId="1" fontId="6" fillId="5" borderId="3" xfId="2" quotePrefix="1" applyNumberFormat="1" applyFont="1" applyFill="1" applyBorder="1" applyAlignment="1">
      <alignment horizontal="center" vertical="center" textRotation="90" wrapText="1"/>
    </xf>
    <xf numFmtId="1" fontId="6" fillId="4" borderId="3" xfId="2" applyNumberFormat="1" applyFont="1" applyFill="1" applyBorder="1" applyAlignment="1">
      <alignment horizontal="center" vertical="center" textRotation="90" wrapText="1"/>
    </xf>
    <xf numFmtId="1" fontId="5" fillId="4" borderId="3" xfId="2" applyNumberFormat="1" applyFont="1" applyFill="1" applyBorder="1" applyAlignment="1">
      <alignment horizontal="center" vertical="center" textRotation="90" wrapText="1"/>
    </xf>
    <xf numFmtId="0" fontId="6" fillId="0" borderId="0" xfId="0" applyFont="1" applyFill="1" applyBorder="1" applyAlignment="1">
      <alignment vertical="top"/>
    </xf>
    <xf numFmtId="165" fontId="8" fillId="4" borderId="3" xfId="1" applyNumberFormat="1" applyFont="1" applyFill="1" applyBorder="1"/>
    <xf numFmtId="165" fontId="1" fillId="0" borderId="0" xfId="1" applyNumberFormat="1" applyFont="1" applyBorder="1" applyAlignment="1">
      <alignment horizontal="center"/>
    </xf>
    <xf numFmtId="0" fontId="0" fillId="0" borderId="0" xfId="0" applyFill="1" applyAlignment="1">
      <alignment horizontal="left"/>
    </xf>
    <xf numFmtId="0" fontId="1" fillId="0" borderId="0" xfId="0" applyFont="1" applyBorder="1" applyAlignment="1">
      <alignment horizontal="left"/>
    </xf>
    <xf numFmtId="165" fontId="1" fillId="0" borderId="3" xfId="1" applyNumberFormat="1" applyFont="1" applyBorder="1" applyAlignment="1">
      <alignment horizontal="center"/>
    </xf>
    <xf numFmtId="165" fontId="5" fillId="4" borderId="3" xfId="1" applyNumberFormat="1" applyFont="1" applyFill="1" applyBorder="1"/>
    <xf numFmtId="9" fontId="6" fillId="0" borderId="11" xfId="3" applyFont="1" applyBorder="1"/>
    <xf numFmtId="165" fontId="1" fillId="0" borderId="2" xfId="1" applyNumberFormat="1" applyFont="1" applyBorder="1" applyAlignment="1">
      <alignment horizontal="center"/>
    </xf>
    <xf numFmtId="165" fontId="1" fillId="0" borderId="9" xfId="1" applyNumberFormat="1" applyFont="1" applyBorder="1" applyAlignment="1">
      <alignment horizontal="center"/>
    </xf>
    <xf numFmtId="0" fontId="6" fillId="0" borderId="5" xfId="0" applyFont="1" applyFill="1" applyBorder="1" applyAlignment="1" applyProtection="1"/>
    <xf numFmtId="43" fontId="6" fillId="0" borderId="5" xfId="1" applyFont="1" applyFill="1" applyBorder="1" applyAlignment="1" applyProtection="1"/>
    <xf numFmtId="0" fontId="0" fillId="0" borderId="0" xfId="0" applyFill="1" applyAlignment="1">
      <alignment horizontal="center"/>
    </xf>
    <xf numFmtId="165" fontId="1" fillId="0" borderId="11" xfId="1" applyNumberFormat="1" applyFont="1" applyBorder="1" applyAlignment="1">
      <alignment horizontal="center"/>
    </xf>
    <xf numFmtId="43" fontId="6" fillId="0" borderId="7" xfId="1" applyFont="1" applyFill="1" applyBorder="1" applyAlignment="1" applyProtection="1">
      <alignment horizontal="center"/>
    </xf>
    <xf numFmtId="0" fontId="10" fillId="0" borderId="0" xfId="0" applyFont="1" applyFill="1" applyBorder="1" applyAlignment="1">
      <alignment horizontal="center" vertical="top"/>
    </xf>
    <xf numFmtId="0" fontId="12" fillId="0" borderId="6" xfId="0" applyFont="1" applyFill="1" applyBorder="1" applyAlignment="1">
      <alignment horizontal="center" vertical="center" wrapText="1"/>
    </xf>
    <xf numFmtId="165" fontId="6" fillId="0" borderId="11" xfId="1" applyNumberFormat="1" applyFont="1" applyBorder="1" applyAlignment="1">
      <alignment horizontal="center"/>
    </xf>
    <xf numFmtId="165" fontId="6" fillId="0" borderId="0" xfId="0" applyNumberFormat="1" applyFont="1" applyBorder="1"/>
    <xf numFmtId="43" fontId="0" fillId="0" borderId="0" xfId="1" applyFont="1" applyFill="1" applyBorder="1"/>
    <xf numFmtId="9" fontId="6" fillId="0" borderId="0" xfId="3" applyFont="1" applyFill="1" applyBorder="1"/>
    <xf numFmtId="9" fontId="6" fillId="2" borderId="3" xfId="3" applyFont="1" applyFill="1" applyBorder="1" applyProtection="1">
      <protection locked="0"/>
    </xf>
    <xf numFmtId="0" fontId="8" fillId="0" borderId="0" xfId="0" applyFont="1" applyFill="1"/>
    <xf numFmtId="0" fontId="6" fillId="0" borderId="0" xfId="0" applyFont="1" applyFill="1"/>
    <xf numFmtId="165" fontId="6" fillId="4" borderId="3" xfId="1" applyNumberFormat="1" applyFont="1" applyFill="1" applyBorder="1" applyProtection="1">
      <protection locked="0"/>
    </xf>
    <xf numFmtId="165" fontId="5" fillId="0" borderId="0" xfId="0" applyNumberFormat="1" applyFont="1"/>
    <xf numFmtId="165" fontId="6" fillId="0" borderId="0" xfId="0" applyNumberFormat="1" applyFo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165" fontId="5" fillId="0" borderId="0" xfId="0" applyNumberFormat="1" applyFont="1" applyFill="1" applyBorder="1"/>
    <xf numFmtId="0" fontId="10" fillId="0" borderId="0" xfId="0" applyFont="1" applyFill="1" applyBorder="1" applyAlignment="1">
      <alignment horizontal="center" vertical="top"/>
    </xf>
    <xf numFmtId="0" fontId="12" fillId="0" borderId="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165" fontId="1" fillId="0" borderId="11" xfId="1" applyNumberFormat="1" applyFont="1" applyFill="1" applyBorder="1" applyAlignment="1">
      <alignment horizontal="center"/>
    </xf>
    <xf numFmtId="165" fontId="1" fillId="0" borderId="3" xfId="1" applyNumberFormat="1" applyFont="1" applyFill="1" applyBorder="1" applyAlignment="1">
      <alignment horizontal="center"/>
    </xf>
    <xf numFmtId="165" fontId="0" fillId="0" borderId="0" xfId="0" applyNumberFormat="1" applyFill="1" applyBorder="1"/>
    <xf numFmtId="165" fontId="6" fillId="0" borderId="3" xfId="1" applyNumberFormat="1" applyFont="1" applyBorder="1" applyProtection="1">
      <protection locked="0"/>
    </xf>
    <xf numFmtId="0" fontId="6" fillId="0" borderId="0" xfId="0" applyFont="1" applyBorder="1"/>
    <xf numFmtId="165" fontId="6" fillId="0" borderId="9" xfId="1" applyNumberFormat="1" applyFont="1" applyBorder="1" applyAlignment="1">
      <alignment horizontal="center"/>
    </xf>
    <xf numFmtId="165" fontId="5" fillId="0" borderId="3" xfId="1" applyNumberFormat="1" applyFont="1" applyFill="1" applyBorder="1"/>
    <xf numFmtId="165" fontId="6" fillId="0" borderId="3" xfId="1" applyNumberFormat="1" applyFont="1" applyFill="1" applyBorder="1" applyProtection="1">
      <protection locked="0"/>
    </xf>
    <xf numFmtId="0" fontId="5" fillId="0" borderId="3" xfId="0" applyFont="1" applyFill="1" applyBorder="1" applyAlignment="1">
      <alignment horizontal="center"/>
    </xf>
    <xf numFmtId="43" fontId="6" fillId="0" borderId="0" xfId="1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Alignment="1">
      <alignment horizontal="center"/>
    </xf>
    <xf numFmtId="1" fontId="5" fillId="0" borderId="3" xfId="2" applyNumberFormat="1" applyFont="1" applyFill="1" applyBorder="1" applyAlignment="1" applyProtection="1">
      <alignment horizontal="center" vertical="center" textRotation="90" wrapText="1"/>
    </xf>
    <xf numFmtId="1" fontId="5" fillId="0" borderId="3" xfId="2" applyNumberFormat="1" applyFont="1" applyFill="1" applyBorder="1" applyAlignment="1">
      <alignment horizontal="right" vertical="center" textRotation="90" wrapText="1"/>
    </xf>
    <xf numFmtId="165" fontId="6" fillId="0" borderId="11" xfId="1" applyNumberFormat="1" applyFont="1" applyFill="1" applyBorder="1" applyAlignment="1">
      <alignment horizontal="center"/>
    </xf>
    <xf numFmtId="165" fontId="6" fillId="0" borderId="3" xfId="1" applyNumberFormat="1" applyFont="1" applyFill="1" applyBorder="1" applyAlignment="1">
      <alignment horizontal="center"/>
    </xf>
    <xf numFmtId="9" fontId="6" fillId="0" borderId="11" xfId="3" applyFont="1" applyFill="1" applyBorder="1"/>
    <xf numFmtId="9" fontId="6" fillId="0" borderId="3" xfId="3" applyFont="1" applyFill="1" applyBorder="1"/>
    <xf numFmtId="165" fontId="6" fillId="0" borderId="0" xfId="0" applyNumberFormat="1" applyFont="1" applyFill="1" applyBorder="1" applyAlignment="1">
      <alignment horizontal="center"/>
    </xf>
    <xf numFmtId="165" fontId="6" fillId="0" borderId="3" xfId="0" applyNumberFormat="1" applyFont="1" applyFill="1" applyBorder="1" applyAlignment="1">
      <alignment horizontal="center"/>
    </xf>
    <xf numFmtId="165" fontId="6" fillId="0" borderId="3" xfId="1" applyNumberFormat="1" applyFont="1" applyFill="1" applyBorder="1" applyAlignment="1" applyProtection="1">
      <alignment horizontal="left"/>
    </xf>
    <xf numFmtId="165" fontId="5" fillId="0" borderId="0" xfId="1" applyNumberFormat="1" applyFont="1" applyFill="1" applyAlignment="1">
      <alignment horizontal="center"/>
    </xf>
    <xf numFmtId="0" fontId="10" fillId="0" borderId="0" xfId="0" applyFont="1" applyFill="1" applyBorder="1" applyAlignment="1">
      <alignment horizontal="center" vertical="top"/>
    </xf>
    <xf numFmtId="165" fontId="6" fillId="0" borderId="11" xfId="1" applyNumberFormat="1" applyFont="1" applyBorder="1" applyProtection="1">
      <protection locked="0"/>
    </xf>
    <xf numFmtId="0" fontId="6" fillId="0" borderId="3" xfId="0" applyFont="1" applyFill="1" applyBorder="1" applyAlignment="1" applyProtection="1">
      <alignment horizontal="center"/>
    </xf>
    <xf numFmtId="43" fontId="6" fillId="0" borderId="3" xfId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left"/>
    </xf>
    <xf numFmtId="165" fontId="1" fillId="6" borderId="11" xfId="1" applyNumberFormat="1" applyFont="1" applyFill="1" applyBorder="1" applyAlignment="1">
      <alignment horizontal="center"/>
    </xf>
    <xf numFmtId="165" fontId="1" fillId="6" borderId="3" xfId="1" applyNumberFormat="1" applyFont="1" applyFill="1" applyBorder="1" applyAlignment="1">
      <alignment horizontal="center"/>
    </xf>
    <xf numFmtId="165" fontId="5" fillId="6" borderId="0" xfId="1" applyNumberFormat="1" applyFont="1" applyFill="1" applyBorder="1" applyProtection="1">
      <protection locked="0"/>
    </xf>
    <xf numFmtId="165" fontId="5" fillId="6" borderId="0" xfId="0" applyNumberFormat="1" applyFont="1" applyFill="1" applyBorder="1"/>
    <xf numFmtId="0" fontId="0" fillId="6" borderId="0" xfId="0" applyFill="1"/>
    <xf numFmtId="0" fontId="1" fillId="0" borderId="3" xfId="0" applyFont="1" applyBorder="1" applyAlignment="1">
      <alignment horizontal="left"/>
    </xf>
    <xf numFmtId="165" fontId="6" fillId="0" borderId="11" xfId="1" applyNumberFormat="1" applyFont="1" applyFill="1" applyBorder="1" applyProtection="1">
      <protection locked="0"/>
    </xf>
    <xf numFmtId="165" fontId="1" fillId="0" borderId="3" xfId="0" applyNumberFormat="1" applyFont="1" applyFill="1" applyBorder="1" applyAlignment="1">
      <alignment horizontal="center"/>
    </xf>
    <xf numFmtId="165" fontId="6" fillId="0" borderId="3" xfId="0" applyNumberFormat="1" applyFont="1" applyFill="1" applyBorder="1" applyAlignment="1" applyProtection="1">
      <alignment horizontal="center"/>
    </xf>
    <xf numFmtId="43" fontId="1" fillId="0" borderId="4" xfId="1" applyFont="1" applyFill="1" applyBorder="1" applyAlignment="1" applyProtection="1">
      <protection locked="0"/>
    </xf>
    <xf numFmtId="43" fontId="1" fillId="0" borderId="5" xfId="1" applyFont="1" applyFill="1" applyBorder="1" applyAlignment="1" applyProtection="1">
      <protection locked="0"/>
    </xf>
    <xf numFmtId="43" fontId="5" fillId="0" borderId="4" xfId="1" applyFont="1" applyFill="1" applyBorder="1" applyAlignment="1" applyProtection="1">
      <protection locked="0"/>
    </xf>
    <xf numFmtId="43" fontId="5" fillId="0" borderId="5" xfId="1" applyFont="1" applyFill="1" applyBorder="1" applyAlignment="1" applyProtection="1">
      <protection locked="0"/>
    </xf>
    <xf numFmtId="0" fontId="6" fillId="0" borderId="4" xfId="0" applyFont="1" applyFill="1" applyBorder="1" applyAlignment="1" applyProtection="1"/>
    <xf numFmtId="43" fontId="6" fillId="0" borderId="4" xfId="1" applyFont="1" applyFill="1" applyBorder="1" applyAlignment="1" applyProtection="1"/>
    <xf numFmtId="165" fontId="6" fillId="4" borderId="3" xfId="0" applyNumberFormat="1" applyFont="1" applyFill="1" applyBorder="1" applyAlignment="1" applyProtection="1"/>
    <xf numFmtId="9" fontId="6" fillId="4" borderId="3" xfId="3" applyFont="1" applyFill="1" applyBorder="1" applyAlignment="1" applyProtection="1">
      <protection locked="0"/>
    </xf>
    <xf numFmtId="165" fontId="6" fillId="4" borderId="3" xfId="1" applyNumberFormat="1" applyFont="1" applyFill="1" applyBorder="1" applyAlignment="1" applyProtection="1"/>
    <xf numFmtId="43" fontId="6" fillId="4" borderId="3" xfId="1" applyFont="1" applyFill="1" applyBorder="1" applyAlignment="1" applyProtection="1"/>
    <xf numFmtId="165" fontId="1" fillId="0" borderId="0" xfId="1" applyNumberFormat="1" applyFont="1" applyFill="1" applyBorder="1" applyAlignment="1">
      <alignment horizontal="left"/>
    </xf>
    <xf numFmtId="165" fontId="6" fillId="4" borderId="11" xfId="1" applyNumberFormat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/>
    </xf>
    <xf numFmtId="165" fontId="6" fillId="4" borderId="3" xfId="1" applyNumberFormat="1" applyFont="1" applyFill="1" applyBorder="1" applyAlignment="1">
      <alignment horizontal="center"/>
    </xf>
    <xf numFmtId="9" fontId="6" fillId="4" borderId="3" xfId="3" applyFont="1" applyFill="1" applyBorder="1" applyProtection="1">
      <protection locked="0"/>
    </xf>
    <xf numFmtId="165" fontId="6" fillId="4" borderId="9" xfId="1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9" fontId="6" fillId="0" borderId="0" xfId="3" applyFont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165" fontId="6" fillId="4" borderId="3" xfId="1" applyNumberFormat="1" applyFont="1" applyFill="1" applyBorder="1" applyAlignment="1" applyProtection="1">
      <protection locked="0"/>
    </xf>
    <xf numFmtId="0" fontId="3" fillId="6" borderId="0" xfId="0" applyFont="1" applyFill="1"/>
    <xf numFmtId="0" fontId="5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165" fontId="1" fillId="7" borderId="11" xfId="1" applyNumberFormat="1" applyFont="1" applyFill="1" applyBorder="1" applyAlignment="1">
      <alignment horizontal="center"/>
    </xf>
    <xf numFmtId="165" fontId="1" fillId="7" borderId="3" xfId="1" applyNumberFormat="1" applyFont="1" applyFill="1" applyBorder="1" applyAlignment="1">
      <alignment horizontal="center"/>
    </xf>
    <xf numFmtId="165" fontId="6" fillId="7" borderId="3" xfId="1" applyNumberFormat="1" applyFont="1" applyFill="1" applyBorder="1"/>
    <xf numFmtId="165" fontId="5" fillId="7" borderId="0" xfId="1" applyNumberFormat="1" applyFont="1" applyFill="1" applyBorder="1" applyProtection="1">
      <protection locked="0"/>
    </xf>
    <xf numFmtId="165" fontId="6" fillId="7" borderId="3" xfId="1" applyNumberFormat="1" applyFont="1" applyFill="1" applyBorder="1" applyProtection="1">
      <protection locked="0"/>
    </xf>
    <xf numFmtId="165" fontId="5" fillId="7" borderId="0" xfId="0" applyNumberFormat="1" applyFont="1" applyFill="1" applyBorder="1"/>
    <xf numFmtId="165" fontId="5" fillId="7" borderId="0" xfId="0" applyNumberFormat="1" applyFont="1" applyFill="1"/>
    <xf numFmtId="0" fontId="0" fillId="7" borderId="0" xfId="0" applyFill="1"/>
    <xf numFmtId="165" fontId="1" fillId="7" borderId="0" xfId="0" applyNumberFormat="1" applyFont="1" applyFill="1" applyBorder="1"/>
    <xf numFmtId="0" fontId="13" fillId="8" borderId="3" xfId="0" applyFont="1" applyFill="1" applyBorder="1" applyAlignment="1" applyProtection="1">
      <alignment horizontal="center" vertical="center" textRotation="90" wrapText="1"/>
    </xf>
    <xf numFmtId="0" fontId="0" fillId="0" borderId="3" xfId="0" applyBorder="1"/>
    <xf numFmtId="0" fontId="15" fillId="0" borderId="3" xfId="0" applyFont="1" applyFill="1" applyBorder="1" applyAlignment="1" applyProtection="1">
      <alignment vertical="center" wrapText="1"/>
    </xf>
    <xf numFmtId="166" fontId="15" fillId="0" borderId="3" xfId="0" applyNumberFormat="1" applyFont="1" applyFill="1" applyBorder="1" applyAlignment="1" applyProtection="1">
      <alignment horizontal="right" vertical="center" wrapText="1"/>
    </xf>
    <xf numFmtId="0" fontId="0" fillId="0" borderId="3" xfId="0" applyFill="1" applyBorder="1"/>
    <xf numFmtId="166" fontId="1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Font="1" applyBorder="1"/>
    <xf numFmtId="0" fontId="13" fillId="0" borderId="3" xfId="0" applyFont="1" applyFill="1" applyBorder="1" applyAlignment="1" applyProtection="1">
      <alignment vertical="center" wrapText="1"/>
    </xf>
    <xf numFmtId="166" fontId="6" fillId="0" borderId="3" xfId="0" applyNumberFormat="1" applyFont="1" applyBorder="1"/>
    <xf numFmtId="0" fontId="1" fillId="0" borderId="11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0" fillId="0" borderId="3" xfId="0" applyFill="1" applyBorder="1" applyAlignment="1">
      <alignment horizontal="left"/>
    </xf>
    <xf numFmtId="165" fontId="5" fillId="0" borderId="0" xfId="0" applyNumberFormat="1" applyFont="1" applyFill="1"/>
    <xf numFmtId="0" fontId="4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6" fillId="4" borderId="4" xfId="0" applyFont="1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1" fontId="6" fillId="4" borderId="4" xfId="2" applyNumberFormat="1" applyFont="1" applyFill="1" applyBorder="1" applyAlignment="1">
      <alignment horizontal="center"/>
    </xf>
    <xf numFmtId="0" fontId="0" fillId="4" borderId="5" xfId="0" applyFill="1" applyBorder="1" applyAlignment="1"/>
    <xf numFmtId="0" fontId="0" fillId="4" borderId="11" xfId="0" applyFill="1" applyBorder="1" applyAlignment="1"/>
    <xf numFmtId="0" fontId="0" fillId="4" borderId="5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left"/>
    </xf>
    <xf numFmtId="0" fontId="6" fillId="0" borderId="5" xfId="0" applyFont="1" applyFill="1" applyBorder="1" applyAlignment="1" applyProtection="1">
      <alignment horizontal="left"/>
    </xf>
    <xf numFmtId="43" fontId="6" fillId="0" borderId="4" xfId="1" applyFont="1" applyFill="1" applyBorder="1" applyAlignment="1" applyProtection="1">
      <alignment horizontal="left"/>
    </xf>
    <xf numFmtId="43" fontId="6" fillId="0" borderId="5" xfId="1" applyFont="1" applyFill="1" applyBorder="1" applyAlignment="1" applyProtection="1">
      <alignment horizontal="left"/>
    </xf>
    <xf numFmtId="0" fontId="6" fillId="0" borderId="1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wrapText="1"/>
    </xf>
    <xf numFmtId="0" fontId="6" fillId="2" borderId="4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6" fillId="0" borderId="8" xfId="0" applyFont="1" applyFill="1" applyBorder="1" applyAlignment="1" applyProtection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" fontId="6" fillId="2" borderId="4" xfId="2" applyNumberFormat="1" applyFont="1" applyFill="1" applyBorder="1" applyAlignment="1">
      <alignment horizontal="center"/>
    </xf>
    <xf numFmtId="0" fontId="0" fillId="2" borderId="5" xfId="0" applyFill="1" applyBorder="1" applyAlignment="1"/>
    <xf numFmtId="0" fontId="0" fillId="2" borderId="11" xfId="0" applyFill="1" applyBorder="1" applyAlignment="1"/>
    <xf numFmtId="0" fontId="0" fillId="2" borderId="5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1" fontId="6" fillId="0" borderId="3" xfId="2" applyNumberFormat="1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" fontId="0" fillId="0" borderId="3" xfId="0" applyNumberFormat="1" applyFill="1" applyBorder="1" applyAlignment="1">
      <alignment vertical="center"/>
    </xf>
  </cellXfs>
  <cellStyles count="5">
    <cellStyle name="Comma" xfId="1" builtinId="3"/>
    <cellStyle name="Normal" xfId="0" builtinId="0"/>
    <cellStyle name="Normal 2" xfId="4"/>
    <cellStyle name="Normal_STAT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2"/>
  <sheetViews>
    <sheetView tabSelected="1" topLeftCell="A2" workbookViewId="0">
      <selection activeCell="B5" sqref="B5:M5"/>
    </sheetView>
  </sheetViews>
  <sheetFormatPr defaultColWidth="9.1796875" defaultRowHeight="12.5" x14ac:dyDescent="0.25"/>
  <cols>
    <col min="1" max="16384" width="9.1796875" style="127"/>
  </cols>
  <sheetData>
    <row r="1" spans="1:14" ht="60" x14ac:dyDescent="1.1499999999999999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 ht="60" x14ac:dyDescent="1.1499999999999999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</row>
    <row r="3" spans="1:14" ht="60" x14ac:dyDescent="1.1499999999999999">
      <c r="A3" s="154"/>
      <c r="B3" s="182" t="s">
        <v>3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54"/>
    </row>
    <row r="4" spans="1:14" ht="60" x14ac:dyDescent="1.1499999999999999">
      <c r="A4" s="154"/>
      <c r="B4" s="182" t="s">
        <v>227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54"/>
    </row>
    <row r="5" spans="1:14" ht="60" x14ac:dyDescent="1.1499999999999999">
      <c r="A5" s="154"/>
      <c r="B5" s="182" t="s">
        <v>436</v>
      </c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54"/>
    </row>
    <row r="6" spans="1:14" ht="60" x14ac:dyDescent="1.1499999999999999">
      <c r="A6" s="154"/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</row>
    <row r="7" spans="1:14" ht="60" x14ac:dyDescent="1.1499999999999999">
      <c r="A7" s="154"/>
      <c r="B7" s="182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54"/>
    </row>
    <row r="8" spans="1:14" ht="60" x14ac:dyDescent="1.1499999999999999">
      <c r="A8" s="154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</row>
    <row r="9" spans="1:14" ht="60" x14ac:dyDescent="1.1499999999999999">
      <c r="A9" s="154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</row>
    <row r="10" spans="1:14" ht="60" x14ac:dyDescent="1.1499999999999999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</row>
    <row r="11" spans="1:14" ht="60" x14ac:dyDescent="1.1499999999999999">
      <c r="A11" s="154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</row>
    <row r="12" spans="1:14" ht="60" x14ac:dyDescent="1.1499999999999999">
      <c r="A12" s="154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</row>
    <row r="13" spans="1:14" ht="60" x14ac:dyDescent="1.1499999999999999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</row>
    <row r="14" spans="1:14" ht="60" x14ac:dyDescent="1.1499999999999999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</row>
    <row r="15" spans="1:14" ht="60" x14ac:dyDescent="1.1499999999999999">
      <c r="A15" s="154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</row>
    <row r="16" spans="1:14" ht="60" x14ac:dyDescent="1.1499999999999999">
      <c r="A16" s="154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</row>
    <row r="17" spans="1:14" ht="60" x14ac:dyDescent="1.1499999999999999">
      <c r="A17" s="154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</row>
    <row r="18" spans="1:14" ht="60" x14ac:dyDescent="1.1499999999999999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</row>
    <row r="19" spans="1:14" ht="60" x14ac:dyDescent="1.1499999999999999">
      <c r="A19" s="154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</row>
    <row r="20" spans="1:14" ht="60" x14ac:dyDescent="1.1499999999999999">
      <c r="A20" s="154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</row>
    <row r="21" spans="1:14" ht="60" x14ac:dyDescent="1.1499999999999999">
      <c r="A21" s="154"/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</row>
    <row r="22" spans="1:14" ht="60" x14ac:dyDescent="1.1499999999999999">
      <c r="A22" s="154"/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</row>
    <row r="23" spans="1:14" ht="60" x14ac:dyDescent="1.1499999999999999">
      <c r="A23" s="154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</row>
    <row r="24" spans="1:14" ht="60" x14ac:dyDescent="1.1499999999999999">
      <c r="A24" s="154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</row>
    <row r="25" spans="1:14" ht="60" x14ac:dyDescent="1.1499999999999999">
      <c r="A25" s="154"/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</row>
    <row r="26" spans="1:14" ht="60" x14ac:dyDescent="1.1499999999999999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</row>
    <row r="27" spans="1:14" ht="60" x14ac:dyDescent="1.1499999999999999">
      <c r="A27" s="154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</row>
    <row r="28" spans="1:14" ht="60" x14ac:dyDescent="1.1499999999999999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</row>
    <row r="29" spans="1:14" ht="60" x14ac:dyDescent="1.1499999999999999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</row>
    <row r="30" spans="1:14" ht="60" x14ac:dyDescent="1.1499999999999999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</row>
    <row r="31" spans="1:14" ht="60" x14ac:dyDescent="1.1499999999999999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</row>
    <row r="32" spans="1:14" ht="60" x14ac:dyDescent="1.1499999999999999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</row>
  </sheetData>
  <mergeCells count="4">
    <mergeCell ref="B3:M3"/>
    <mergeCell ref="B4:M4"/>
    <mergeCell ref="B5:M5"/>
    <mergeCell ref="B7:M7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4"/>
  <sheetViews>
    <sheetView topLeftCell="A70" workbookViewId="0">
      <selection activeCell="D81" sqref="D81"/>
    </sheetView>
  </sheetViews>
  <sheetFormatPr defaultRowHeight="12.5" x14ac:dyDescent="0.25"/>
  <cols>
    <col min="1" max="1" width="8.7265625" style="169"/>
    <col min="2" max="2" width="30.1796875" style="169" bestFit="1" customWidth="1"/>
    <col min="3" max="3" width="8.7265625" style="169"/>
    <col min="4" max="4" width="58.54296875" style="169" customWidth="1"/>
    <col min="5" max="5" width="18" style="169" bestFit="1" customWidth="1"/>
    <col min="6" max="6" width="20.453125" style="169" bestFit="1" customWidth="1"/>
    <col min="7" max="7" width="20.54296875" style="169" bestFit="1" customWidth="1"/>
    <col min="8" max="8" width="11.1796875" style="169" bestFit="1" customWidth="1"/>
    <col min="9" max="9" width="13.81640625" style="169" bestFit="1" customWidth="1"/>
    <col min="10" max="10" width="14.1796875" style="169" bestFit="1" customWidth="1"/>
    <col min="11" max="11" width="13.81640625" style="169" bestFit="1" customWidth="1"/>
    <col min="12" max="12" width="24.81640625" style="169" bestFit="1" customWidth="1"/>
    <col min="13" max="13" width="23.81640625" style="169" bestFit="1" customWidth="1"/>
    <col min="14" max="14" width="24.54296875" style="169" bestFit="1" customWidth="1"/>
    <col min="15" max="15" width="23.1796875" style="169" bestFit="1" customWidth="1"/>
    <col min="16" max="16" width="22.54296875" style="169" bestFit="1" customWidth="1"/>
    <col min="17" max="17" width="11.1796875" style="169" bestFit="1" customWidth="1"/>
    <col min="18" max="18" width="10.1796875" style="169" bestFit="1" customWidth="1"/>
    <col min="19" max="21" width="11.1796875" style="169" bestFit="1" customWidth="1"/>
    <col min="22" max="22" width="12.54296875" style="169" bestFit="1" customWidth="1"/>
    <col min="23" max="24" width="10.1796875" style="169" bestFit="1" customWidth="1"/>
    <col min="25" max="25" width="12.54296875" style="169" bestFit="1" customWidth="1"/>
    <col min="26" max="26" width="11.1796875" style="169" bestFit="1" customWidth="1"/>
    <col min="27" max="28" width="10.1796875" style="169" bestFit="1" customWidth="1"/>
    <col min="29" max="29" width="8.7265625" style="169"/>
    <col min="30" max="30" width="10.1796875" style="169" bestFit="1" customWidth="1"/>
    <col min="31" max="31" width="11.1796875" style="169" bestFit="1" customWidth="1"/>
    <col min="32" max="32" width="11.1796875" style="172" bestFit="1" customWidth="1"/>
    <col min="33" max="35" width="10.1796875" style="172" bestFit="1" customWidth="1"/>
    <col min="36" max="36" width="11.1796875" style="172" bestFit="1" customWidth="1"/>
    <col min="37" max="38" width="12.54296875" style="169" bestFit="1" customWidth="1"/>
    <col min="39" max="39" width="11.81640625" style="169" bestFit="1" customWidth="1"/>
    <col min="40" max="16384" width="8.7265625" style="169"/>
  </cols>
  <sheetData>
    <row r="1" spans="1:39" ht="13.4" customHeight="1" x14ac:dyDescent="0.25">
      <c r="A1" s="217" t="s">
        <v>452</v>
      </c>
      <c r="B1" s="217"/>
      <c r="C1" s="217"/>
      <c r="D1" s="217"/>
    </row>
    <row r="2" spans="1:39" ht="13.4" customHeight="1" x14ac:dyDescent="0.25">
      <c r="A2" s="217"/>
      <c r="B2" s="217"/>
      <c r="C2" s="217"/>
      <c r="D2" s="217"/>
    </row>
    <row r="3" spans="1:39" ht="13.4" customHeight="1" x14ac:dyDescent="0.25">
      <c r="A3" s="217"/>
      <c r="B3" s="217"/>
      <c r="C3" s="217"/>
      <c r="D3" s="217"/>
      <c r="F3" s="216"/>
      <c r="G3" s="216"/>
      <c r="L3" s="216"/>
      <c r="M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8"/>
      <c r="AB3" s="218"/>
      <c r="AC3" s="218"/>
      <c r="AD3" s="218"/>
      <c r="AE3" s="218"/>
      <c r="AF3" s="218"/>
    </row>
    <row r="4" spans="1:39" ht="131.5" customHeight="1" x14ac:dyDescent="0.25">
      <c r="A4" s="217"/>
      <c r="B4" s="217"/>
      <c r="C4" s="217"/>
      <c r="D4" s="217"/>
      <c r="E4" s="168" t="s">
        <v>244</v>
      </c>
      <c r="F4" s="168" t="s">
        <v>323</v>
      </c>
      <c r="G4" s="168" t="s">
        <v>246</v>
      </c>
      <c r="H4" s="168" t="s">
        <v>324</v>
      </c>
      <c r="I4" s="168" t="s">
        <v>250</v>
      </c>
      <c r="J4" s="168" t="s">
        <v>325</v>
      </c>
      <c r="K4" s="168" t="s">
        <v>249</v>
      </c>
      <c r="L4" s="168" t="s">
        <v>326</v>
      </c>
      <c r="M4" s="168" t="s">
        <v>327</v>
      </c>
      <c r="N4" s="168" t="s">
        <v>328</v>
      </c>
      <c r="O4" s="168" t="s">
        <v>329</v>
      </c>
      <c r="P4" s="168" t="s">
        <v>330</v>
      </c>
      <c r="Q4" s="168" t="s">
        <v>331</v>
      </c>
      <c r="R4" s="168" t="s">
        <v>332</v>
      </c>
      <c r="S4" s="168" t="s">
        <v>333</v>
      </c>
      <c r="T4" s="168" t="s">
        <v>0</v>
      </c>
      <c r="U4" s="168" t="s">
        <v>334</v>
      </c>
      <c r="V4" s="168" t="s">
        <v>335</v>
      </c>
      <c r="W4" s="168" t="s">
        <v>336</v>
      </c>
      <c r="X4" s="168" t="s">
        <v>337</v>
      </c>
      <c r="Y4" s="168" t="s">
        <v>338</v>
      </c>
      <c r="Z4" s="168" t="s">
        <v>339</v>
      </c>
      <c r="AA4" s="168" t="s">
        <v>340</v>
      </c>
      <c r="AB4" s="168" t="s">
        <v>341</v>
      </c>
      <c r="AC4" s="168" t="s">
        <v>342</v>
      </c>
      <c r="AD4" s="168" t="s">
        <v>343</v>
      </c>
      <c r="AE4" s="168" t="s">
        <v>2</v>
      </c>
      <c r="AF4" s="168" t="s">
        <v>344</v>
      </c>
      <c r="AG4" s="168" t="s">
        <v>345</v>
      </c>
      <c r="AH4" s="168" t="s">
        <v>346</v>
      </c>
      <c r="AI4" s="168" t="s">
        <v>347</v>
      </c>
      <c r="AJ4" s="168" t="s">
        <v>348</v>
      </c>
      <c r="AK4" s="168" t="s">
        <v>349</v>
      </c>
      <c r="AL4" s="168" t="s">
        <v>350</v>
      </c>
      <c r="AM4" s="168" t="s">
        <v>351</v>
      </c>
    </row>
    <row r="5" spans="1:39" x14ac:dyDescent="0.25">
      <c r="B5" s="169" t="s">
        <v>276</v>
      </c>
      <c r="C5" s="169">
        <v>9291</v>
      </c>
      <c r="D5" s="172" t="s">
        <v>372</v>
      </c>
      <c r="E5" s="219">
        <v>0</v>
      </c>
      <c r="F5" s="219">
        <v>0</v>
      </c>
      <c r="G5" s="219">
        <v>0</v>
      </c>
      <c r="H5" s="219">
        <v>0</v>
      </c>
      <c r="I5" s="219">
        <v>0</v>
      </c>
      <c r="J5" s="219">
        <v>0</v>
      </c>
      <c r="K5" s="219">
        <v>0</v>
      </c>
      <c r="L5" s="219">
        <v>0</v>
      </c>
      <c r="M5" s="219">
        <v>0</v>
      </c>
      <c r="N5" s="219">
        <v>0</v>
      </c>
      <c r="O5" s="219">
        <v>0</v>
      </c>
      <c r="P5" s="219">
        <v>0</v>
      </c>
      <c r="Q5" s="219">
        <v>0</v>
      </c>
      <c r="R5" s="219">
        <v>0</v>
      </c>
      <c r="S5" s="219">
        <v>0</v>
      </c>
      <c r="T5" s="219">
        <v>0</v>
      </c>
      <c r="U5" s="219">
        <v>0</v>
      </c>
      <c r="V5" s="219">
        <v>0</v>
      </c>
      <c r="W5" s="219">
        <v>0</v>
      </c>
      <c r="X5" s="219">
        <v>0</v>
      </c>
      <c r="Y5" s="219">
        <v>0</v>
      </c>
      <c r="Z5" s="219">
        <v>0</v>
      </c>
      <c r="AA5" s="219">
        <v>0</v>
      </c>
      <c r="AB5" s="219">
        <v>0</v>
      </c>
      <c r="AC5" s="219">
        <v>0</v>
      </c>
      <c r="AD5" s="219">
        <v>0</v>
      </c>
      <c r="AE5" s="219">
        <v>0</v>
      </c>
      <c r="AF5" s="219">
        <v>0</v>
      </c>
      <c r="AG5" s="219">
        <v>0</v>
      </c>
      <c r="AH5" s="219">
        <v>0</v>
      </c>
      <c r="AI5" s="219">
        <v>0</v>
      </c>
      <c r="AJ5" s="219">
        <v>0</v>
      </c>
      <c r="AK5" s="219">
        <v>0</v>
      </c>
      <c r="AL5" s="219">
        <v>0</v>
      </c>
      <c r="AM5" s="219">
        <f t="shared" ref="AM5:AM19" si="0">V5-AL5</f>
        <v>0</v>
      </c>
    </row>
    <row r="6" spans="1:39" x14ac:dyDescent="0.25">
      <c r="B6" s="169" t="s">
        <v>276</v>
      </c>
      <c r="C6" s="169">
        <v>9267</v>
      </c>
      <c r="D6" s="172" t="s">
        <v>373</v>
      </c>
      <c r="E6" s="219">
        <v>0</v>
      </c>
      <c r="F6" s="219">
        <v>0</v>
      </c>
      <c r="G6" s="219">
        <v>0</v>
      </c>
      <c r="H6" s="219">
        <v>0</v>
      </c>
      <c r="I6" s="219">
        <v>0</v>
      </c>
      <c r="J6" s="219">
        <v>0</v>
      </c>
      <c r="K6" s="219">
        <v>0</v>
      </c>
      <c r="L6" s="219">
        <v>0</v>
      </c>
      <c r="M6" s="219">
        <v>0</v>
      </c>
      <c r="N6" s="219">
        <v>0</v>
      </c>
      <c r="O6" s="219">
        <v>0</v>
      </c>
      <c r="P6" s="219">
        <v>0</v>
      </c>
      <c r="Q6" s="219">
        <v>0</v>
      </c>
      <c r="R6" s="219">
        <v>0</v>
      </c>
      <c r="S6" s="219">
        <v>0</v>
      </c>
      <c r="T6" s="219">
        <v>0</v>
      </c>
      <c r="U6" s="219">
        <v>0</v>
      </c>
      <c r="V6" s="219">
        <v>0</v>
      </c>
      <c r="W6" s="219">
        <v>0</v>
      </c>
      <c r="X6" s="219">
        <v>0</v>
      </c>
      <c r="Y6" s="219">
        <v>0</v>
      </c>
      <c r="Z6" s="219">
        <v>0</v>
      </c>
      <c r="AA6" s="219">
        <v>0</v>
      </c>
      <c r="AB6" s="219">
        <v>0</v>
      </c>
      <c r="AC6" s="219">
        <v>0</v>
      </c>
      <c r="AD6" s="219">
        <v>0</v>
      </c>
      <c r="AE6" s="219">
        <v>0</v>
      </c>
      <c r="AF6" s="219">
        <v>0</v>
      </c>
      <c r="AG6" s="219">
        <v>0</v>
      </c>
      <c r="AH6" s="219">
        <v>0</v>
      </c>
      <c r="AI6" s="219">
        <v>0</v>
      </c>
      <c r="AJ6" s="219">
        <v>0</v>
      </c>
      <c r="AK6" s="219">
        <v>0</v>
      </c>
      <c r="AL6" s="219">
        <v>0</v>
      </c>
      <c r="AM6" s="219">
        <f t="shared" si="0"/>
        <v>0</v>
      </c>
    </row>
    <row r="7" spans="1:39" x14ac:dyDescent="0.25">
      <c r="B7" s="169" t="s">
        <v>276</v>
      </c>
      <c r="C7" s="169">
        <v>9262</v>
      </c>
      <c r="D7" s="172" t="s">
        <v>374</v>
      </c>
      <c r="E7" s="219">
        <v>205000</v>
      </c>
      <c r="F7" s="219">
        <v>2129</v>
      </c>
      <c r="G7" s="219">
        <v>23641</v>
      </c>
      <c r="H7" s="219">
        <v>169</v>
      </c>
      <c r="I7" s="219">
        <v>230939</v>
      </c>
      <c r="J7" s="219">
        <v>60</v>
      </c>
      <c r="K7" s="219">
        <v>230879</v>
      </c>
      <c r="L7" s="219">
        <v>230939</v>
      </c>
      <c r="M7" s="219">
        <v>0</v>
      </c>
      <c r="N7" s="219">
        <v>0</v>
      </c>
      <c r="O7" s="219">
        <v>0</v>
      </c>
      <c r="P7" s="219">
        <v>5066</v>
      </c>
      <c r="Q7" s="219">
        <v>500</v>
      </c>
      <c r="R7" s="219">
        <v>0</v>
      </c>
      <c r="S7" s="219">
        <v>775</v>
      </c>
      <c r="T7" s="219">
        <v>444</v>
      </c>
      <c r="U7" s="219">
        <v>0</v>
      </c>
      <c r="V7" s="219">
        <v>6785</v>
      </c>
      <c r="W7" s="219">
        <v>730</v>
      </c>
      <c r="X7" s="219">
        <v>1100</v>
      </c>
      <c r="Y7" s="219">
        <v>0</v>
      </c>
      <c r="Z7" s="219">
        <v>0</v>
      </c>
      <c r="AA7" s="219">
        <v>1675</v>
      </c>
      <c r="AB7" s="219">
        <v>0</v>
      </c>
      <c r="AC7" s="219">
        <v>0</v>
      </c>
      <c r="AD7" s="219">
        <v>0</v>
      </c>
      <c r="AE7" s="219">
        <v>4924</v>
      </c>
      <c r="AF7" s="219">
        <v>250</v>
      </c>
      <c r="AG7" s="219">
        <v>150</v>
      </c>
      <c r="AH7" s="219">
        <v>0</v>
      </c>
      <c r="AI7" s="219">
        <v>0</v>
      </c>
      <c r="AJ7" s="219">
        <v>0</v>
      </c>
      <c r="AK7" s="219">
        <v>1713</v>
      </c>
      <c r="AL7" s="219">
        <v>10542</v>
      </c>
      <c r="AM7" s="219">
        <f t="shared" si="0"/>
        <v>-3757</v>
      </c>
    </row>
    <row r="8" spans="1:39" x14ac:dyDescent="0.25">
      <c r="B8" s="169" t="s">
        <v>276</v>
      </c>
      <c r="C8" s="169">
        <v>9263</v>
      </c>
      <c r="D8" s="172" t="s">
        <v>375</v>
      </c>
      <c r="E8" s="219">
        <v>2664278</v>
      </c>
      <c r="F8" s="219">
        <v>2300154</v>
      </c>
      <c r="G8" s="219">
        <v>1140077</v>
      </c>
      <c r="H8" s="219">
        <v>2563</v>
      </c>
      <c r="I8" s="219">
        <v>6107072</v>
      </c>
      <c r="J8" s="219">
        <v>69171</v>
      </c>
      <c r="K8" s="219">
        <v>6037901</v>
      </c>
      <c r="L8" s="219">
        <v>6107072</v>
      </c>
      <c r="M8" s="219">
        <v>0</v>
      </c>
      <c r="N8" s="219">
        <v>0</v>
      </c>
      <c r="O8" s="219">
        <v>339</v>
      </c>
      <c r="P8" s="219">
        <v>32027</v>
      </c>
      <c r="Q8" s="219">
        <v>3192</v>
      </c>
      <c r="R8" s="219">
        <v>0</v>
      </c>
      <c r="S8" s="219">
        <v>54029</v>
      </c>
      <c r="T8" s="219">
        <v>33414</v>
      </c>
      <c r="U8" s="219">
        <v>0</v>
      </c>
      <c r="V8" s="219">
        <v>123001</v>
      </c>
      <c r="W8" s="219">
        <v>0</v>
      </c>
      <c r="X8" s="219">
        <v>0</v>
      </c>
      <c r="Y8" s="219">
        <v>74366</v>
      </c>
      <c r="Z8" s="219">
        <v>10949</v>
      </c>
      <c r="AA8" s="219">
        <v>0</v>
      </c>
      <c r="AB8" s="219">
        <v>0</v>
      </c>
      <c r="AC8" s="219">
        <v>0</v>
      </c>
      <c r="AD8" s="219">
        <v>24326</v>
      </c>
      <c r="AE8" s="219">
        <v>28687</v>
      </c>
      <c r="AF8" s="219">
        <v>3600</v>
      </c>
      <c r="AG8" s="219">
        <v>0</v>
      </c>
      <c r="AH8" s="219">
        <v>1308</v>
      </c>
      <c r="AI8" s="219">
        <v>0</v>
      </c>
      <c r="AJ8" s="219">
        <v>4908</v>
      </c>
      <c r="AK8" s="219">
        <v>39989</v>
      </c>
      <c r="AL8" s="219">
        <v>183225</v>
      </c>
      <c r="AM8" s="219">
        <f t="shared" si="0"/>
        <v>-60224</v>
      </c>
    </row>
    <row r="9" spans="1:39" x14ac:dyDescent="0.25">
      <c r="B9" s="169" t="s">
        <v>276</v>
      </c>
      <c r="C9" s="169">
        <v>9264</v>
      </c>
      <c r="D9" s="172" t="s">
        <v>376</v>
      </c>
      <c r="E9" s="219">
        <v>1728000</v>
      </c>
      <c r="F9" s="219">
        <v>7978</v>
      </c>
      <c r="G9" s="219">
        <v>67612</v>
      </c>
      <c r="H9" s="219">
        <v>960</v>
      </c>
      <c r="I9" s="219">
        <v>1808550</v>
      </c>
      <c r="J9" s="219">
        <v>397</v>
      </c>
      <c r="K9" s="219">
        <v>1808153</v>
      </c>
      <c r="L9" s="219">
        <v>1808550</v>
      </c>
      <c r="M9" s="219">
        <v>0</v>
      </c>
      <c r="N9" s="219">
        <v>0</v>
      </c>
      <c r="O9" s="219">
        <v>0</v>
      </c>
      <c r="P9" s="219">
        <v>26618</v>
      </c>
      <c r="Q9" s="219">
        <v>0</v>
      </c>
      <c r="R9" s="219">
        <v>0</v>
      </c>
      <c r="S9" s="219">
        <v>1558</v>
      </c>
      <c r="T9" s="219">
        <v>20566</v>
      </c>
      <c r="U9" s="219">
        <v>1620</v>
      </c>
      <c r="V9" s="219">
        <v>50362</v>
      </c>
      <c r="W9" s="219">
        <v>1605</v>
      </c>
      <c r="X9" s="219">
        <v>0</v>
      </c>
      <c r="Y9" s="219">
        <v>0</v>
      </c>
      <c r="Z9" s="219">
        <v>0</v>
      </c>
      <c r="AA9" s="219">
        <v>0</v>
      </c>
      <c r="AB9" s="219">
        <v>0</v>
      </c>
      <c r="AC9" s="219">
        <v>0</v>
      </c>
      <c r="AD9" s="219">
        <v>0</v>
      </c>
      <c r="AE9" s="219">
        <v>29463</v>
      </c>
      <c r="AF9" s="219">
        <v>1800</v>
      </c>
      <c r="AG9" s="219">
        <v>0</v>
      </c>
      <c r="AH9" s="219">
        <v>0</v>
      </c>
      <c r="AI9" s="219">
        <v>243</v>
      </c>
      <c r="AJ9" s="219">
        <v>0</v>
      </c>
      <c r="AK9" s="219">
        <v>12842</v>
      </c>
      <c r="AL9" s="219">
        <v>45953</v>
      </c>
      <c r="AM9" s="219">
        <f t="shared" si="0"/>
        <v>4409</v>
      </c>
    </row>
    <row r="10" spans="1:39" x14ac:dyDescent="0.25">
      <c r="B10" s="169" t="s">
        <v>276</v>
      </c>
      <c r="C10" s="169">
        <v>9265</v>
      </c>
      <c r="D10" s="172" t="s">
        <v>377</v>
      </c>
      <c r="E10" s="219">
        <v>1318617</v>
      </c>
      <c r="F10" s="219">
        <v>154816</v>
      </c>
      <c r="G10" s="219">
        <v>135709</v>
      </c>
      <c r="H10" s="219">
        <v>54</v>
      </c>
      <c r="I10" s="219">
        <v>1609196</v>
      </c>
      <c r="J10" s="219">
        <v>14721</v>
      </c>
      <c r="K10" s="219">
        <v>1594475</v>
      </c>
      <c r="L10" s="219">
        <v>1609196</v>
      </c>
      <c r="M10" s="219">
        <v>5436</v>
      </c>
      <c r="N10" s="219">
        <v>11890</v>
      </c>
      <c r="O10" s="219">
        <v>65997</v>
      </c>
      <c r="P10" s="219">
        <v>40156</v>
      </c>
      <c r="Q10" s="219">
        <v>0</v>
      </c>
      <c r="R10" s="219">
        <v>0</v>
      </c>
      <c r="S10" s="219">
        <v>3920</v>
      </c>
      <c r="T10" s="219">
        <v>8988</v>
      </c>
      <c r="U10" s="219">
        <v>183</v>
      </c>
      <c r="V10" s="219">
        <v>136570</v>
      </c>
      <c r="W10" s="219">
        <v>2400</v>
      </c>
      <c r="X10" s="219">
        <v>0</v>
      </c>
      <c r="Y10" s="219">
        <v>27726</v>
      </c>
      <c r="Z10" s="219">
        <v>27520</v>
      </c>
      <c r="AA10" s="219">
        <v>0</v>
      </c>
      <c r="AB10" s="219">
        <v>947</v>
      </c>
      <c r="AC10" s="219">
        <v>0</v>
      </c>
      <c r="AD10" s="219">
        <v>25452</v>
      </c>
      <c r="AE10" s="219">
        <v>28516</v>
      </c>
      <c r="AF10" s="219">
        <v>18000</v>
      </c>
      <c r="AG10" s="219">
        <v>0</v>
      </c>
      <c r="AH10" s="219">
        <v>0</v>
      </c>
      <c r="AI10" s="219">
        <v>0</v>
      </c>
      <c r="AJ10" s="219">
        <v>0</v>
      </c>
      <c r="AK10" s="219">
        <v>20723</v>
      </c>
      <c r="AL10" s="219">
        <v>135084</v>
      </c>
      <c r="AM10" s="219">
        <f t="shared" si="0"/>
        <v>1486</v>
      </c>
    </row>
    <row r="11" spans="1:39" x14ac:dyDescent="0.25">
      <c r="B11" s="169" t="s">
        <v>276</v>
      </c>
      <c r="C11" s="169">
        <v>9271</v>
      </c>
      <c r="D11" s="172" t="s">
        <v>378</v>
      </c>
      <c r="E11" s="219">
        <v>356808</v>
      </c>
      <c r="F11" s="219">
        <v>11827</v>
      </c>
      <c r="G11" s="219">
        <v>632813</v>
      </c>
      <c r="H11" s="219">
        <v>4966</v>
      </c>
      <c r="I11" s="219">
        <v>1006414</v>
      </c>
      <c r="J11" s="219">
        <v>1054</v>
      </c>
      <c r="K11" s="219">
        <v>1005360</v>
      </c>
      <c r="L11" s="219">
        <v>1006414</v>
      </c>
      <c r="M11" s="219">
        <v>0</v>
      </c>
      <c r="N11" s="219">
        <v>0</v>
      </c>
      <c r="O11" s="219">
        <v>0</v>
      </c>
      <c r="P11" s="219">
        <v>29105</v>
      </c>
      <c r="Q11" s="219">
        <v>2325</v>
      </c>
      <c r="R11" s="219">
        <v>0</v>
      </c>
      <c r="S11" s="219">
        <v>22483</v>
      </c>
      <c r="T11" s="219">
        <v>0</v>
      </c>
      <c r="U11" s="219">
        <v>850</v>
      </c>
      <c r="V11" s="219">
        <v>54763</v>
      </c>
      <c r="W11" s="219">
        <v>0</v>
      </c>
      <c r="X11" s="219">
        <v>0</v>
      </c>
      <c r="Y11" s="219">
        <v>48524</v>
      </c>
      <c r="Z11" s="219">
        <v>0</v>
      </c>
      <c r="AA11" s="219">
        <v>0</v>
      </c>
      <c r="AB11" s="219">
        <v>0</v>
      </c>
      <c r="AC11" s="219">
        <v>0</v>
      </c>
      <c r="AD11" s="219">
        <v>0</v>
      </c>
      <c r="AE11" s="219">
        <v>4163</v>
      </c>
      <c r="AF11" s="219">
        <v>2800</v>
      </c>
      <c r="AG11" s="219">
        <v>0</v>
      </c>
      <c r="AH11" s="219">
        <v>0</v>
      </c>
      <c r="AI11" s="219">
        <v>561</v>
      </c>
      <c r="AJ11" s="219">
        <v>0</v>
      </c>
      <c r="AK11" s="219">
        <v>7803</v>
      </c>
      <c r="AL11" s="219">
        <v>63851</v>
      </c>
      <c r="AM11" s="219">
        <f t="shared" si="0"/>
        <v>-9088</v>
      </c>
    </row>
    <row r="12" spans="1:39" x14ac:dyDescent="0.25">
      <c r="B12" s="169" t="s">
        <v>276</v>
      </c>
      <c r="C12" s="169">
        <v>9315</v>
      </c>
      <c r="D12" s="172" t="s">
        <v>381</v>
      </c>
      <c r="E12" s="219">
        <v>3041268</v>
      </c>
      <c r="F12" s="219">
        <v>0</v>
      </c>
      <c r="G12" s="219">
        <v>16920</v>
      </c>
      <c r="H12" s="219">
        <v>31313</v>
      </c>
      <c r="I12" s="219">
        <v>3126711</v>
      </c>
      <c r="J12" s="219">
        <v>29</v>
      </c>
      <c r="K12" s="219">
        <v>3126682</v>
      </c>
      <c r="L12" s="219">
        <v>3126711</v>
      </c>
      <c r="M12" s="219">
        <v>0</v>
      </c>
      <c r="N12" s="219">
        <v>150</v>
      </c>
      <c r="O12" s="219">
        <v>0</v>
      </c>
      <c r="P12" s="219">
        <v>56250</v>
      </c>
      <c r="Q12" s="219">
        <v>0</v>
      </c>
      <c r="R12" s="219">
        <v>0</v>
      </c>
      <c r="S12" s="219">
        <v>2043</v>
      </c>
      <c r="T12" s="219">
        <v>37630</v>
      </c>
      <c r="U12" s="219">
        <v>19702</v>
      </c>
      <c r="V12" s="219">
        <v>142203</v>
      </c>
      <c r="W12" s="219">
        <v>2785</v>
      </c>
      <c r="X12" s="219">
        <v>0</v>
      </c>
      <c r="Y12" s="219">
        <v>23400</v>
      </c>
      <c r="Z12" s="219">
        <v>54937</v>
      </c>
      <c r="AA12" s="219">
        <v>0</v>
      </c>
      <c r="AB12" s="219">
        <v>0</v>
      </c>
      <c r="AC12" s="219">
        <v>0</v>
      </c>
      <c r="AD12" s="219">
        <v>0</v>
      </c>
      <c r="AE12" s="219">
        <v>36972</v>
      </c>
      <c r="AF12" s="219">
        <v>2400</v>
      </c>
      <c r="AG12" s="219">
        <v>0</v>
      </c>
      <c r="AH12" s="219">
        <v>192</v>
      </c>
      <c r="AI12" s="219">
        <v>824</v>
      </c>
      <c r="AJ12" s="219">
        <v>0</v>
      </c>
      <c r="AK12" s="219">
        <v>16642</v>
      </c>
      <c r="AL12" s="219">
        <v>154569</v>
      </c>
      <c r="AM12" s="219">
        <f>V12-AL12</f>
        <v>-12366</v>
      </c>
    </row>
    <row r="13" spans="1:39" x14ac:dyDescent="0.25">
      <c r="B13" s="169" t="s">
        <v>276</v>
      </c>
      <c r="C13" s="169">
        <v>9989</v>
      </c>
      <c r="D13" s="172" t="s">
        <v>379</v>
      </c>
      <c r="E13" s="219">
        <v>7763000</v>
      </c>
      <c r="F13" s="219">
        <v>735665</v>
      </c>
      <c r="G13" s="219">
        <v>87679</v>
      </c>
      <c r="H13" s="219">
        <v>0</v>
      </c>
      <c r="I13" s="219">
        <v>8586344</v>
      </c>
      <c r="J13" s="219">
        <v>7141</v>
      </c>
      <c r="K13" s="219">
        <v>8579203</v>
      </c>
      <c r="L13" s="219">
        <v>8586344</v>
      </c>
      <c r="M13" s="219">
        <v>0</v>
      </c>
      <c r="N13" s="219">
        <v>2500</v>
      </c>
      <c r="O13" s="219">
        <v>0</v>
      </c>
      <c r="P13" s="219">
        <v>165097</v>
      </c>
      <c r="Q13" s="219">
        <v>0</v>
      </c>
      <c r="R13" s="219">
        <v>0</v>
      </c>
      <c r="S13" s="219">
        <v>1522</v>
      </c>
      <c r="T13" s="219">
        <v>68483</v>
      </c>
      <c r="U13" s="219">
        <v>9559</v>
      </c>
      <c r="V13" s="219">
        <v>247160</v>
      </c>
      <c r="W13" s="219">
        <v>0</v>
      </c>
      <c r="X13" s="219">
        <v>0</v>
      </c>
      <c r="Y13" s="219">
        <v>79974</v>
      </c>
      <c r="Z13" s="219">
        <v>35837</v>
      </c>
      <c r="AA13" s="219">
        <v>0</v>
      </c>
      <c r="AB13" s="219">
        <v>0</v>
      </c>
      <c r="AC13" s="219">
        <v>0</v>
      </c>
      <c r="AD13" s="219">
        <v>0</v>
      </c>
      <c r="AE13" s="219">
        <v>51832</v>
      </c>
      <c r="AF13" s="219">
        <v>7137</v>
      </c>
      <c r="AG13" s="219">
        <v>0</v>
      </c>
      <c r="AH13" s="219">
        <v>783</v>
      </c>
      <c r="AI13" s="219">
        <v>3871</v>
      </c>
      <c r="AJ13" s="219">
        <v>0</v>
      </c>
      <c r="AK13" s="219">
        <v>52162</v>
      </c>
      <c r="AL13" s="219">
        <v>231596</v>
      </c>
      <c r="AM13" s="219">
        <f t="shared" si="0"/>
        <v>15564</v>
      </c>
    </row>
    <row r="14" spans="1:39" x14ac:dyDescent="0.25">
      <c r="B14" s="169" t="s">
        <v>276</v>
      </c>
      <c r="C14" s="169">
        <v>9314</v>
      </c>
      <c r="D14" s="172" t="s">
        <v>380</v>
      </c>
      <c r="E14" s="219">
        <v>710000</v>
      </c>
      <c r="F14" s="219">
        <v>5000</v>
      </c>
      <c r="G14" s="219">
        <v>78400</v>
      </c>
      <c r="H14" s="219">
        <v>0</v>
      </c>
      <c r="I14" s="219">
        <v>788400</v>
      </c>
      <c r="J14" s="219">
        <v>0</v>
      </c>
      <c r="K14" s="219">
        <v>788400</v>
      </c>
      <c r="L14" s="219">
        <v>788400</v>
      </c>
      <c r="M14" s="219">
        <v>0</v>
      </c>
      <c r="N14" s="219">
        <v>0</v>
      </c>
      <c r="O14" s="219">
        <v>0</v>
      </c>
      <c r="P14" s="219">
        <v>64863</v>
      </c>
      <c r="Q14" s="219">
        <v>2606</v>
      </c>
      <c r="R14" s="219">
        <v>0</v>
      </c>
      <c r="S14" s="219">
        <v>2253</v>
      </c>
      <c r="T14" s="219">
        <v>250</v>
      </c>
      <c r="U14" s="219">
        <v>11420</v>
      </c>
      <c r="V14" s="219">
        <v>81392</v>
      </c>
      <c r="W14" s="219">
        <v>1000</v>
      </c>
      <c r="X14" s="219">
        <v>1799</v>
      </c>
      <c r="Y14" s="219">
        <v>53310</v>
      </c>
      <c r="Z14" s="219">
        <v>0</v>
      </c>
      <c r="AA14" s="219">
        <v>40</v>
      </c>
      <c r="AB14" s="219">
        <v>0</v>
      </c>
      <c r="AC14" s="219">
        <v>0</v>
      </c>
      <c r="AD14" s="219">
        <v>0</v>
      </c>
      <c r="AE14" s="219">
        <v>13687</v>
      </c>
      <c r="AF14" s="219">
        <v>0</v>
      </c>
      <c r="AG14" s="219">
        <v>0</v>
      </c>
      <c r="AH14" s="219">
        <v>467</v>
      </c>
      <c r="AI14" s="219">
        <v>0</v>
      </c>
      <c r="AJ14" s="219">
        <v>0</v>
      </c>
      <c r="AK14" s="219">
        <v>8557</v>
      </c>
      <c r="AL14" s="219">
        <v>78860</v>
      </c>
      <c r="AM14" s="219">
        <f t="shared" si="0"/>
        <v>2532</v>
      </c>
    </row>
    <row r="15" spans="1:39" x14ac:dyDescent="0.25">
      <c r="B15" s="169" t="s">
        <v>276</v>
      </c>
      <c r="D15" s="172" t="s">
        <v>382</v>
      </c>
      <c r="E15" s="219">
        <v>3198073</v>
      </c>
      <c r="F15" s="219">
        <v>46621</v>
      </c>
      <c r="G15" s="219">
        <v>9707</v>
      </c>
      <c r="H15" s="219">
        <v>931</v>
      </c>
      <c r="I15" s="219">
        <v>3255332</v>
      </c>
      <c r="J15" s="219">
        <v>45258</v>
      </c>
      <c r="K15" s="219">
        <v>3210074</v>
      </c>
      <c r="L15" s="219">
        <v>3255332</v>
      </c>
      <c r="M15" s="219">
        <v>0</v>
      </c>
      <c r="N15" s="219">
        <v>13000</v>
      </c>
      <c r="O15" s="219">
        <v>31256</v>
      </c>
      <c r="P15" s="219">
        <v>53944</v>
      </c>
      <c r="Q15" s="219">
        <v>800</v>
      </c>
      <c r="R15" s="219">
        <v>0</v>
      </c>
      <c r="S15" s="219">
        <v>235</v>
      </c>
      <c r="T15" s="219">
        <v>4245</v>
      </c>
      <c r="U15" s="219">
        <v>17088</v>
      </c>
      <c r="V15" s="219">
        <v>120568</v>
      </c>
      <c r="W15" s="219">
        <v>900</v>
      </c>
      <c r="X15" s="219">
        <v>0</v>
      </c>
      <c r="Y15" s="219">
        <v>68135</v>
      </c>
      <c r="Z15" s="219">
        <v>0</v>
      </c>
      <c r="AA15" s="219">
        <v>2631</v>
      </c>
      <c r="AB15" s="219">
        <v>0</v>
      </c>
      <c r="AC15" s="219">
        <v>1295</v>
      </c>
      <c r="AD15" s="219">
        <v>1051</v>
      </c>
      <c r="AE15" s="219">
        <v>4531</v>
      </c>
      <c r="AF15" s="219">
        <v>5600</v>
      </c>
      <c r="AG15" s="219">
        <v>0</v>
      </c>
      <c r="AH15" s="219">
        <v>600</v>
      </c>
      <c r="AI15" s="219">
        <v>456</v>
      </c>
      <c r="AJ15" s="219">
        <v>0</v>
      </c>
      <c r="AK15" s="219">
        <v>79452</v>
      </c>
      <c r="AL15" s="219">
        <v>164651</v>
      </c>
      <c r="AM15" s="219">
        <f t="shared" si="0"/>
        <v>-44083</v>
      </c>
    </row>
    <row r="16" spans="1:39" x14ac:dyDescent="0.25">
      <c r="B16" s="169" t="s">
        <v>276</v>
      </c>
      <c r="C16" s="169">
        <v>9330</v>
      </c>
      <c r="D16" s="172" t="s">
        <v>383</v>
      </c>
      <c r="E16" s="219">
        <v>0</v>
      </c>
      <c r="F16" s="219">
        <v>0</v>
      </c>
      <c r="G16" s="219">
        <v>0</v>
      </c>
      <c r="H16" s="219">
        <v>0</v>
      </c>
      <c r="I16" s="219">
        <v>0</v>
      </c>
      <c r="J16" s="219">
        <v>0</v>
      </c>
      <c r="K16" s="219">
        <v>0</v>
      </c>
      <c r="L16" s="219">
        <v>0</v>
      </c>
      <c r="M16" s="219">
        <v>0</v>
      </c>
      <c r="N16" s="219">
        <v>0</v>
      </c>
      <c r="O16" s="219">
        <v>0</v>
      </c>
      <c r="P16" s="219">
        <v>0</v>
      </c>
      <c r="Q16" s="219">
        <v>0</v>
      </c>
      <c r="R16" s="219">
        <v>0</v>
      </c>
      <c r="S16" s="219">
        <v>0</v>
      </c>
      <c r="T16" s="219">
        <v>0</v>
      </c>
      <c r="U16" s="219">
        <v>0</v>
      </c>
      <c r="V16" s="219">
        <v>0</v>
      </c>
      <c r="W16" s="219">
        <v>0</v>
      </c>
      <c r="X16" s="219">
        <v>0</v>
      </c>
      <c r="Y16" s="219">
        <v>0</v>
      </c>
      <c r="Z16" s="219">
        <v>0</v>
      </c>
      <c r="AA16" s="219">
        <v>0</v>
      </c>
      <c r="AB16" s="219">
        <v>0</v>
      </c>
      <c r="AC16" s="219">
        <v>0</v>
      </c>
      <c r="AD16" s="219">
        <v>0</v>
      </c>
      <c r="AE16" s="219">
        <v>0</v>
      </c>
      <c r="AF16" s="219">
        <v>0</v>
      </c>
      <c r="AG16" s="219">
        <v>0</v>
      </c>
      <c r="AH16" s="219">
        <v>0</v>
      </c>
      <c r="AI16" s="219">
        <v>0</v>
      </c>
      <c r="AJ16" s="219">
        <v>0</v>
      </c>
      <c r="AK16" s="219">
        <v>0</v>
      </c>
      <c r="AL16" s="219">
        <v>0</v>
      </c>
      <c r="AM16" s="219">
        <f t="shared" si="0"/>
        <v>0</v>
      </c>
    </row>
    <row r="17" spans="2:39" x14ac:dyDescent="0.25">
      <c r="B17" s="169" t="s">
        <v>276</v>
      </c>
      <c r="C17" s="169">
        <v>9353</v>
      </c>
      <c r="D17" s="172" t="s">
        <v>384</v>
      </c>
      <c r="E17" s="219">
        <v>198000</v>
      </c>
      <c r="F17" s="219">
        <v>27200</v>
      </c>
      <c r="G17" s="219">
        <v>49437</v>
      </c>
      <c r="H17" s="219">
        <v>0</v>
      </c>
      <c r="I17" s="219">
        <v>274637</v>
      </c>
      <c r="J17" s="219">
        <v>0</v>
      </c>
      <c r="K17" s="219">
        <v>274637</v>
      </c>
      <c r="L17" s="219">
        <v>274637</v>
      </c>
      <c r="M17" s="219">
        <v>0</v>
      </c>
      <c r="N17" s="219">
        <v>0</v>
      </c>
      <c r="O17" s="219">
        <v>0</v>
      </c>
      <c r="P17" s="219">
        <v>24756</v>
      </c>
      <c r="Q17" s="219">
        <v>0</v>
      </c>
      <c r="R17" s="219">
        <v>0</v>
      </c>
      <c r="S17" s="219">
        <v>1323</v>
      </c>
      <c r="T17" s="219">
        <v>0</v>
      </c>
      <c r="U17" s="219">
        <v>0</v>
      </c>
      <c r="V17" s="219">
        <v>26079</v>
      </c>
      <c r="W17" s="219">
        <v>2060</v>
      </c>
      <c r="X17" s="219">
        <v>0</v>
      </c>
      <c r="Y17" s="219">
        <v>577</v>
      </c>
      <c r="Z17" s="219">
        <v>954</v>
      </c>
      <c r="AA17" s="219">
        <v>0</v>
      </c>
      <c r="AB17" s="219">
        <v>0</v>
      </c>
      <c r="AC17" s="219">
        <v>0</v>
      </c>
      <c r="AD17" s="219">
        <v>0</v>
      </c>
      <c r="AE17" s="219">
        <v>1856</v>
      </c>
      <c r="AF17" s="219">
        <v>2480</v>
      </c>
      <c r="AG17" s="219">
        <v>0</v>
      </c>
      <c r="AH17" s="219">
        <v>0</v>
      </c>
      <c r="AI17" s="219">
        <v>0</v>
      </c>
      <c r="AJ17" s="219">
        <v>0</v>
      </c>
      <c r="AK17" s="219">
        <v>4881</v>
      </c>
      <c r="AL17" s="219">
        <v>12808</v>
      </c>
      <c r="AM17" s="219">
        <f t="shared" si="0"/>
        <v>13271</v>
      </c>
    </row>
    <row r="18" spans="2:39" x14ac:dyDescent="0.25">
      <c r="B18" s="169" t="s">
        <v>276</v>
      </c>
      <c r="C18" s="169">
        <v>13657</v>
      </c>
      <c r="D18" s="172" t="s">
        <v>385</v>
      </c>
      <c r="E18" s="219">
        <v>0</v>
      </c>
      <c r="F18" s="219">
        <v>0</v>
      </c>
      <c r="G18" s="219">
        <v>0</v>
      </c>
      <c r="H18" s="219">
        <v>0</v>
      </c>
      <c r="I18" s="219">
        <v>0</v>
      </c>
      <c r="J18" s="219">
        <v>0</v>
      </c>
      <c r="K18" s="219">
        <v>0</v>
      </c>
      <c r="L18" s="219">
        <v>0</v>
      </c>
      <c r="M18" s="219">
        <v>0</v>
      </c>
      <c r="N18" s="219">
        <v>0</v>
      </c>
      <c r="O18" s="219">
        <v>0</v>
      </c>
      <c r="P18" s="219">
        <v>0</v>
      </c>
      <c r="Q18" s="219">
        <v>0</v>
      </c>
      <c r="R18" s="219">
        <v>0</v>
      </c>
      <c r="S18" s="219">
        <v>0</v>
      </c>
      <c r="T18" s="219">
        <v>0</v>
      </c>
      <c r="U18" s="219">
        <v>0</v>
      </c>
      <c r="V18" s="219">
        <v>0</v>
      </c>
      <c r="W18" s="219">
        <v>0</v>
      </c>
      <c r="X18" s="219">
        <v>0</v>
      </c>
      <c r="Y18" s="219">
        <v>0</v>
      </c>
      <c r="Z18" s="219">
        <v>0</v>
      </c>
      <c r="AA18" s="219">
        <v>0</v>
      </c>
      <c r="AB18" s="219">
        <v>0</v>
      </c>
      <c r="AC18" s="219">
        <v>0</v>
      </c>
      <c r="AD18" s="219">
        <v>0</v>
      </c>
      <c r="AE18" s="219">
        <v>0</v>
      </c>
      <c r="AF18" s="219">
        <v>0</v>
      </c>
      <c r="AG18" s="219">
        <v>0</v>
      </c>
      <c r="AH18" s="219">
        <v>0</v>
      </c>
      <c r="AI18" s="219">
        <v>0</v>
      </c>
      <c r="AJ18" s="219">
        <v>0</v>
      </c>
      <c r="AK18" s="219">
        <v>0</v>
      </c>
      <c r="AL18" s="219">
        <v>0</v>
      </c>
      <c r="AM18" s="219">
        <f t="shared" si="0"/>
        <v>0</v>
      </c>
    </row>
    <row r="19" spans="2:39" x14ac:dyDescent="0.25">
      <c r="B19" s="169" t="s">
        <v>276</v>
      </c>
      <c r="C19" s="169">
        <v>14317</v>
      </c>
      <c r="D19" s="172" t="s">
        <v>386</v>
      </c>
      <c r="E19" s="219">
        <v>1200000</v>
      </c>
      <c r="F19" s="219">
        <v>61700</v>
      </c>
      <c r="G19" s="219">
        <v>519797</v>
      </c>
      <c r="H19" s="219">
        <v>0</v>
      </c>
      <c r="I19" s="219">
        <v>1781497</v>
      </c>
      <c r="J19" s="219">
        <v>204</v>
      </c>
      <c r="K19" s="219">
        <v>178293</v>
      </c>
      <c r="L19" s="219">
        <v>1781497</v>
      </c>
      <c r="M19" s="219">
        <v>0</v>
      </c>
      <c r="N19" s="219">
        <v>0</v>
      </c>
      <c r="O19" s="219">
        <v>0</v>
      </c>
      <c r="P19" s="219">
        <v>20363</v>
      </c>
      <c r="Q19" s="219">
        <v>0</v>
      </c>
      <c r="R19" s="219">
        <v>0</v>
      </c>
      <c r="S19" s="219">
        <v>17026</v>
      </c>
      <c r="T19" s="219">
        <v>1748</v>
      </c>
      <c r="U19" s="219">
        <v>0</v>
      </c>
      <c r="V19" s="219">
        <v>39157</v>
      </c>
      <c r="W19" s="219">
        <v>100</v>
      </c>
      <c r="X19" s="219">
        <v>800</v>
      </c>
      <c r="Y19" s="219">
        <v>7898</v>
      </c>
      <c r="Z19" s="219">
        <v>775</v>
      </c>
      <c r="AA19" s="219">
        <v>50</v>
      </c>
      <c r="AB19" s="219">
        <v>21</v>
      </c>
      <c r="AC19" s="219">
        <v>0</v>
      </c>
      <c r="AD19" s="219">
        <v>0</v>
      </c>
      <c r="AE19" s="219">
        <v>19314</v>
      </c>
      <c r="AF19" s="219">
        <v>1400</v>
      </c>
      <c r="AG19" s="219">
        <v>256</v>
      </c>
      <c r="AH19" s="219">
        <v>0</v>
      </c>
      <c r="AI19" s="219">
        <v>0</v>
      </c>
      <c r="AJ19" s="219">
        <v>0</v>
      </c>
      <c r="AK19" s="219">
        <v>3445</v>
      </c>
      <c r="AL19" s="219">
        <v>34059</v>
      </c>
      <c r="AM19" s="219">
        <f t="shared" si="0"/>
        <v>5098</v>
      </c>
    </row>
    <row r="20" spans="2:39" s="174" customFormat="1" ht="13" x14ac:dyDescent="0.3">
      <c r="D20" s="175" t="s">
        <v>438</v>
      </c>
      <c r="E20" s="173">
        <f>SUM(E5:E19)</f>
        <v>22383044</v>
      </c>
      <c r="F20" s="173">
        <f>SUM(F5:F19)</f>
        <v>3353090</v>
      </c>
      <c r="G20" s="173">
        <f>SUM(G5:G19)</f>
        <v>2761792</v>
      </c>
      <c r="H20" s="173">
        <f>SUM(H5:H19)</f>
        <v>40956</v>
      </c>
      <c r="I20" s="173">
        <f>SUM(I5:I19)</f>
        <v>28575092</v>
      </c>
      <c r="J20" s="173">
        <f>SUM(J5:J19)</f>
        <v>138035</v>
      </c>
      <c r="K20" s="173">
        <f>SUM(K5:K19)</f>
        <v>26834057</v>
      </c>
      <c r="L20" s="173">
        <f>SUM(L5:L19)</f>
        <v>28575092</v>
      </c>
      <c r="M20" s="173">
        <f>SUM(M5:M19)</f>
        <v>5436</v>
      </c>
      <c r="N20" s="173">
        <f>SUM(N5:N19)</f>
        <v>27540</v>
      </c>
      <c r="O20" s="173">
        <f>SUM(O5:O19)</f>
        <v>97592</v>
      </c>
      <c r="P20" s="173">
        <f>SUM(P5:P19)</f>
        <v>518245</v>
      </c>
      <c r="Q20" s="173">
        <f>SUM(Q5:Q19)</f>
        <v>9423</v>
      </c>
      <c r="R20" s="173">
        <f>SUM(R5:R19)</f>
        <v>0</v>
      </c>
      <c r="S20" s="173">
        <f>SUM(S5:S19)</f>
        <v>107167</v>
      </c>
      <c r="T20" s="173">
        <f>SUM(T5:T19)</f>
        <v>175768</v>
      </c>
      <c r="U20" s="173">
        <f>SUM(U5:U19)</f>
        <v>60422</v>
      </c>
      <c r="V20" s="173">
        <f>SUM(V5:V19)</f>
        <v>1028040</v>
      </c>
      <c r="W20" s="173">
        <f>SUM(W5:W19)</f>
        <v>11580</v>
      </c>
      <c r="X20" s="173">
        <f>SUM(X5:X19)</f>
        <v>3699</v>
      </c>
      <c r="Y20" s="173">
        <f>SUM(Y5:Y19)</f>
        <v>383910</v>
      </c>
      <c r="Z20" s="173">
        <f>SUM(Z5:Z19)</f>
        <v>130972</v>
      </c>
      <c r="AA20" s="173">
        <f>SUM(AA5:AA19)</f>
        <v>4396</v>
      </c>
      <c r="AB20" s="173">
        <f>SUM(AB5:AB19)</f>
        <v>968</v>
      </c>
      <c r="AC20" s="173">
        <f>SUM(AC5:AC19)</f>
        <v>1295</v>
      </c>
      <c r="AD20" s="173">
        <f>SUM(AD5:AD19)</f>
        <v>50829</v>
      </c>
      <c r="AE20" s="173">
        <f>SUM(AE5:AE19)</f>
        <v>223945</v>
      </c>
      <c r="AF20" s="173">
        <f>SUM(AF5:AF19)</f>
        <v>45467</v>
      </c>
      <c r="AG20" s="173">
        <f>SUM(AG5:AG19)</f>
        <v>406</v>
      </c>
      <c r="AH20" s="173">
        <f>SUM(AH5:AH19)</f>
        <v>3350</v>
      </c>
      <c r="AI20" s="173">
        <f>SUM(AI5:AI19)</f>
        <v>5955</v>
      </c>
      <c r="AJ20" s="173">
        <f>SUM(AJ5:AJ19)</f>
        <v>4908</v>
      </c>
      <c r="AK20" s="173">
        <f>SUM(AK5:AK19)</f>
        <v>248209</v>
      </c>
      <c r="AL20" s="173">
        <f>SUM(AL5:AL19)</f>
        <v>1115198</v>
      </c>
      <c r="AM20" s="173">
        <f>SUM(AM5:AM19)</f>
        <v>-87158</v>
      </c>
    </row>
    <row r="21" spans="2:39" s="174" customFormat="1" ht="13" x14ac:dyDescent="0.3">
      <c r="D21" s="175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</row>
    <row r="22" spans="2:39" x14ac:dyDescent="0.25">
      <c r="B22" s="169" t="s">
        <v>354</v>
      </c>
      <c r="C22" s="169">
        <v>9362</v>
      </c>
      <c r="D22" s="45" t="s">
        <v>426</v>
      </c>
      <c r="E22" s="219">
        <v>1837478</v>
      </c>
      <c r="F22" s="219">
        <v>145315</v>
      </c>
      <c r="G22" s="219">
        <v>1754058</v>
      </c>
      <c r="H22" s="219">
        <v>1421</v>
      </c>
      <c r="I22" s="219">
        <v>3718273</v>
      </c>
      <c r="J22" s="219">
        <v>6032</v>
      </c>
      <c r="K22" s="219">
        <v>3732241</v>
      </c>
      <c r="L22" s="219">
        <v>3738273</v>
      </c>
      <c r="M22" s="219">
        <v>0</v>
      </c>
      <c r="N22" s="219">
        <v>431</v>
      </c>
      <c r="O22" s="219">
        <v>0</v>
      </c>
      <c r="P22" s="219">
        <v>69163</v>
      </c>
      <c r="Q22" s="219">
        <v>0</v>
      </c>
      <c r="R22" s="219">
        <v>15000</v>
      </c>
      <c r="S22" s="219">
        <v>61574</v>
      </c>
      <c r="T22" s="219">
        <v>33372</v>
      </c>
      <c r="U22" s="219">
        <v>170843</v>
      </c>
      <c r="V22" s="219">
        <v>350855</v>
      </c>
      <c r="W22" s="219">
        <v>73443</v>
      </c>
      <c r="X22" s="219">
        <v>21187</v>
      </c>
      <c r="Y22" s="219">
        <v>34071</v>
      </c>
      <c r="Z22" s="219">
        <v>25451</v>
      </c>
      <c r="AA22" s="219">
        <v>0</v>
      </c>
      <c r="AB22" s="219">
        <v>0</v>
      </c>
      <c r="AC22" s="219">
        <v>0</v>
      </c>
      <c r="AD22" s="219">
        <v>0</v>
      </c>
      <c r="AE22" s="219">
        <v>39731</v>
      </c>
      <c r="AF22" s="219">
        <v>8208</v>
      </c>
      <c r="AG22" s="219">
        <v>0</v>
      </c>
      <c r="AH22" s="219">
        <v>2520</v>
      </c>
      <c r="AI22" s="219">
        <v>1470</v>
      </c>
      <c r="AJ22" s="219">
        <v>0</v>
      </c>
      <c r="AK22" s="219">
        <v>12781</v>
      </c>
      <c r="AL22" s="219">
        <v>218862</v>
      </c>
      <c r="AM22" s="219">
        <f>V22-AL22</f>
        <v>131993</v>
      </c>
    </row>
    <row r="23" spans="2:39" x14ac:dyDescent="0.25">
      <c r="B23" s="169" t="s">
        <v>354</v>
      </c>
      <c r="C23" s="169">
        <v>9411</v>
      </c>
      <c r="D23" s="45" t="s">
        <v>416</v>
      </c>
      <c r="E23" s="219">
        <v>878257</v>
      </c>
      <c r="F23" s="219">
        <v>2672</v>
      </c>
      <c r="G23" s="219">
        <v>47816</v>
      </c>
      <c r="H23" s="219">
        <v>0</v>
      </c>
      <c r="I23" s="219">
        <v>928745</v>
      </c>
      <c r="J23" s="219">
        <v>3478</v>
      </c>
      <c r="K23" s="219">
        <v>925267</v>
      </c>
      <c r="L23" s="219">
        <v>928745</v>
      </c>
      <c r="M23" s="219">
        <v>0</v>
      </c>
      <c r="N23" s="219">
        <v>0</v>
      </c>
      <c r="O23" s="219">
        <v>0</v>
      </c>
      <c r="P23" s="219">
        <v>99077</v>
      </c>
      <c r="Q23" s="219">
        <v>6242</v>
      </c>
      <c r="R23" s="219">
        <v>500</v>
      </c>
      <c r="S23" s="219">
        <v>1495</v>
      </c>
      <c r="T23" s="219">
        <v>26392</v>
      </c>
      <c r="U23" s="219">
        <v>0</v>
      </c>
      <c r="V23" s="219">
        <v>133706</v>
      </c>
      <c r="W23" s="219">
        <v>3862</v>
      </c>
      <c r="X23" s="219">
        <v>550</v>
      </c>
      <c r="Y23" s="219">
        <v>78562</v>
      </c>
      <c r="Z23" s="219">
        <v>16976</v>
      </c>
      <c r="AA23" s="219">
        <v>0</v>
      </c>
      <c r="AB23" s="219">
        <v>283</v>
      </c>
      <c r="AC23" s="219">
        <v>0</v>
      </c>
      <c r="AD23" s="219">
        <v>14499</v>
      </c>
      <c r="AE23" s="219">
        <v>33115</v>
      </c>
      <c r="AF23" s="219">
        <v>0</v>
      </c>
      <c r="AG23" s="219">
        <v>0</v>
      </c>
      <c r="AH23" s="219">
        <v>524</v>
      </c>
      <c r="AI23" s="219">
        <v>510</v>
      </c>
      <c r="AJ23" s="219">
        <v>1034</v>
      </c>
      <c r="AK23" s="219">
        <v>9330</v>
      </c>
      <c r="AL23" s="219">
        <v>158211</v>
      </c>
      <c r="AM23" s="219">
        <f>V23-AL23</f>
        <v>-24505</v>
      </c>
    </row>
    <row r="24" spans="2:39" x14ac:dyDescent="0.25">
      <c r="B24" s="169" t="s">
        <v>354</v>
      </c>
      <c r="C24" s="169">
        <v>9363</v>
      </c>
      <c r="D24" s="45" t="s">
        <v>453</v>
      </c>
      <c r="E24" s="219">
        <v>2221393</v>
      </c>
      <c r="F24" s="219">
        <v>159735</v>
      </c>
      <c r="G24" s="219">
        <v>194359</v>
      </c>
      <c r="H24" s="219">
        <v>13064</v>
      </c>
      <c r="I24" s="219">
        <v>2588551</v>
      </c>
      <c r="J24" s="219">
        <v>46529</v>
      </c>
      <c r="K24" s="219">
        <v>2542022</v>
      </c>
      <c r="L24" s="219">
        <v>2588551</v>
      </c>
      <c r="M24" s="219">
        <v>12525</v>
      </c>
      <c r="N24" s="219">
        <v>3975</v>
      </c>
      <c r="O24" s="219">
        <v>113082</v>
      </c>
      <c r="P24" s="219">
        <v>220631</v>
      </c>
      <c r="Q24" s="219">
        <v>0</v>
      </c>
      <c r="R24" s="219">
        <v>1000</v>
      </c>
      <c r="S24" s="219">
        <v>6599</v>
      </c>
      <c r="T24" s="219">
        <v>35206</v>
      </c>
      <c r="U24" s="219">
        <v>28515</v>
      </c>
      <c r="V24" s="219">
        <v>421533</v>
      </c>
      <c r="W24" s="219">
        <v>1200</v>
      </c>
      <c r="X24" s="219">
        <v>4732</v>
      </c>
      <c r="Y24" s="219">
        <v>176872</v>
      </c>
      <c r="Z24" s="219">
        <v>49685</v>
      </c>
      <c r="AA24" s="219">
        <v>0</v>
      </c>
      <c r="AB24" s="219">
        <v>0</v>
      </c>
      <c r="AC24" s="219">
        <v>0</v>
      </c>
      <c r="AD24" s="219">
        <v>101706</v>
      </c>
      <c r="AE24" s="219">
        <v>37750</v>
      </c>
      <c r="AF24" s="219">
        <v>5400</v>
      </c>
      <c r="AG24" s="219">
        <v>17761</v>
      </c>
      <c r="AH24" s="219">
        <v>960</v>
      </c>
      <c r="AI24" s="219">
        <v>990</v>
      </c>
      <c r="AJ24" s="219">
        <v>0</v>
      </c>
      <c r="AK24" s="219">
        <v>46050</v>
      </c>
      <c r="AL24" s="219">
        <v>443007</v>
      </c>
      <c r="AM24" s="219">
        <f>V24-AL24</f>
        <v>-21474</v>
      </c>
    </row>
    <row r="25" spans="2:39" x14ac:dyDescent="0.25">
      <c r="B25" s="169" t="s">
        <v>354</v>
      </c>
      <c r="C25" s="169">
        <v>9366</v>
      </c>
      <c r="D25" s="45" t="s">
        <v>423</v>
      </c>
      <c r="E25" s="219">
        <v>0</v>
      </c>
      <c r="F25" s="219">
        <v>0</v>
      </c>
      <c r="G25" s="219">
        <v>0</v>
      </c>
      <c r="H25" s="219">
        <v>0</v>
      </c>
      <c r="I25" s="219">
        <v>0</v>
      </c>
      <c r="J25" s="219">
        <v>0</v>
      </c>
      <c r="K25" s="219">
        <v>0</v>
      </c>
      <c r="L25" s="219">
        <v>0</v>
      </c>
      <c r="M25" s="219">
        <v>0</v>
      </c>
      <c r="N25" s="219">
        <v>0</v>
      </c>
      <c r="O25" s="219">
        <v>0</v>
      </c>
      <c r="P25" s="219">
        <v>0</v>
      </c>
      <c r="Q25" s="219">
        <v>0</v>
      </c>
      <c r="R25" s="219">
        <v>0</v>
      </c>
      <c r="S25" s="219">
        <v>0</v>
      </c>
      <c r="T25" s="219">
        <v>0</v>
      </c>
      <c r="U25" s="219">
        <v>0</v>
      </c>
      <c r="V25" s="219">
        <v>0</v>
      </c>
      <c r="W25" s="219">
        <v>0</v>
      </c>
      <c r="X25" s="219">
        <v>0</v>
      </c>
      <c r="Y25" s="219">
        <v>0</v>
      </c>
      <c r="Z25" s="219">
        <v>0</v>
      </c>
      <c r="AA25" s="219">
        <v>0</v>
      </c>
      <c r="AB25" s="219">
        <v>0</v>
      </c>
      <c r="AC25" s="219">
        <v>0</v>
      </c>
      <c r="AD25" s="219">
        <v>0</v>
      </c>
      <c r="AE25" s="219">
        <v>0</v>
      </c>
      <c r="AF25" s="219">
        <v>0</v>
      </c>
      <c r="AG25" s="219">
        <v>0</v>
      </c>
      <c r="AH25" s="219">
        <v>0</v>
      </c>
      <c r="AI25" s="219">
        <v>0</v>
      </c>
      <c r="AJ25" s="219">
        <v>0</v>
      </c>
      <c r="AK25" s="219">
        <v>0</v>
      </c>
      <c r="AL25" s="219">
        <v>0</v>
      </c>
      <c r="AM25" s="219">
        <f>V25-AL25</f>
        <v>0</v>
      </c>
    </row>
    <row r="26" spans="2:39" x14ac:dyDescent="0.25">
      <c r="B26" s="169" t="s">
        <v>354</v>
      </c>
      <c r="C26" s="169">
        <v>9371</v>
      </c>
      <c r="D26" s="45" t="s">
        <v>415</v>
      </c>
      <c r="E26" s="219">
        <v>745000</v>
      </c>
      <c r="F26" s="219">
        <v>7784</v>
      </c>
      <c r="G26" s="219">
        <v>432242</v>
      </c>
      <c r="H26" s="219">
        <v>2279</v>
      </c>
      <c r="I26" s="219">
        <v>1187305</v>
      </c>
      <c r="J26" s="219">
        <v>19188</v>
      </c>
      <c r="K26" s="219">
        <v>1168117</v>
      </c>
      <c r="L26" s="219">
        <v>1187305</v>
      </c>
      <c r="M26" s="219">
        <v>0</v>
      </c>
      <c r="N26" s="219">
        <v>11921</v>
      </c>
      <c r="O26" s="219">
        <v>21874</v>
      </c>
      <c r="P26" s="219">
        <v>152571</v>
      </c>
      <c r="Q26" s="219">
        <v>0</v>
      </c>
      <c r="R26" s="219">
        <v>0</v>
      </c>
      <c r="S26" s="219">
        <v>13248</v>
      </c>
      <c r="T26" s="219">
        <v>40717</v>
      </c>
      <c r="U26" s="219">
        <v>15240</v>
      </c>
      <c r="V26" s="219">
        <v>255571</v>
      </c>
      <c r="W26" s="219">
        <v>4728</v>
      </c>
      <c r="X26" s="219">
        <v>0</v>
      </c>
      <c r="Y26" s="219">
        <v>81277</v>
      </c>
      <c r="Z26" s="219">
        <v>36397</v>
      </c>
      <c r="AA26" s="219">
        <v>56</v>
      </c>
      <c r="AB26" s="219">
        <v>0</v>
      </c>
      <c r="AC26" s="219">
        <v>0</v>
      </c>
      <c r="AD26" s="219">
        <v>1375</v>
      </c>
      <c r="AE26" s="219">
        <v>8708</v>
      </c>
      <c r="AF26" s="219">
        <v>7500</v>
      </c>
      <c r="AG26" s="219">
        <v>17180</v>
      </c>
      <c r="AH26" s="219">
        <v>1668</v>
      </c>
      <c r="AI26" s="219">
        <v>0</v>
      </c>
      <c r="AJ26" s="219">
        <v>0</v>
      </c>
      <c r="AK26" s="219">
        <v>41258</v>
      </c>
      <c r="AL26" s="219">
        <v>200147</v>
      </c>
      <c r="AM26" s="219">
        <f>V26-AL26</f>
        <v>55424</v>
      </c>
    </row>
    <row r="27" spans="2:39" x14ac:dyDescent="0.25">
      <c r="B27" s="169" t="s">
        <v>354</v>
      </c>
      <c r="C27" s="169">
        <v>9372</v>
      </c>
      <c r="D27" s="45" t="s">
        <v>412</v>
      </c>
      <c r="E27" s="219">
        <v>0</v>
      </c>
      <c r="F27" s="219">
        <v>0</v>
      </c>
      <c r="G27" s="219">
        <v>0</v>
      </c>
      <c r="H27" s="219">
        <v>0</v>
      </c>
      <c r="I27" s="219">
        <v>0</v>
      </c>
      <c r="J27" s="219">
        <v>0</v>
      </c>
      <c r="K27" s="219">
        <v>0</v>
      </c>
      <c r="L27" s="219">
        <v>0</v>
      </c>
      <c r="M27" s="219">
        <v>0</v>
      </c>
      <c r="N27" s="219">
        <v>0</v>
      </c>
      <c r="O27" s="219">
        <v>0</v>
      </c>
      <c r="P27" s="219">
        <v>0</v>
      </c>
      <c r="Q27" s="219">
        <v>0</v>
      </c>
      <c r="R27" s="219">
        <v>0</v>
      </c>
      <c r="S27" s="219">
        <v>0</v>
      </c>
      <c r="T27" s="219">
        <v>0</v>
      </c>
      <c r="U27" s="219">
        <v>0</v>
      </c>
      <c r="V27" s="219">
        <v>0</v>
      </c>
      <c r="W27" s="219">
        <v>0</v>
      </c>
      <c r="X27" s="219">
        <v>0</v>
      </c>
      <c r="Y27" s="219">
        <v>0</v>
      </c>
      <c r="Z27" s="219">
        <v>0</v>
      </c>
      <c r="AA27" s="219">
        <v>0</v>
      </c>
      <c r="AB27" s="219">
        <v>0</v>
      </c>
      <c r="AC27" s="219">
        <v>0</v>
      </c>
      <c r="AD27" s="219">
        <v>0</v>
      </c>
      <c r="AE27" s="219">
        <v>0</v>
      </c>
      <c r="AF27" s="219">
        <v>0</v>
      </c>
      <c r="AG27" s="219">
        <v>0</v>
      </c>
      <c r="AH27" s="219">
        <v>0</v>
      </c>
      <c r="AI27" s="219">
        <v>0</v>
      </c>
      <c r="AJ27" s="219">
        <v>0</v>
      </c>
      <c r="AK27" s="219">
        <v>0</v>
      </c>
      <c r="AL27" s="219">
        <v>0</v>
      </c>
      <c r="AM27" s="219">
        <f>V27-AL27</f>
        <v>0</v>
      </c>
    </row>
    <row r="28" spans="2:39" x14ac:dyDescent="0.25">
      <c r="B28" s="169" t="s">
        <v>354</v>
      </c>
      <c r="C28" s="169">
        <v>9364</v>
      </c>
      <c r="D28" s="45" t="s">
        <v>413</v>
      </c>
      <c r="E28" s="219">
        <v>0</v>
      </c>
      <c r="F28" s="219">
        <v>7166</v>
      </c>
      <c r="G28" s="219">
        <v>178385</v>
      </c>
      <c r="H28" s="219">
        <v>2828</v>
      </c>
      <c r="I28" s="219">
        <v>188579</v>
      </c>
      <c r="J28" s="219">
        <v>678</v>
      </c>
      <c r="K28" s="219">
        <v>187901</v>
      </c>
      <c r="L28" s="219">
        <v>188579</v>
      </c>
      <c r="M28" s="219">
        <v>0</v>
      </c>
      <c r="N28" s="219">
        <v>17851</v>
      </c>
      <c r="O28" s="219">
        <v>38519</v>
      </c>
      <c r="P28" s="219">
        <v>52926</v>
      </c>
      <c r="Q28" s="219">
        <v>0</v>
      </c>
      <c r="R28" s="219">
        <v>0</v>
      </c>
      <c r="S28" s="219">
        <v>2759</v>
      </c>
      <c r="T28" s="219">
        <v>0</v>
      </c>
      <c r="U28" s="219">
        <v>0</v>
      </c>
      <c r="V28" s="219">
        <v>112056</v>
      </c>
      <c r="W28" s="219">
        <v>0</v>
      </c>
      <c r="X28" s="219">
        <v>0</v>
      </c>
      <c r="Y28" s="219">
        <v>5905</v>
      </c>
      <c r="Z28" s="219">
        <v>27848</v>
      </c>
      <c r="AA28" s="219">
        <v>0</v>
      </c>
      <c r="AB28" s="219">
        <v>0</v>
      </c>
      <c r="AC28" s="219">
        <v>0</v>
      </c>
      <c r="AD28" s="219">
        <v>0</v>
      </c>
      <c r="AE28" s="219">
        <v>6911</v>
      </c>
      <c r="AF28" s="219">
        <v>941</v>
      </c>
      <c r="AG28" s="219">
        <v>0</v>
      </c>
      <c r="AH28" s="219">
        <v>252</v>
      </c>
      <c r="AI28" s="219">
        <v>0</v>
      </c>
      <c r="AJ28" s="219">
        <v>0</v>
      </c>
      <c r="AK28" s="219">
        <v>7930</v>
      </c>
      <c r="AL28" s="219">
        <v>69657</v>
      </c>
      <c r="AM28" s="219">
        <f>V28-AL28</f>
        <v>42399</v>
      </c>
    </row>
    <row r="29" spans="2:39" x14ac:dyDescent="0.25">
      <c r="B29" s="169" t="s">
        <v>354</v>
      </c>
      <c r="C29" s="169">
        <v>9378</v>
      </c>
      <c r="D29" s="45" t="s">
        <v>454</v>
      </c>
      <c r="E29" s="219">
        <v>0</v>
      </c>
      <c r="F29" s="219">
        <v>0</v>
      </c>
      <c r="G29" s="219">
        <v>0</v>
      </c>
      <c r="H29" s="219">
        <v>0</v>
      </c>
      <c r="I29" s="219">
        <v>0</v>
      </c>
      <c r="J29" s="219">
        <v>0</v>
      </c>
      <c r="K29" s="219">
        <v>0</v>
      </c>
      <c r="L29" s="219">
        <v>0</v>
      </c>
      <c r="M29" s="219">
        <v>0</v>
      </c>
      <c r="N29" s="219">
        <v>0</v>
      </c>
      <c r="O29" s="219">
        <v>0</v>
      </c>
      <c r="P29" s="219">
        <v>0</v>
      </c>
      <c r="Q29" s="219">
        <v>0</v>
      </c>
      <c r="R29" s="219">
        <v>0</v>
      </c>
      <c r="S29" s="219">
        <v>0</v>
      </c>
      <c r="T29" s="219">
        <v>0</v>
      </c>
      <c r="U29" s="219">
        <v>0</v>
      </c>
      <c r="V29" s="219">
        <v>0</v>
      </c>
      <c r="W29" s="219">
        <v>0</v>
      </c>
      <c r="X29" s="219">
        <v>0</v>
      </c>
      <c r="Y29" s="219">
        <v>0</v>
      </c>
      <c r="Z29" s="219">
        <v>0</v>
      </c>
      <c r="AA29" s="219">
        <v>0</v>
      </c>
      <c r="AB29" s="219">
        <v>0</v>
      </c>
      <c r="AC29" s="219">
        <v>0</v>
      </c>
      <c r="AD29" s="219">
        <v>0</v>
      </c>
      <c r="AE29" s="219">
        <v>0</v>
      </c>
      <c r="AF29" s="219">
        <v>0</v>
      </c>
      <c r="AG29" s="219">
        <v>0</v>
      </c>
      <c r="AH29" s="219">
        <v>0</v>
      </c>
      <c r="AI29" s="219">
        <v>0</v>
      </c>
      <c r="AJ29" s="219">
        <v>0</v>
      </c>
      <c r="AK29" s="219">
        <v>0</v>
      </c>
      <c r="AL29" s="219">
        <v>0</v>
      </c>
      <c r="AM29" s="219">
        <f>V29-AL29</f>
        <v>0</v>
      </c>
    </row>
    <row r="30" spans="2:39" x14ac:dyDescent="0.25">
      <c r="B30" s="169" t="s">
        <v>354</v>
      </c>
      <c r="C30" s="169">
        <v>9908</v>
      </c>
      <c r="D30" s="45" t="s">
        <v>417</v>
      </c>
      <c r="E30" s="219">
        <v>645000</v>
      </c>
      <c r="F30" s="219">
        <v>340922</v>
      </c>
      <c r="G30" s="219">
        <v>47989</v>
      </c>
      <c r="H30" s="219">
        <v>3892</v>
      </c>
      <c r="I30" s="219">
        <v>1037803</v>
      </c>
      <c r="J30" s="219">
        <v>5061</v>
      </c>
      <c r="K30" s="219">
        <v>1032742</v>
      </c>
      <c r="L30" s="219">
        <v>1037803</v>
      </c>
      <c r="M30" s="219">
        <v>0</v>
      </c>
      <c r="N30" s="219">
        <v>0</v>
      </c>
      <c r="O30" s="219">
        <v>30970</v>
      </c>
      <c r="P30" s="219">
        <v>43943</v>
      </c>
      <c r="Q30" s="219">
        <v>11381</v>
      </c>
      <c r="R30" s="219">
        <v>0</v>
      </c>
      <c r="S30" s="219">
        <v>3621</v>
      </c>
      <c r="T30" s="219">
        <v>0</v>
      </c>
      <c r="U30" s="219">
        <v>0</v>
      </c>
      <c r="V30" s="219">
        <v>89915</v>
      </c>
      <c r="W30" s="219">
        <v>7089</v>
      </c>
      <c r="X30" s="219">
        <v>0</v>
      </c>
      <c r="Y30" s="219">
        <v>49513</v>
      </c>
      <c r="Z30" s="219">
        <v>0</v>
      </c>
      <c r="AA30" s="219">
        <v>0</v>
      </c>
      <c r="AB30" s="219">
        <v>0</v>
      </c>
      <c r="AC30" s="219">
        <v>0</v>
      </c>
      <c r="AD30" s="219">
        <v>3113</v>
      </c>
      <c r="AE30" s="219">
        <v>28733</v>
      </c>
      <c r="AF30" s="219">
        <v>1675</v>
      </c>
      <c r="AG30" s="219">
        <v>0</v>
      </c>
      <c r="AH30" s="219">
        <v>630</v>
      </c>
      <c r="AI30" s="219">
        <v>809</v>
      </c>
      <c r="AJ30" s="219">
        <v>0</v>
      </c>
      <c r="AK30" s="219">
        <v>4429</v>
      </c>
      <c r="AL30" s="219">
        <v>95991</v>
      </c>
      <c r="AM30" s="219">
        <f>V30-AL30</f>
        <v>-6076</v>
      </c>
    </row>
    <row r="31" spans="2:39" x14ac:dyDescent="0.25">
      <c r="B31" s="169" t="s">
        <v>354</v>
      </c>
      <c r="C31" s="169">
        <v>9383</v>
      </c>
      <c r="D31" s="45" t="s">
        <v>414</v>
      </c>
      <c r="E31" s="219">
        <v>1545000</v>
      </c>
      <c r="F31" s="219">
        <v>59835</v>
      </c>
      <c r="G31" s="219">
        <v>285489</v>
      </c>
      <c r="H31" s="219">
        <v>2198</v>
      </c>
      <c r="I31" s="219">
        <v>1892523</v>
      </c>
      <c r="J31" s="219">
        <v>0</v>
      </c>
      <c r="K31" s="219">
        <v>1892523</v>
      </c>
      <c r="L31" s="219">
        <v>1892523</v>
      </c>
      <c r="M31" s="219">
        <v>0</v>
      </c>
      <c r="N31" s="219">
        <v>18299</v>
      </c>
      <c r="O31" s="219">
        <v>112</v>
      </c>
      <c r="P31" s="219">
        <v>44854</v>
      </c>
      <c r="Q31" s="219">
        <v>0</v>
      </c>
      <c r="R31" s="219">
        <v>0</v>
      </c>
      <c r="S31" s="219">
        <v>6448</v>
      </c>
      <c r="T31" s="219">
        <v>18125</v>
      </c>
      <c r="U31" s="219">
        <v>300</v>
      </c>
      <c r="V31" s="219">
        <v>88440</v>
      </c>
      <c r="W31" s="219">
        <v>2900</v>
      </c>
      <c r="X31" s="219">
        <v>2050</v>
      </c>
      <c r="Y31" s="219">
        <v>2787</v>
      </c>
      <c r="Z31" s="219">
        <v>0</v>
      </c>
      <c r="AA31" s="219">
        <v>0</v>
      </c>
      <c r="AB31" s="219">
        <v>0</v>
      </c>
      <c r="AC31" s="219">
        <v>0</v>
      </c>
      <c r="AD31" s="219">
        <v>17723</v>
      </c>
      <c r="AE31" s="219">
        <v>27207</v>
      </c>
      <c r="AF31" s="219">
        <v>1500</v>
      </c>
      <c r="AG31" s="219">
        <v>200</v>
      </c>
      <c r="AH31" s="219">
        <v>204</v>
      </c>
      <c r="AI31" s="219">
        <v>300</v>
      </c>
      <c r="AJ31" s="219">
        <v>2204</v>
      </c>
      <c r="AK31" s="219">
        <v>2122</v>
      </c>
      <c r="AL31" s="219">
        <v>56995</v>
      </c>
      <c r="AM31" s="219">
        <f>V31-AL31</f>
        <v>31445</v>
      </c>
    </row>
    <row r="32" spans="2:39" x14ac:dyDescent="0.25">
      <c r="B32" s="169" t="s">
        <v>354</v>
      </c>
      <c r="C32" s="169">
        <v>9403</v>
      </c>
      <c r="D32" s="45" t="s">
        <v>420</v>
      </c>
      <c r="E32" s="219">
        <v>729000</v>
      </c>
      <c r="F32" s="219">
        <v>77000</v>
      </c>
      <c r="G32" s="219">
        <v>97574</v>
      </c>
      <c r="H32" s="219">
        <v>0</v>
      </c>
      <c r="I32" s="219">
        <v>903574</v>
      </c>
      <c r="J32" s="219">
        <v>0</v>
      </c>
      <c r="K32" s="219">
        <v>0</v>
      </c>
      <c r="L32" s="219">
        <v>903574</v>
      </c>
      <c r="M32" s="219">
        <v>2000</v>
      </c>
      <c r="N32" s="219">
        <v>0</v>
      </c>
      <c r="O32" s="219">
        <v>3027</v>
      </c>
      <c r="P32" s="219">
        <v>35976</v>
      </c>
      <c r="Q32" s="219">
        <v>32000</v>
      </c>
      <c r="R32" s="219">
        <v>0</v>
      </c>
      <c r="S32" s="219">
        <v>1249</v>
      </c>
      <c r="T32" s="219">
        <v>12165</v>
      </c>
      <c r="U32" s="219">
        <v>250</v>
      </c>
      <c r="V32" s="219">
        <v>86667</v>
      </c>
      <c r="W32" s="219">
        <v>2826</v>
      </c>
      <c r="X32" s="219">
        <v>0</v>
      </c>
      <c r="Y32" s="219">
        <v>12877</v>
      </c>
      <c r="Z32" s="219">
        <v>2731</v>
      </c>
      <c r="AA32" s="219">
        <v>0</v>
      </c>
      <c r="AB32" s="219">
        <v>0</v>
      </c>
      <c r="AC32" s="219">
        <v>0</v>
      </c>
      <c r="AD32" s="219">
        <v>10596</v>
      </c>
      <c r="AE32" s="219">
        <v>13931</v>
      </c>
      <c r="AF32" s="219">
        <v>600</v>
      </c>
      <c r="AG32" s="219">
        <v>0</v>
      </c>
      <c r="AH32" s="219">
        <v>0</v>
      </c>
      <c r="AI32" s="219">
        <v>501</v>
      </c>
      <c r="AJ32" s="219">
        <v>0</v>
      </c>
      <c r="AK32" s="219">
        <v>2136</v>
      </c>
      <c r="AL32" s="219">
        <v>46198</v>
      </c>
      <c r="AM32" s="219">
        <f>V32-AL32</f>
        <v>40469</v>
      </c>
    </row>
    <row r="33" spans="2:39" x14ac:dyDescent="0.25">
      <c r="B33" s="169" t="s">
        <v>354</v>
      </c>
      <c r="C33" s="169">
        <v>9384</v>
      </c>
      <c r="D33" s="45" t="s">
        <v>418</v>
      </c>
      <c r="E33" s="219">
        <v>504576</v>
      </c>
      <c r="F33" s="219">
        <v>0</v>
      </c>
      <c r="G33" s="219">
        <v>484761</v>
      </c>
      <c r="H33" s="219">
        <v>2093</v>
      </c>
      <c r="I33" s="219">
        <v>991430</v>
      </c>
      <c r="J33" s="219">
        <v>0</v>
      </c>
      <c r="K33" s="219">
        <v>991430</v>
      </c>
      <c r="L33" s="219">
        <v>991430</v>
      </c>
      <c r="M33" s="219">
        <v>0</v>
      </c>
      <c r="N33" s="219">
        <v>0</v>
      </c>
      <c r="O33" s="219">
        <v>783</v>
      </c>
      <c r="P33" s="219">
        <v>12198</v>
      </c>
      <c r="Q33" s="219">
        <v>1160</v>
      </c>
      <c r="R33" s="219">
        <v>0</v>
      </c>
      <c r="S33" s="219">
        <v>1654</v>
      </c>
      <c r="T33" s="219">
        <v>16294</v>
      </c>
      <c r="U33" s="219">
        <v>150</v>
      </c>
      <c r="V33" s="219">
        <v>32239</v>
      </c>
      <c r="W33" s="219">
        <v>150</v>
      </c>
      <c r="X33" s="219">
        <v>0</v>
      </c>
      <c r="Y33" s="219">
        <v>2659</v>
      </c>
      <c r="Z33" s="219">
        <v>0</v>
      </c>
      <c r="AA33" s="219">
        <v>5325</v>
      </c>
      <c r="AB33" s="219">
        <v>56</v>
      </c>
      <c r="AC33" s="219">
        <v>0</v>
      </c>
      <c r="AD33" s="219">
        <v>0</v>
      </c>
      <c r="AE33" s="219">
        <v>19238</v>
      </c>
      <c r="AF33" s="219">
        <v>2100</v>
      </c>
      <c r="AG33" s="219">
        <v>0</v>
      </c>
      <c r="AH33" s="219">
        <v>459</v>
      </c>
      <c r="AI33" s="219">
        <v>390</v>
      </c>
      <c r="AJ33" s="219">
        <v>0</v>
      </c>
      <c r="AK33" s="219">
        <v>2389</v>
      </c>
      <c r="AL33" s="219">
        <v>32766</v>
      </c>
      <c r="AM33" s="219">
        <f>V33-AL33</f>
        <v>-527</v>
      </c>
    </row>
    <row r="34" spans="2:39" x14ac:dyDescent="0.25">
      <c r="B34" s="169" t="s">
        <v>354</v>
      </c>
      <c r="C34" s="169">
        <v>9408</v>
      </c>
      <c r="D34" s="45" t="s">
        <v>419</v>
      </c>
      <c r="E34" s="219">
        <v>0</v>
      </c>
      <c r="F34" s="219">
        <v>0</v>
      </c>
      <c r="G34" s="219">
        <v>0</v>
      </c>
      <c r="H34" s="219">
        <v>0</v>
      </c>
      <c r="I34" s="219">
        <v>0</v>
      </c>
      <c r="J34" s="219">
        <v>0</v>
      </c>
      <c r="K34" s="219">
        <v>0</v>
      </c>
      <c r="L34" s="219">
        <v>0</v>
      </c>
      <c r="M34" s="219">
        <v>0</v>
      </c>
      <c r="N34" s="219">
        <v>0</v>
      </c>
      <c r="O34" s="219">
        <v>0</v>
      </c>
      <c r="P34" s="219">
        <v>0</v>
      </c>
      <c r="Q34" s="219">
        <v>0</v>
      </c>
      <c r="R34" s="219">
        <v>0</v>
      </c>
      <c r="S34" s="219">
        <v>0</v>
      </c>
      <c r="T34" s="219">
        <v>0</v>
      </c>
      <c r="U34" s="219">
        <v>0</v>
      </c>
      <c r="V34" s="219">
        <v>0</v>
      </c>
      <c r="W34" s="219">
        <v>0</v>
      </c>
      <c r="X34" s="219">
        <v>0</v>
      </c>
      <c r="Y34" s="219">
        <v>0</v>
      </c>
      <c r="Z34" s="219">
        <v>0</v>
      </c>
      <c r="AA34" s="219">
        <v>0</v>
      </c>
      <c r="AB34" s="219">
        <v>0</v>
      </c>
      <c r="AC34" s="219">
        <v>0</v>
      </c>
      <c r="AD34" s="219">
        <v>0</v>
      </c>
      <c r="AE34" s="219">
        <v>0</v>
      </c>
      <c r="AF34" s="219">
        <v>0</v>
      </c>
      <c r="AG34" s="219">
        <v>0</v>
      </c>
      <c r="AH34" s="219">
        <v>0</v>
      </c>
      <c r="AI34" s="219">
        <v>0</v>
      </c>
      <c r="AJ34" s="219">
        <v>0</v>
      </c>
      <c r="AK34" s="219">
        <v>0</v>
      </c>
      <c r="AL34" s="219">
        <v>0</v>
      </c>
      <c r="AM34" s="219">
        <f>V34-AL34</f>
        <v>0</v>
      </c>
    </row>
    <row r="35" spans="2:39" x14ac:dyDescent="0.25">
      <c r="B35" s="169" t="s">
        <v>354</v>
      </c>
      <c r="C35" s="169">
        <v>9385</v>
      </c>
      <c r="D35" s="45" t="s">
        <v>421</v>
      </c>
      <c r="E35" s="219">
        <v>936000</v>
      </c>
      <c r="F35" s="219">
        <v>34973</v>
      </c>
      <c r="G35" s="219">
        <v>110533</v>
      </c>
      <c r="H35" s="219">
        <v>166</v>
      </c>
      <c r="I35" s="219">
        <v>1081672</v>
      </c>
      <c r="J35" s="219">
        <v>0</v>
      </c>
      <c r="K35" s="219">
        <v>1081672</v>
      </c>
      <c r="L35" s="219">
        <v>1081672</v>
      </c>
      <c r="M35" s="219">
        <v>0</v>
      </c>
      <c r="N35" s="219">
        <v>4174</v>
      </c>
      <c r="O35" s="219">
        <v>0</v>
      </c>
      <c r="P35" s="219">
        <v>63074</v>
      </c>
      <c r="Q35" s="219">
        <v>124</v>
      </c>
      <c r="R35" s="219">
        <v>5600</v>
      </c>
      <c r="S35" s="219">
        <v>5132</v>
      </c>
      <c r="T35" s="219">
        <v>7654</v>
      </c>
      <c r="U35" s="219">
        <v>3136</v>
      </c>
      <c r="V35" s="219">
        <v>89394</v>
      </c>
      <c r="W35" s="219">
        <v>2885</v>
      </c>
      <c r="X35" s="219">
        <v>0</v>
      </c>
      <c r="Y35" s="219">
        <v>39483</v>
      </c>
      <c r="Z35" s="219">
        <v>6184</v>
      </c>
      <c r="AA35" s="219">
        <v>0</v>
      </c>
      <c r="AB35" s="219">
        <v>191</v>
      </c>
      <c r="AC35" s="219">
        <v>0</v>
      </c>
      <c r="AD35" s="219">
        <v>0</v>
      </c>
      <c r="AE35" s="219">
        <v>29770</v>
      </c>
      <c r="AF35" s="219">
        <v>4200</v>
      </c>
      <c r="AG35" s="219">
        <v>0</v>
      </c>
      <c r="AH35" s="219">
        <v>1356</v>
      </c>
      <c r="AI35" s="219">
        <v>900</v>
      </c>
      <c r="AJ35" s="219">
        <v>6456</v>
      </c>
      <c r="AK35" s="219">
        <v>8192</v>
      </c>
      <c r="AL35" s="219">
        <v>93161</v>
      </c>
      <c r="AM35" s="219">
        <f>V35-AL35</f>
        <v>-3767</v>
      </c>
    </row>
    <row r="36" spans="2:39" x14ac:dyDescent="0.25">
      <c r="B36" s="169" t="s">
        <v>354</v>
      </c>
      <c r="C36" s="169">
        <v>9388</v>
      </c>
      <c r="D36" s="45" t="s">
        <v>422</v>
      </c>
      <c r="E36" s="219">
        <v>3285000</v>
      </c>
      <c r="F36" s="219">
        <v>10040</v>
      </c>
      <c r="G36" s="219">
        <v>300208</v>
      </c>
      <c r="H36" s="219">
        <v>6383</v>
      </c>
      <c r="I36" s="219">
        <v>3601631</v>
      </c>
      <c r="J36" s="219">
        <v>4816</v>
      </c>
      <c r="K36" s="219">
        <v>3596815</v>
      </c>
      <c r="L36" s="219">
        <v>3601631</v>
      </c>
      <c r="M36" s="219">
        <v>0</v>
      </c>
      <c r="N36" s="219">
        <v>0</v>
      </c>
      <c r="O36" s="219">
        <v>0</v>
      </c>
      <c r="P36" s="219">
        <v>57036</v>
      </c>
      <c r="Q36" s="219">
        <v>0</v>
      </c>
      <c r="R36" s="219">
        <v>0</v>
      </c>
      <c r="S36" s="219">
        <v>12761</v>
      </c>
      <c r="T36" s="219">
        <v>38844</v>
      </c>
      <c r="U36" s="219">
        <v>4262</v>
      </c>
      <c r="V36" s="219">
        <v>112903</v>
      </c>
      <c r="W36" s="219">
        <v>7400</v>
      </c>
      <c r="X36" s="219">
        <v>0</v>
      </c>
      <c r="Y36" s="219">
        <v>50090</v>
      </c>
      <c r="Z36" s="219">
        <v>10332</v>
      </c>
      <c r="AA36" s="219">
        <v>0</v>
      </c>
      <c r="AB36" s="219">
        <v>131</v>
      </c>
      <c r="AC36" s="219">
        <v>0</v>
      </c>
      <c r="AD36" s="219">
        <v>589</v>
      </c>
      <c r="AE36" s="219">
        <v>40387</v>
      </c>
      <c r="AF36" s="219">
        <v>5400</v>
      </c>
      <c r="AG36" s="219">
        <v>0</v>
      </c>
      <c r="AH36" s="219">
        <v>1200</v>
      </c>
      <c r="AI36" s="219">
        <v>1095</v>
      </c>
      <c r="AJ36" s="219">
        <v>7695</v>
      </c>
      <c r="AK36" s="219">
        <v>16776</v>
      </c>
      <c r="AL36" s="219">
        <v>133400</v>
      </c>
      <c r="AM36" s="219">
        <f>V36-AL36</f>
        <v>-20497</v>
      </c>
    </row>
    <row r="37" spans="2:39" x14ac:dyDescent="0.25">
      <c r="B37" s="169" t="s">
        <v>354</v>
      </c>
      <c r="C37" s="169">
        <v>9389</v>
      </c>
      <c r="D37" s="45" t="s">
        <v>424</v>
      </c>
      <c r="E37" s="219">
        <v>2575000</v>
      </c>
      <c r="F37" s="219">
        <v>5536</v>
      </c>
      <c r="G37" s="219">
        <v>291259</v>
      </c>
      <c r="H37" s="219">
        <v>1954</v>
      </c>
      <c r="I37" s="219">
        <v>2873749</v>
      </c>
      <c r="J37" s="219">
        <v>1956</v>
      </c>
      <c r="K37" s="219">
        <v>2871793</v>
      </c>
      <c r="L37" s="219">
        <v>2873749</v>
      </c>
      <c r="M37" s="219">
        <v>0</v>
      </c>
      <c r="N37" s="219">
        <v>174</v>
      </c>
      <c r="O37" s="219">
        <v>0</v>
      </c>
      <c r="P37" s="219">
        <v>106083</v>
      </c>
      <c r="Q37" s="219">
        <v>7851</v>
      </c>
      <c r="R37" s="219">
        <v>0</v>
      </c>
      <c r="S37" s="219">
        <v>7579</v>
      </c>
      <c r="T37" s="219">
        <v>92142</v>
      </c>
      <c r="U37" s="219">
        <v>4206</v>
      </c>
      <c r="V37" s="219">
        <v>218035</v>
      </c>
      <c r="W37" s="219">
        <v>16489</v>
      </c>
      <c r="X37" s="219">
        <v>0</v>
      </c>
      <c r="Y37" s="219">
        <v>66759</v>
      </c>
      <c r="Z37" s="219">
        <v>21685</v>
      </c>
      <c r="AA37" s="219">
        <v>2953</v>
      </c>
      <c r="AB37" s="219">
        <v>217</v>
      </c>
      <c r="AC37" s="219">
        <v>0</v>
      </c>
      <c r="AD37" s="219">
        <v>17549</v>
      </c>
      <c r="AE37" s="219">
        <v>12455</v>
      </c>
      <c r="AF37" s="219">
        <v>3590</v>
      </c>
      <c r="AG37" s="219">
        <v>10738</v>
      </c>
      <c r="AH37" s="219">
        <v>0</v>
      </c>
      <c r="AI37" s="219">
        <v>326</v>
      </c>
      <c r="AJ37" s="219">
        <v>0</v>
      </c>
      <c r="AK37" s="219">
        <v>10492</v>
      </c>
      <c r="AL37" s="219">
        <v>163253</v>
      </c>
      <c r="AM37" s="219">
        <f>V37-AL37</f>
        <v>54782</v>
      </c>
    </row>
    <row r="38" spans="2:39" x14ac:dyDescent="0.25">
      <c r="B38" s="169" t="s">
        <v>354</v>
      </c>
      <c r="C38" s="169">
        <v>9970</v>
      </c>
      <c r="D38" s="45" t="s">
        <v>425</v>
      </c>
      <c r="E38" s="219">
        <v>0</v>
      </c>
      <c r="F38" s="219">
        <v>0</v>
      </c>
      <c r="G38" s="219">
        <v>88737</v>
      </c>
      <c r="H38" s="219">
        <v>0</v>
      </c>
      <c r="I38" s="219">
        <v>88737</v>
      </c>
      <c r="J38" s="219">
        <v>0</v>
      </c>
      <c r="K38" s="219">
        <v>0</v>
      </c>
      <c r="L38" s="219">
        <v>88737</v>
      </c>
      <c r="M38" s="219">
        <v>0</v>
      </c>
      <c r="N38" s="219">
        <v>0</v>
      </c>
      <c r="O38" s="219">
        <v>0</v>
      </c>
      <c r="P38" s="219">
        <v>21376</v>
      </c>
      <c r="Q38" s="219">
        <v>0</v>
      </c>
      <c r="R38" s="219">
        <v>0</v>
      </c>
      <c r="S38" s="219">
        <v>2303</v>
      </c>
      <c r="T38" s="219">
        <v>16369</v>
      </c>
      <c r="U38" s="219">
        <v>5000</v>
      </c>
      <c r="V38" s="219">
        <v>45049</v>
      </c>
      <c r="W38" s="219">
        <v>4135</v>
      </c>
      <c r="X38" s="219">
        <v>400</v>
      </c>
      <c r="Y38" s="219">
        <v>4947</v>
      </c>
      <c r="Z38" s="219">
        <v>0</v>
      </c>
      <c r="AA38" s="219">
        <v>850</v>
      </c>
      <c r="AB38" s="219">
        <v>0</v>
      </c>
      <c r="AC38" s="219">
        <v>0</v>
      </c>
      <c r="AD38" s="219">
        <v>0</v>
      </c>
      <c r="AE38" s="219">
        <v>12481</v>
      </c>
      <c r="AF38" s="219">
        <v>2000</v>
      </c>
      <c r="AG38" s="219">
        <v>0</v>
      </c>
      <c r="AH38" s="219">
        <v>420</v>
      </c>
      <c r="AI38" s="219">
        <v>990</v>
      </c>
      <c r="AJ38" s="219">
        <v>0</v>
      </c>
      <c r="AK38" s="219">
        <v>0</v>
      </c>
      <c r="AL38" s="219">
        <v>26223</v>
      </c>
      <c r="AM38" s="219">
        <f>V38-AL38</f>
        <v>18826</v>
      </c>
    </row>
    <row r="39" spans="2:39" s="174" customFormat="1" ht="13" x14ac:dyDescent="0.3">
      <c r="D39" s="175" t="s">
        <v>438</v>
      </c>
      <c r="E39" s="173">
        <f>SUM(E22:E38)</f>
        <v>15901704</v>
      </c>
      <c r="F39" s="173">
        <f t="shared" ref="F39:AM39" si="1">SUM(F22:F38)</f>
        <v>850978</v>
      </c>
      <c r="G39" s="173">
        <f t="shared" si="1"/>
        <v>4313410</v>
      </c>
      <c r="H39" s="173">
        <f t="shared" si="1"/>
        <v>36278</v>
      </c>
      <c r="I39" s="173">
        <f t="shared" si="1"/>
        <v>21082572</v>
      </c>
      <c r="J39" s="173">
        <f t="shared" si="1"/>
        <v>87738</v>
      </c>
      <c r="K39" s="173">
        <f t="shared" si="1"/>
        <v>20022523</v>
      </c>
      <c r="L39" s="173">
        <f t="shared" si="1"/>
        <v>21102572</v>
      </c>
      <c r="M39" s="173">
        <f t="shared" si="1"/>
        <v>14525</v>
      </c>
      <c r="N39" s="173">
        <f t="shared" si="1"/>
        <v>56825</v>
      </c>
      <c r="O39" s="173">
        <f t="shared" si="1"/>
        <v>208367</v>
      </c>
      <c r="P39" s="173">
        <f t="shared" si="1"/>
        <v>978908</v>
      </c>
      <c r="Q39" s="173">
        <f t="shared" si="1"/>
        <v>58758</v>
      </c>
      <c r="R39" s="173">
        <f t="shared" si="1"/>
        <v>22100</v>
      </c>
      <c r="S39" s="173">
        <f t="shared" si="1"/>
        <v>126422</v>
      </c>
      <c r="T39" s="173">
        <f t="shared" si="1"/>
        <v>337280</v>
      </c>
      <c r="U39" s="173">
        <f t="shared" si="1"/>
        <v>231902</v>
      </c>
      <c r="V39" s="173">
        <f t="shared" si="1"/>
        <v>2036363</v>
      </c>
      <c r="W39" s="173">
        <f t="shared" si="1"/>
        <v>127107</v>
      </c>
      <c r="X39" s="173">
        <f t="shared" si="1"/>
        <v>28919</v>
      </c>
      <c r="Y39" s="173">
        <f t="shared" si="1"/>
        <v>605802</v>
      </c>
      <c r="Z39" s="173">
        <f t="shared" si="1"/>
        <v>197289</v>
      </c>
      <c r="AA39" s="173">
        <f t="shared" si="1"/>
        <v>9184</v>
      </c>
      <c r="AB39" s="173">
        <f t="shared" si="1"/>
        <v>878</v>
      </c>
      <c r="AC39" s="173">
        <f t="shared" si="1"/>
        <v>0</v>
      </c>
      <c r="AD39" s="173">
        <f t="shared" si="1"/>
        <v>167150</v>
      </c>
      <c r="AE39" s="173">
        <f t="shared" si="1"/>
        <v>310417</v>
      </c>
      <c r="AF39" s="173">
        <f t="shared" si="1"/>
        <v>43114</v>
      </c>
      <c r="AG39" s="173">
        <f t="shared" si="1"/>
        <v>45879</v>
      </c>
      <c r="AH39" s="173">
        <f t="shared" si="1"/>
        <v>10193</v>
      </c>
      <c r="AI39" s="173">
        <f t="shared" si="1"/>
        <v>8281</v>
      </c>
      <c r="AJ39" s="173">
        <f t="shared" si="1"/>
        <v>17389</v>
      </c>
      <c r="AK39" s="173">
        <f t="shared" si="1"/>
        <v>163885</v>
      </c>
      <c r="AL39" s="173">
        <f t="shared" si="1"/>
        <v>1737871</v>
      </c>
      <c r="AM39" s="173">
        <f t="shared" si="1"/>
        <v>298492</v>
      </c>
    </row>
    <row r="40" spans="2:39" x14ac:dyDescent="0.25">
      <c r="D40" s="170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</row>
    <row r="41" spans="2:39" x14ac:dyDescent="0.25">
      <c r="B41" s="169" t="s">
        <v>353</v>
      </c>
      <c r="C41" s="169">
        <v>9542</v>
      </c>
      <c r="D41" s="172" t="s">
        <v>455</v>
      </c>
      <c r="E41" s="219">
        <v>65000</v>
      </c>
      <c r="F41" s="219">
        <v>21532</v>
      </c>
      <c r="G41" s="219">
        <v>15832</v>
      </c>
      <c r="H41" s="219">
        <v>677</v>
      </c>
      <c r="I41" s="219">
        <v>903041</v>
      </c>
      <c r="J41" s="219">
        <v>0</v>
      </c>
      <c r="K41" s="219">
        <v>903041</v>
      </c>
      <c r="L41" s="219">
        <v>903041</v>
      </c>
      <c r="M41" s="219">
        <v>0</v>
      </c>
      <c r="N41" s="219">
        <v>0</v>
      </c>
      <c r="O41" s="219">
        <v>0</v>
      </c>
      <c r="P41" s="219">
        <v>47345</v>
      </c>
      <c r="Q41" s="219">
        <v>0</v>
      </c>
      <c r="R41" s="219">
        <v>0</v>
      </c>
      <c r="S41" s="219">
        <v>6872</v>
      </c>
      <c r="T41" s="219">
        <v>0</v>
      </c>
      <c r="U41" s="219">
        <v>2498</v>
      </c>
      <c r="V41" s="219">
        <v>56715</v>
      </c>
      <c r="W41" s="219">
        <v>0</v>
      </c>
      <c r="X41" s="219">
        <v>0</v>
      </c>
      <c r="Y41" s="219">
        <v>0</v>
      </c>
      <c r="Z41" s="219">
        <v>0</v>
      </c>
      <c r="AA41" s="219">
        <v>0</v>
      </c>
      <c r="AB41" s="219">
        <v>0</v>
      </c>
      <c r="AC41" s="219">
        <v>0</v>
      </c>
      <c r="AD41" s="219">
        <v>35499</v>
      </c>
      <c r="AE41" s="219">
        <v>0</v>
      </c>
      <c r="AF41" s="219">
        <v>0</v>
      </c>
      <c r="AG41" s="219">
        <v>0</v>
      </c>
      <c r="AH41" s="219">
        <v>0</v>
      </c>
      <c r="AI41" s="219">
        <v>0</v>
      </c>
      <c r="AJ41" s="219">
        <v>0</v>
      </c>
      <c r="AK41" s="219">
        <v>0</v>
      </c>
      <c r="AL41" s="219">
        <v>0</v>
      </c>
      <c r="AM41" s="219">
        <f t="shared" ref="AM41:AM66" si="2">V41-AL41</f>
        <v>56715</v>
      </c>
    </row>
    <row r="42" spans="2:39" x14ac:dyDescent="0.25">
      <c r="B42" s="169" t="s">
        <v>353</v>
      </c>
      <c r="C42" s="169">
        <v>9543</v>
      </c>
      <c r="D42" s="172" t="s">
        <v>402</v>
      </c>
      <c r="E42" s="219">
        <v>1087000</v>
      </c>
      <c r="F42" s="219">
        <v>172203</v>
      </c>
      <c r="G42" s="219">
        <v>120662</v>
      </c>
      <c r="H42" s="219">
        <v>0</v>
      </c>
      <c r="I42" s="219">
        <v>1379865</v>
      </c>
      <c r="J42" s="219">
        <v>0</v>
      </c>
      <c r="K42" s="219">
        <v>1379865</v>
      </c>
      <c r="L42" s="219">
        <v>1379865</v>
      </c>
      <c r="M42" s="219">
        <v>0</v>
      </c>
      <c r="N42" s="219">
        <v>0</v>
      </c>
      <c r="O42" s="219">
        <v>1520</v>
      </c>
      <c r="P42" s="219">
        <v>103711</v>
      </c>
      <c r="Q42" s="219">
        <v>0</v>
      </c>
      <c r="R42" s="219">
        <v>500</v>
      </c>
      <c r="S42" s="219">
        <v>388</v>
      </c>
      <c r="T42" s="219">
        <v>14821</v>
      </c>
      <c r="U42" s="219">
        <v>7624</v>
      </c>
      <c r="V42" s="219">
        <v>128565</v>
      </c>
      <c r="W42" s="219">
        <v>5357</v>
      </c>
      <c r="X42" s="219">
        <v>4000</v>
      </c>
      <c r="Y42" s="219">
        <v>59022</v>
      </c>
      <c r="Z42" s="219">
        <v>22863</v>
      </c>
      <c r="AA42" s="219">
        <v>0</v>
      </c>
      <c r="AB42" s="219">
        <v>204</v>
      </c>
      <c r="AC42" s="219">
        <v>0</v>
      </c>
      <c r="AD42" s="219">
        <v>1086</v>
      </c>
      <c r="AE42" s="219">
        <v>50433</v>
      </c>
      <c r="AF42" s="219">
        <v>5533</v>
      </c>
      <c r="AG42" s="219">
        <v>0</v>
      </c>
      <c r="AH42" s="219">
        <v>1190</v>
      </c>
      <c r="AI42" s="219">
        <v>0</v>
      </c>
      <c r="AJ42" s="219">
        <v>0</v>
      </c>
      <c r="AK42" s="219">
        <v>8022</v>
      </c>
      <c r="AL42" s="219">
        <v>157710</v>
      </c>
      <c r="AM42" s="219">
        <f t="shared" si="2"/>
        <v>-29145</v>
      </c>
    </row>
    <row r="43" spans="2:39" x14ac:dyDescent="0.25">
      <c r="B43" s="169" t="s">
        <v>353</v>
      </c>
      <c r="C43" s="169">
        <v>9596</v>
      </c>
      <c r="D43" s="172" t="s">
        <v>389</v>
      </c>
      <c r="E43" s="219">
        <v>833871</v>
      </c>
      <c r="F43" s="219">
        <v>49451</v>
      </c>
      <c r="G43" s="219">
        <v>212953</v>
      </c>
      <c r="H43" s="219">
        <v>256</v>
      </c>
      <c r="I43" s="219">
        <v>1096531</v>
      </c>
      <c r="J43" s="219">
        <v>0</v>
      </c>
      <c r="K43" s="219">
        <v>1096531</v>
      </c>
      <c r="L43" s="219">
        <v>1096531</v>
      </c>
      <c r="M43" s="219">
        <v>0</v>
      </c>
      <c r="N43" s="219">
        <v>3500</v>
      </c>
      <c r="O43" s="219">
        <v>0</v>
      </c>
      <c r="P43" s="219">
        <v>30983</v>
      </c>
      <c r="Q43" s="219">
        <v>0</v>
      </c>
      <c r="R43" s="219">
        <v>0</v>
      </c>
      <c r="S43" s="219">
        <v>6584</v>
      </c>
      <c r="T43" s="219">
        <v>0</v>
      </c>
      <c r="U43" s="219">
        <v>0</v>
      </c>
      <c r="V43" s="219">
        <v>41067</v>
      </c>
      <c r="W43" s="219">
        <v>0</v>
      </c>
      <c r="X43" s="219">
        <v>0</v>
      </c>
      <c r="Y43" s="219">
        <v>3611</v>
      </c>
      <c r="Z43" s="219">
        <v>7293</v>
      </c>
      <c r="AA43" s="219">
        <v>0</v>
      </c>
      <c r="AB43" s="219">
        <v>0</v>
      </c>
      <c r="AC43" s="219">
        <v>0</v>
      </c>
      <c r="AD43" s="219">
        <v>2454</v>
      </c>
      <c r="AE43" s="219">
        <v>12027</v>
      </c>
      <c r="AF43" s="219">
        <v>1000</v>
      </c>
      <c r="AG43" s="219">
        <v>0</v>
      </c>
      <c r="AH43" s="219">
        <v>482</v>
      </c>
      <c r="AI43" s="219">
        <v>749</v>
      </c>
      <c r="AJ43" s="219">
        <v>0</v>
      </c>
      <c r="AK43" s="219">
        <v>2470</v>
      </c>
      <c r="AL43" s="219">
        <v>30086</v>
      </c>
      <c r="AM43" s="219">
        <f t="shared" si="2"/>
        <v>10981</v>
      </c>
    </row>
    <row r="44" spans="2:39" x14ac:dyDescent="0.25">
      <c r="B44" s="169" t="s">
        <v>353</v>
      </c>
      <c r="C44" s="169">
        <v>9977</v>
      </c>
      <c r="D44" s="172" t="s">
        <v>394</v>
      </c>
      <c r="E44" s="219">
        <v>1411444</v>
      </c>
      <c r="F44" s="219">
        <v>7958</v>
      </c>
      <c r="G44" s="219">
        <v>390340</v>
      </c>
      <c r="H44" s="219">
        <v>5864</v>
      </c>
      <c r="I44" s="219">
        <v>1815606</v>
      </c>
      <c r="J44" s="219">
        <v>20767</v>
      </c>
      <c r="K44" s="219">
        <v>4794839</v>
      </c>
      <c r="L44" s="219">
        <v>4815606</v>
      </c>
      <c r="M44" s="219">
        <v>13398</v>
      </c>
      <c r="N44" s="219">
        <v>0</v>
      </c>
      <c r="O44" s="219">
        <v>0</v>
      </c>
      <c r="P44" s="219">
        <v>192422</v>
      </c>
      <c r="Q44" s="219">
        <v>0</v>
      </c>
      <c r="R44" s="219">
        <v>0</v>
      </c>
      <c r="S44" s="219">
        <v>12611</v>
      </c>
      <c r="T44" s="219">
        <v>11960</v>
      </c>
      <c r="U44" s="219">
        <v>12276</v>
      </c>
      <c r="V44" s="219">
        <v>242667</v>
      </c>
      <c r="W44" s="219">
        <v>0</v>
      </c>
      <c r="X44" s="219">
        <v>0</v>
      </c>
      <c r="Y44" s="219">
        <v>67157</v>
      </c>
      <c r="Z44" s="219">
        <v>82110</v>
      </c>
      <c r="AA44" s="219">
        <v>0</v>
      </c>
      <c r="AB44" s="219">
        <v>0</v>
      </c>
      <c r="AC44" s="219">
        <v>0</v>
      </c>
      <c r="AD44" s="219">
        <v>0</v>
      </c>
      <c r="AE44" s="219">
        <v>24903</v>
      </c>
      <c r="AF44" s="219">
        <v>11000</v>
      </c>
      <c r="AG44" s="219">
        <v>0</v>
      </c>
      <c r="AH44" s="219">
        <v>2525</v>
      </c>
      <c r="AI44" s="219">
        <v>2321</v>
      </c>
      <c r="AJ44" s="219">
        <v>15846</v>
      </c>
      <c r="AK44" s="219">
        <v>42458</v>
      </c>
      <c r="AL44" s="219">
        <v>232474</v>
      </c>
      <c r="AM44" s="219">
        <f t="shared" si="2"/>
        <v>10193</v>
      </c>
    </row>
    <row r="45" spans="2:39" x14ac:dyDescent="0.25">
      <c r="B45" s="169" t="s">
        <v>353</v>
      </c>
      <c r="C45" s="169">
        <v>9592</v>
      </c>
      <c r="D45" s="172" t="s">
        <v>390</v>
      </c>
      <c r="E45" s="219">
        <v>1035000</v>
      </c>
      <c r="F45" s="219">
        <v>80000</v>
      </c>
      <c r="G45" s="219">
        <v>110415</v>
      </c>
      <c r="H45" s="219">
        <v>0</v>
      </c>
      <c r="I45" s="219">
        <v>1225415</v>
      </c>
      <c r="J45" s="219">
        <v>0</v>
      </c>
      <c r="K45" s="219">
        <v>1225415</v>
      </c>
      <c r="L45" s="219">
        <v>1225415</v>
      </c>
      <c r="M45" s="219">
        <v>0</v>
      </c>
      <c r="N45" s="219">
        <v>0</v>
      </c>
      <c r="O45" s="219">
        <v>0</v>
      </c>
      <c r="P45" s="219">
        <v>12051</v>
      </c>
      <c r="Q45" s="219">
        <v>235</v>
      </c>
      <c r="R45" s="219">
        <v>0</v>
      </c>
      <c r="S45" s="219">
        <v>2846</v>
      </c>
      <c r="T45" s="219">
        <v>19630</v>
      </c>
      <c r="U45" s="219">
        <v>7462</v>
      </c>
      <c r="V45" s="219">
        <v>42224</v>
      </c>
      <c r="W45" s="219">
        <v>295</v>
      </c>
      <c r="X45" s="219">
        <v>0</v>
      </c>
      <c r="Y45" s="219">
        <v>6201</v>
      </c>
      <c r="Z45" s="219">
        <v>0</v>
      </c>
      <c r="AA45" s="219">
        <v>0</v>
      </c>
      <c r="AB45" s="219">
        <v>0</v>
      </c>
      <c r="AC45" s="219">
        <v>0</v>
      </c>
      <c r="AD45" s="219">
        <v>0</v>
      </c>
      <c r="AE45" s="219">
        <v>21256</v>
      </c>
      <c r="AF45" s="219">
        <v>652</v>
      </c>
      <c r="AG45" s="219">
        <v>0</v>
      </c>
      <c r="AH45" s="219">
        <v>225</v>
      </c>
      <c r="AI45" s="219">
        <v>141</v>
      </c>
      <c r="AJ45" s="219">
        <v>0</v>
      </c>
      <c r="AK45" s="219">
        <v>496</v>
      </c>
      <c r="AL45" s="219">
        <v>29266</v>
      </c>
      <c r="AM45" s="219">
        <f t="shared" si="2"/>
        <v>12958</v>
      </c>
    </row>
    <row r="46" spans="2:39" x14ac:dyDescent="0.25">
      <c r="B46" s="169" t="s">
        <v>353</v>
      </c>
      <c r="C46" s="169">
        <v>10008</v>
      </c>
      <c r="D46" s="172" t="s">
        <v>391</v>
      </c>
      <c r="E46" s="219">
        <v>6705000</v>
      </c>
      <c r="F46" s="219">
        <v>104812</v>
      </c>
      <c r="G46" s="219">
        <v>6478868</v>
      </c>
      <c r="H46" s="219">
        <v>17264</v>
      </c>
      <c r="I46" s="219">
        <v>13362906</v>
      </c>
      <c r="J46" s="219">
        <v>36982</v>
      </c>
      <c r="K46" s="219">
        <v>13325925</v>
      </c>
      <c r="L46" s="219">
        <v>13362906</v>
      </c>
      <c r="M46" s="219">
        <v>0</v>
      </c>
      <c r="N46" s="219">
        <v>9748</v>
      </c>
      <c r="O46" s="219">
        <v>8961</v>
      </c>
      <c r="P46" s="219">
        <v>307236</v>
      </c>
      <c r="Q46" s="219">
        <v>257</v>
      </c>
      <c r="R46" s="219">
        <v>37266</v>
      </c>
      <c r="S46" s="219">
        <v>369051</v>
      </c>
      <c r="T46" s="219">
        <v>42783</v>
      </c>
      <c r="U46" s="219">
        <v>11892</v>
      </c>
      <c r="V46" s="219">
        <v>777194</v>
      </c>
      <c r="W46" s="219">
        <v>21038</v>
      </c>
      <c r="X46" s="219">
        <v>0</v>
      </c>
      <c r="Y46" s="219">
        <v>225169</v>
      </c>
      <c r="Z46" s="219">
        <v>67668</v>
      </c>
      <c r="AA46" s="219">
        <v>0</v>
      </c>
      <c r="AB46" s="219">
        <v>0</v>
      </c>
      <c r="AC46" s="219">
        <v>0</v>
      </c>
      <c r="AD46" s="219">
        <v>0</v>
      </c>
      <c r="AE46" s="219">
        <v>137813</v>
      </c>
      <c r="AF46" s="219">
        <v>26250</v>
      </c>
      <c r="AG46" s="219">
        <v>0</v>
      </c>
      <c r="AH46" s="219">
        <v>7998</v>
      </c>
      <c r="AI46" s="219">
        <v>2385</v>
      </c>
      <c r="AJ46" s="219">
        <v>0</v>
      </c>
      <c r="AK46" s="219">
        <v>81630</v>
      </c>
      <c r="AL46" s="219">
        <v>207244</v>
      </c>
      <c r="AM46" s="219">
        <f t="shared" si="2"/>
        <v>569950</v>
      </c>
    </row>
    <row r="47" spans="2:39" x14ac:dyDescent="0.25">
      <c r="B47" s="169" t="s">
        <v>353</v>
      </c>
      <c r="C47" s="169">
        <v>9546</v>
      </c>
      <c r="D47" s="172" t="s">
        <v>392</v>
      </c>
      <c r="E47" s="219">
        <v>0</v>
      </c>
      <c r="F47" s="219">
        <v>0</v>
      </c>
      <c r="G47" s="219">
        <v>0</v>
      </c>
      <c r="H47" s="219">
        <v>0</v>
      </c>
      <c r="I47" s="219">
        <v>0</v>
      </c>
      <c r="J47" s="219">
        <v>0</v>
      </c>
      <c r="K47" s="219">
        <v>0</v>
      </c>
      <c r="L47" s="219">
        <v>0</v>
      </c>
      <c r="M47" s="219">
        <v>0</v>
      </c>
      <c r="N47" s="219">
        <v>0</v>
      </c>
      <c r="O47" s="219">
        <v>0</v>
      </c>
      <c r="P47" s="219">
        <v>0</v>
      </c>
      <c r="Q47" s="219">
        <v>0</v>
      </c>
      <c r="R47" s="219">
        <v>0</v>
      </c>
      <c r="S47" s="219">
        <v>0</v>
      </c>
      <c r="T47" s="219">
        <v>0</v>
      </c>
      <c r="U47" s="219">
        <v>0</v>
      </c>
      <c r="V47" s="219">
        <v>0</v>
      </c>
      <c r="W47" s="219">
        <v>0</v>
      </c>
      <c r="X47" s="219">
        <v>0</v>
      </c>
      <c r="Y47" s="219">
        <v>0</v>
      </c>
      <c r="Z47" s="219">
        <v>0</v>
      </c>
      <c r="AA47" s="219">
        <v>0</v>
      </c>
      <c r="AB47" s="219">
        <v>0</v>
      </c>
      <c r="AC47" s="219">
        <v>0</v>
      </c>
      <c r="AD47" s="219">
        <v>0</v>
      </c>
      <c r="AE47" s="219">
        <v>0</v>
      </c>
      <c r="AF47" s="219">
        <v>0</v>
      </c>
      <c r="AG47" s="219">
        <v>0</v>
      </c>
      <c r="AH47" s="219">
        <v>0</v>
      </c>
      <c r="AI47" s="219">
        <v>0</v>
      </c>
      <c r="AJ47" s="219">
        <v>0</v>
      </c>
      <c r="AK47" s="219">
        <v>0</v>
      </c>
      <c r="AL47" s="219">
        <v>0</v>
      </c>
      <c r="AM47" s="219">
        <f t="shared" si="2"/>
        <v>0</v>
      </c>
    </row>
    <row r="48" spans="2:39" x14ac:dyDescent="0.25">
      <c r="B48" s="169" t="s">
        <v>353</v>
      </c>
      <c r="C48" s="169">
        <v>9617</v>
      </c>
      <c r="D48" s="172" t="s">
        <v>393</v>
      </c>
      <c r="E48" s="219">
        <v>0</v>
      </c>
      <c r="F48" s="219">
        <v>0</v>
      </c>
      <c r="G48" s="219">
        <v>0</v>
      </c>
      <c r="H48" s="219">
        <v>0</v>
      </c>
      <c r="I48" s="219">
        <v>0</v>
      </c>
      <c r="J48" s="219">
        <v>0</v>
      </c>
      <c r="K48" s="219">
        <v>0</v>
      </c>
      <c r="L48" s="219">
        <v>0</v>
      </c>
      <c r="M48" s="219">
        <v>0</v>
      </c>
      <c r="N48" s="219">
        <v>0</v>
      </c>
      <c r="O48" s="219">
        <v>0</v>
      </c>
      <c r="P48" s="219">
        <v>0</v>
      </c>
      <c r="Q48" s="219">
        <v>0</v>
      </c>
      <c r="R48" s="219">
        <v>0</v>
      </c>
      <c r="S48" s="219">
        <v>0</v>
      </c>
      <c r="T48" s="219">
        <v>0</v>
      </c>
      <c r="U48" s="219">
        <v>0</v>
      </c>
      <c r="V48" s="219">
        <v>0</v>
      </c>
      <c r="W48" s="219">
        <v>0</v>
      </c>
      <c r="X48" s="219">
        <v>0</v>
      </c>
      <c r="Y48" s="219">
        <v>0</v>
      </c>
      <c r="Z48" s="219">
        <v>0</v>
      </c>
      <c r="AA48" s="219">
        <v>0</v>
      </c>
      <c r="AB48" s="219">
        <v>0</v>
      </c>
      <c r="AC48" s="219">
        <v>0</v>
      </c>
      <c r="AD48" s="219">
        <v>0</v>
      </c>
      <c r="AE48" s="219">
        <v>0</v>
      </c>
      <c r="AF48" s="219">
        <v>0</v>
      </c>
      <c r="AG48" s="219">
        <v>0</v>
      </c>
      <c r="AH48" s="219">
        <v>0</v>
      </c>
      <c r="AI48" s="219">
        <v>0</v>
      </c>
      <c r="AJ48" s="219">
        <v>0</v>
      </c>
      <c r="AK48" s="219">
        <v>0</v>
      </c>
      <c r="AL48" s="219">
        <v>0</v>
      </c>
      <c r="AM48" s="219">
        <f t="shared" si="2"/>
        <v>0</v>
      </c>
    </row>
    <row r="49" spans="2:39" x14ac:dyDescent="0.25">
      <c r="B49" s="169" t="s">
        <v>353</v>
      </c>
      <c r="C49" s="169">
        <v>9511</v>
      </c>
      <c r="D49" s="172" t="s">
        <v>401</v>
      </c>
      <c r="E49" s="219">
        <v>1010000</v>
      </c>
      <c r="F49" s="219">
        <v>0</v>
      </c>
      <c r="G49" s="219">
        <v>777314</v>
      </c>
      <c r="H49" s="219">
        <v>0</v>
      </c>
      <c r="I49" s="219">
        <v>1787314</v>
      </c>
      <c r="J49" s="219">
        <v>1120</v>
      </c>
      <c r="K49" s="219">
        <v>1786194</v>
      </c>
      <c r="L49" s="219">
        <v>1787314</v>
      </c>
      <c r="M49" s="219">
        <v>0</v>
      </c>
      <c r="N49" s="219">
        <v>0</v>
      </c>
      <c r="O49" s="219">
        <v>0</v>
      </c>
      <c r="P49" s="219">
        <v>41001</v>
      </c>
      <c r="Q49" s="219">
        <v>247</v>
      </c>
      <c r="R49" s="219">
        <v>53</v>
      </c>
      <c r="S49" s="219">
        <v>30354</v>
      </c>
      <c r="T49" s="219">
        <v>13427</v>
      </c>
      <c r="U49" s="219">
        <v>1212</v>
      </c>
      <c r="V49" s="219">
        <v>86294</v>
      </c>
      <c r="W49" s="219">
        <v>607</v>
      </c>
      <c r="X49" s="219">
        <v>0</v>
      </c>
      <c r="Y49" s="219">
        <v>55467</v>
      </c>
      <c r="Z49" s="219">
        <v>2400</v>
      </c>
      <c r="AA49" s="219">
        <v>0</v>
      </c>
      <c r="AB49" s="219">
        <v>130</v>
      </c>
      <c r="AC49" s="219">
        <v>0</v>
      </c>
      <c r="AD49" s="219">
        <v>0</v>
      </c>
      <c r="AE49" s="219">
        <v>12075</v>
      </c>
      <c r="AF49" s="219">
        <v>3300</v>
      </c>
      <c r="AG49" s="219">
        <v>0</v>
      </c>
      <c r="AH49" s="219">
        <v>0</v>
      </c>
      <c r="AI49" s="219">
        <v>130</v>
      </c>
      <c r="AJ49" s="219">
        <v>0</v>
      </c>
      <c r="AK49" s="219">
        <v>11096</v>
      </c>
      <c r="AL49" s="219">
        <v>82205</v>
      </c>
      <c r="AM49" s="219">
        <f t="shared" si="2"/>
        <v>4089</v>
      </c>
    </row>
    <row r="50" spans="2:39" x14ac:dyDescent="0.25">
      <c r="B50" s="169" t="s">
        <v>353</v>
      </c>
      <c r="C50" s="169">
        <v>9608</v>
      </c>
      <c r="D50" s="172" t="s">
        <v>404</v>
      </c>
      <c r="E50" s="219">
        <v>3555000</v>
      </c>
      <c r="F50" s="219">
        <v>5747</v>
      </c>
      <c r="G50" s="219">
        <v>1120787</v>
      </c>
      <c r="H50" s="219">
        <v>10167</v>
      </c>
      <c r="I50" s="219">
        <v>4691701</v>
      </c>
      <c r="J50" s="219">
        <v>22610</v>
      </c>
      <c r="K50" s="219">
        <v>4669091</v>
      </c>
      <c r="L50" s="219">
        <v>4691701</v>
      </c>
      <c r="M50" s="219">
        <v>0</v>
      </c>
      <c r="N50" s="219">
        <v>435</v>
      </c>
      <c r="O50" s="219">
        <v>0</v>
      </c>
      <c r="P50" s="219">
        <v>81840</v>
      </c>
      <c r="Q50" s="219">
        <v>1354</v>
      </c>
      <c r="R50" s="219">
        <v>5000</v>
      </c>
      <c r="S50" s="219">
        <v>48538</v>
      </c>
      <c r="T50" s="219">
        <v>23029</v>
      </c>
      <c r="U50" s="219">
        <v>600</v>
      </c>
      <c r="V50" s="219">
        <v>160796</v>
      </c>
      <c r="W50" s="219">
        <v>1354</v>
      </c>
      <c r="X50" s="219">
        <v>0</v>
      </c>
      <c r="Y50" s="219">
        <v>74035</v>
      </c>
      <c r="Z50" s="219">
        <v>13174</v>
      </c>
      <c r="AA50" s="219">
        <v>0</v>
      </c>
      <c r="AB50" s="219">
        <v>225</v>
      </c>
      <c r="AC50" s="219">
        <v>0</v>
      </c>
      <c r="AD50" s="219">
        <v>0</v>
      </c>
      <c r="AE50" s="219">
        <v>33424</v>
      </c>
      <c r="AF50" s="219">
        <v>3660</v>
      </c>
      <c r="AG50" s="219">
        <v>0</v>
      </c>
      <c r="AH50" s="219">
        <v>1731</v>
      </c>
      <c r="AI50" s="219">
        <v>709</v>
      </c>
      <c r="AJ50" s="219">
        <v>0</v>
      </c>
      <c r="AK50" s="219">
        <v>25883</v>
      </c>
      <c r="AL50" s="219">
        <v>154195</v>
      </c>
      <c r="AM50" s="219">
        <f t="shared" si="2"/>
        <v>6601</v>
      </c>
    </row>
    <row r="51" spans="2:39" x14ac:dyDescent="0.25">
      <c r="B51" s="169" t="s">
        <v>353</v>
      </c>
      <c r="C51" s="169">
        <v>9613</v>
      </c>
      <c r="D51" s="172" t="s">
        <v>388</v>
      </c>
      <c r="E51" s="219">
        <v>0</v>
      </c>
      <c r="F51" s="219">
        <v>0</v>
      </c>
      <c r="G51" s="219">
        <v>0</v>
      </c>
      <c r="H51" s="219">
        <v>0</v>
      </c>
      <c r="I51" s="219">
        <v>0</v>
      </c>
      <c r="J51" s="219">
        <v>0</v>
      </c>
      <c r="K51" s="219">
        <v>0</v>
      </c>
      <c r="L51" s="219">
        <v>0</v>
      </c>
      <c r="M51" s="219">
        <v>0</v>
      </c>
      <c r="N51" s="219">
        <v>0</v>
      </c>
      <c r="O51" s="219">
        <v>0</v>
      </c>
      <c r="P51" s="219">
        <v>0</v>
      </c>
      <c r="Q51" s="219">
        <v>0</v>
      </c>
      <c r="R51" s="219">
        <v>0</v>
      </c>
      <c r="S51" s="219">
        <v>0</v>
      </c>
      <c r="T51" s="219">
        <v>0</v>
      </c>
      <c r="U51" s="219">
        <v>0</v>
      </c>
      <c r="V51" s="219">
        <v>0</v>
      </c>
      <c r="W51" s="219">
        <v>0</v>
      </c>
      <c r="X51" s="219">
        <v>0</v>
      </c>
      <c r="Y51" s="219">
        <v>0</v>
      </c>
      <c r="Z51" s="219">
        <v>0</v>
      </c>
      <c r="AA51" s="219">
        <v>0</v>
      </c>
      <c r="AB51" s="219">
        <v>0</v>
      </c>
      <c r="AC51" s="219">
        <v>0</v>
      </c>
      <c r="AD51" s="219">
        <v>0</v>
      </c>
      <c r="AE51" s="219">
        <v>0</v>
      </c>
      <c r="AF51" s="219">
        <v>0</v>
      </c>
      <c r="AG51" s="219">
        <v>0</v>
      </c>
      <c r="AH51" s="219">
        <v>0</v>
      </c>
      <c r="AI51" s="219">
        <v>0</v>
      </c>
      <c r="AJ51" s="219">
        <v>0</v>
      </c>
      <c r="AK51" s="219">
        <v>0</v>
      </c>
      <c r="AL51" s="219">
        <v>0</v>
      </c>
      <c r="AM51" s="219">
        <f t="shared" si="2"/>
        <v>0</v>
      </c>
    </row>
    <row r="52" spans="2:39" x14ac:dyDescent="0.25">
      <c r="B52" s="169" t="s">
        <v>353</v>
      </c>
      <c r="C52" s="169">
        <v>9550</v>
      </c>
      <c r="D52" s="172" t="s">
        <v>403</v>
      </c>
      <c r="E52" s="219">
        <v>70223</v>
      </c>
      <c r="F52" s="219">
        <v>245</v>
      </c>
      <c r="G52" s="219">
        <v>292955</v>
      </c>
      <c r="H52" s="219">
        <v>0</v>
      </c>
      <c r="I52" s="219">
        <v>365635</v>
      </c>
      <c r="J52" s="219">
        <v>0</v>
      </c>
      <c r="K52" s="219">
        <v>365635</v>
      </c>
      <c r="L52" s="219">
        <v>365635</v>
      </c>
      <c r="M52" s="219">
        <v>0</v>
      </c>
      <c r="N52" s="219">
        <v>0</v>
      </c>
      <c r="O52" s="219">
        <v>0</v>
      </c>
      <c r="P52" s="219">
        <v>53221</v>
      </c>
      <c r="Q52" s="219">
        <v>0</v>
      </c>
      <c r="R52" s="219">
        <v>0</v>
      </c>
      <c r="S52" s="219">
        <v>0</v>
      </c>
      <c r="T52" s="219">
        <v>0</v>
      </c>
      <c r="U52" s="219">
        <v>23551</v>
      </c>
      <c r="V52" s="219">
        <v>76772</v>
      </c>
      <c r="W52" s="219">
        <v>0</v>
      </c>
      <c r="X52" s="219">
        <v>0</v>
      </c>
      <c r="Y52" s="219">
        <v>25980</v>
      </c>
      <c r="Z52" s="219">
        <v>0</v>
      </c>
      <c r="AA52" s="219">
        <v>0</v>
      </c>
      <c r="AB52" s="219">
        <v>0</v>
      </c>
      <c r="AC52" s="219">
        <v>0</v>
      </c>
      <c r="AD52" s="219">
        <v>0</v>
      </c>
      <c r="AE52" s="219">
        <v>0</v>
      </c>
      <c r="AF52" s="219">
        <v>1440</v>
      </c>
      <c r="AG52" s="219">
        <v>0</v>
      </c>
      <c r="AH52" s="219">
        <v>707</v>
      </c>
      <c r="AI52" s="219">
        <v>441</v>
      </c>
      <c r="AJ52" s="219">
        <v>0</v>
      </c>
      <c r="AK52" s="219">
        <v>61565</v>
      </c>
      <c r="AL52" s="219">
        <v>90133</v>
      </c>
      <c r="AM52" s="219">
        <f t="shared" si="2"/>
        <v>-13361</v>
      </c>
    </row>
    <row r="53" spans="2:39" x14ac:dyDescent="0.25">
      <c r="B53" s="169" t="s">
        <v>353</v>
      </c>
      <c r="C53" s="169">
        <v>9551</v>
      </c>
      <c r="D53" s="172" t="s">
        <v>395</v>
      </c>
      <c r="E53" s="219">
        <v>1435000</v>
      </c>
      <c r="F53" s="219">
        <v>16096</v>
      </c>
      <c r="G53" s="219">
        <v>649127</v>
      </c>
      <c r="H53" s="219">
        <v>49</v>
      </c>
      <c r="I53" s="219">
        <v>2100272</v>
      </c>
      <c r="J53" s="219">
        <v>1390</v>
      </c>
      <c r="K53" s="219">
        <v>2098882</v>
      </c>
      <c r="L53" s="219">
        <v>2100272</v>
      </c>
      <c r="M53" s="219">
        <v>0</v>
      </c>
      <c r="N53" s="219">
        <v>59810</v>
      </c>
      <c r="O53" s="219">
        <v>0</v>
      </c>
      <c r="P53" s="219">
        <v>62294</v>
      </c>
      <c r="Q53" s="219">
        <v>550</v>
      </c>
      <c r="R53" s="219">
        <v>20000</v>
      </c>
      <c r="S53" s="219">
        <v>21371</v>
      </c>
      <c r="T53" s="219">
        <v>13890</v>
      </c>
      <c r="U53" s="219">
        <v>2524</v>
      </c>
      <c r="V53" s="219">
        <v>180439</v>
      </c>
      <c r="W53" s="219">
        <v>550</v>
      </c>
      <c r="X53" s="219">
        <v>0</v>
      </c>
      <c r="Y53" s="219">
        <v>111340</v>
      </c>
      <c r="Z53" s="219">
        <v>29107</v>
      </c>
      <c r="AA53" s="219">
        <v>0</v>
      </c>
      <c r="AB53" s="219">
        <v>2055</v>
      </c>
      <c r="AC53" s="219">
        <v>0</v>
      </c>
      <c r="AD53" s="219">
        <v>0</v>
      </c>
      <c r="AE53" s="219">
        <v>15708</v>
      </c>
      <c r="AF53" s="219">
        <v>6435</v>
      </c>
      <c r="AG53" s="219">
        <v>0</v>
      </c>
      <c r="AH53" s="219">
        <v>574</v>
      </c>
      <c r="AI53" s="219">
        <v>609</v>
      </c>
      <c r="AJ53" s="219">
        <v>0</v>
      </c>
      <c r="AK53" s="219">
        <v>8406</v>
      </c>
      <c r="AL53" s="219">
        <v>174784</v>
      </c>
      <c r="AM53" s="219">
        <f t="shared" si="2"/>
        <v>5655</v>
      </c>
    </row>
    <row r="54" spans="2:39" x14ac:dyDescent="0.25">
      <c r="B54" s="169" t="s">
        <v>353</v>
      </c>
      <c r="C54" s="169">
        <v>9515</v>
      </c>
      <c r="D54" s="172" t="s">
        <v>387</v>
      </c>
      <c r="E54" s="219">
        <v>1460000</v>
      </c>
      <c r="F54" s="219">
        <v>25181</v>
      </c>
      <c r="G54" s="219">
        <v>199095</v>
      </c>
      <c r="H54" s="219">
        <v>0</v>
      </c>
      <c r="I54" s="219">
        <v>1684276</v>
      </c>
      <c r="J54" s="219">
        <v>-458</v>
      </c>
      <c r="K54" s="219">
        <v>1684734</v>
      </c>
      <c r="L54" s="219">
        <v>1684276</v>
      </c>
      <c r="M54" s="219">
        <v>0</v>
      </c>
      <c r="N54" s="219">
        <v>0</v>
      </c>
      <c r="O54" s="219">
        <v>0</v>
      </c>
      <c r="P54" s="219">
        <v>102875</v>
      </c>
      <c r="Q54" s="219">
        <v>1386</v>
      </c>
      <c r="R54" s="219">
        <v>0</v>
      </c>
      <c r="S54" s="219">
        <v>3511</v>
      </c>
      <c r="T54" s="219">
        <v>29084</v>
      </c>
      <c r="U54" s="219">
        <v>580</v>
      </c>
      <c r="V54" s="219">
        <v>137436</v>
      </c>
      <c r="W54" s="219">
        <v>4431</v>
      </c>
      <c r="X54" s="219">
        <v>0</v>
      </c>
      <c r="Y54" s="219">
        <v>31162</v>
      </c>
      <c r="Z54" s="219">
        <v>18037</v>
      </c>
      <c r="AA54" s="219">
        <v>0</v>
      </c>
      <c r="AB54" s="219">
        <v>21</v>
      </c>
      <c r="AC54" s="219">
        <v>0</v>
      </c>
      <c r="AD54" s="219">
        <v>0</v>
      </c>
      <c r="AE54" s="219">
        <v>31387</v>
      </c>
      <c r="AF54" s="219">
        <v>3900</v>
      </c>
      <c r="AG54" s="219">
        <v>8500</v>
      </c>
      <c r="AH54" s="219">
        <v>0</v>
      </c>
      <c r="AI54" s="219">
        <v>459</v>
      </c>
      <c r="AJ54" s="219">
        <v>0</v>
      </c>
      <c r="AK54" s="219">
        <v>9015</v>
      </c>
      <c r="AL54" s="219">
        <v>106912</v>
      </c>
      <c r="AM54" s="219">
        <f t="shared" si="2"/>
        <v>30524</v>
      </c>
    </row>
    <row r="55" spans="2:39" x14ac:dyDescent="0.25">
      <c r="B55" s="169" t="s">
        <v>353</v>
      </c>
      <c r="C55" s="169">
        <v>9586</v>
      </c>
      <c r="D55" s="172" t="s">
        <v>396</v>
      </c>
      <c r="E55" s="219">
        <v>2185000</v>
      </c>
      <c r="F55" s="219">
        <v>110690</v>
      </c>
      <c r="G55" s="219">
        <v>71501</v>
      </c>
      <c r="H55" s="219">
        <v>0</v>
      </c>
      <c r="I55" s="219">
        <v>2367191</v>
      </c>
      <c r="J55" s="219">
        <v>7400</v>
      </c>
      <c r="K55" s="219">
        <v>2359791</v>
      </c>
      <c r="L55" s="219">
        <v>2367191</v>
      </c>
      <c r="M55" s="219">
        <v>0</v>
      </c>
      <c r="N55" s="219">
        <v>0</v>
      </c>
      <c r="O55" s="219">
        <v>0</v>
      </c>
      <c r="P55" s="219">
        <v>84831</v>
      </c>
      <c r="Q55" s="219">
        <v>3611</v>
      </c>
      <c r="R55" s="219">
        <v>10000</v>
      </c>
      <c r="S55" s="219">
        <v>57</v>
      </c>
      <c r="T55" s="219">
        <v>18049</v>
      </c>
      <c r="U55" s="219">
        <v>422</v>
      </c>
      <c r="V55" s="219">
        <v>116970</v>
      </c>
      <c r="W55" s="219">
        <v>9524</v>
      </c>
      <c r="X55" s="219">
        <v>0</v>
      </c>
      <c r="Y55" s="219">
        <v>43310</v>
      </c>
      <c r="Z55" s="219">
        <v>0</v>
      </c>
      <c r="AA55" s="219">
        <v>0</v>
      </c>
      <c r="AB55" s="219">
        <v>0</v>
      </c>
      <c r="AC55" s="219">
        <v>0</v>
      </c>
      <c r="AD55" s="219">
        <v>2235</v>
      </c>
      <c r="AE55" s="219">
        <v>31410</v>
      </c>
      <c r="AF55" s="219">
        <v>4300</v>
      </c>
      <c r="AG55" s="219">
        <v>0</v>
      </c>
      <c r="AH55" s="219">
        <v>945</v>
      </c>
      <c r="AI55" s="219">
        <v>507</v>
      </c>
      <c r="AJ55" s="219">
        <v>0</v>
      </c>
      <c r="AK55" s="219">
        <v>2936</v>
      </c>
      <c r="AL55" s="219">
        <v>95167</v>
      </c>
      <c r="AM55" s="219">
        <f t="shared" si="2"/>
        <v>21803</v>
      </c>
    </row>
    <row r="56" spans="2:39" x14ac:dyDescent="0.25">
      <c r="B56" s="169" t="s">
        <v>353</v>
      </c>
      <c r="C56" s="169">
        <v>9602</v>
      </c>
      <c r="D56" s="172" t="s">
        <v>397</v>
      </c>
      <c r="E56" s="219">
        <v>347963</v>
      </c>
      <c r="F56" s="219">
        <v>9728</v>
      </c>
      <c r="G56" s="219">
        <v>86345</v>
      </c>
      <c r="H56" s="219">
        <v>678</v>
      </c>
      <c r="I56" s="219">
        <v>444714</v>
      </c>
      <c r="J56" s="219">
        <v>293</v>
      </c>
      <c r="K56" s="219">
        <v>444421</v>
      </c>
      <c r="L56" s="219">
        <v>444714</v>
      </c>
      <c r="M56" s="219">
        <v>0</v>
      </c>
      <c r="N56" s="219">
        <v>0</v>
      </c>
      <c r="O56" s="219">
        <v>6670</v>
      </c>
      <c r="P56" s="219">
        <v>142271</v>
      </c>
      <c r="Q56" s="219">
        <v>0</v>
      </c>
      <c r="R56" s="219">
        <v>0</v>
      </c>
      <c r="S56" s="219">
        <v>1195</v>
      </c>
      <c r="T56" s="219">
        <v>0</v>
      </c>
      <c r="U56" s="219">
        <v>0</v>
      </c>
      <c r="V56" s="219">
        <v>150136</v>
      </c>
      <c r="W56" s="219">
        <v>42510</v>
      </c>
      <c r="X56" s="219">
        <v>0</v>
      </c>
      <c r="Y56" s="219">
        <v>0</v>
      </c>
      <c r="Z56" s="219">
        <v>8667</v>
      </c>
      <c r="AA56" s="219">
        <v>3254</v>
      </c>
      <c r="AB56" s="219">
        <v>0</v>
      </c>
      <c r="AC56" s="219">
        <v>0</v>
      </c>
      <c r="AD56" s="219">
        <v>0</v>
      </c>
      <c r="AE56" s="219">
        <v>21437</v>
      </c>
      <c r="AF56" s="219">
        <v>3600</v>
      </c>
      <c r="AG56" s="219">
        <v>0</v>
      </c>
      <c r="AH56" s="219">
        <v>0</v>
      </c>
      <c r="AI56" s="219">
        <v>2270</v>
      </c>
      <c r="AJ56" s="219">
        <v>0</v>
      </c>
      <c r="AK56" s="219">
        <v>0</v>
      </c>
      <c r="AL56" s="219">
        <v>133798</v>
      </c>
      <c r="AM56" s="219">
        <f t="shared" si="2"/>
        <v>16338</v>
      </c>
    </row>
    <row r="57" spans="2:39" x14ac:dyDescent="0.25">
      <c r="B57" s="169" t="s">
        <v>353</v>
      </c>
      <c r="C57" s="169">
        <v>9589</v>
      </c>
      <c r="D57" s="172" t="s">
        <v>405</v>
      </c>
      <c r="E57" s="219">
        <v>0</v>
      </c>
      <c r="F57" s="219">
        <v>0</v>
      </c>
      <c r="G57" s="219">
        <v>0</v>
      </c>
      <c r="H57" s="219">
        <v>0</v>
      </c>
      <c r="I57" s="219">
        <v>0</v>
      </c>
      <c r="J57" s="219">
        <v>0</v>
      </c>
      <c r="K57" s="219">
        <v>0</v>
      </c>
      <c r="L57" s="219">
        <v>0</v>
      </c>
      <c r="M57" s="219">
        <v>0</v>
      </c>
      <c r="N57" s="219">
        <v>0</v>
      </c>
      <c r="O57" s="219">
        <v>0</v>
      </c>
      <c r="P57" s="219">
        <v>0</v>
      </c>
      <c r="Q57" s="219">
        <v>0</v>
      </c>
      <c r="R57" s="219">
        <v>0</v>
      </c>
      <c r="S57" s="219">
        <v>0</v>
      </c>
      <c r="T57" s="219">
        <v>0</v>
      </c>
      <c r="U57" s="219">
        <v>0</v>
      </c>
      <c r="V57" s="219">
        <v>0</v>
      </c>
      <c r="W57" s="219">
        <v>0</v>
      </c>
      <c r="X57" s="219">
        <v>0</v>
      </c>
      <c r="Y57" s="219">
        <v>0</v>
      </c>
      <c r="Z57" s="219">
        <v>0</v>
      </c>
      <c r="AA57" s="219">
        <v>0</v>
      </c>
      <c r="AB57" s="219">
        <v>0</v>
      </c>
      <c r="AC57" s="219">
        <v>0</v>
      </c>
      <c r="AD57" s="219">
        <v>0</v>
      </c>
      <c r="AE57" s="219">
        <v>0</v>
      </c>
      <c r="AF57" s="219">
        <v>0</v>
      </c>
      <c r="AG57" s="219">
        <v>0</v>
      </c>
      <c r="AH57" s="219">
        <v>0</v>
      </c>
      <c r="AI57" s="219">
        <v>0</v>
      </c>
      <c r="AJ57" s="219">
        <v>0</v>
      </c>
      <c r="AK57" s="219">
        <v>0</v>
      </c>
      <c r="AL57" s="219">
        <v>0</v>
      </c>
      <c r="AM57" s="219">
        <f t="shared" si="2"/>
        <v>0</v>
      </c>
    </row>
    <row r="58" spans="2:39" x14ac:dyDescent="0.25">
      <c r="B58" s="169" t="s">
        <v>353</v>
      </c>
      <c r="C58" s="169">
        <v>9595</v>
      </c>
      <c r="D58" s="172" t="s">
        <v>398</v>
      </c>
      <c r="E58" s="219">
        <v>173346</v>
      </c>
      <c r="F58" s="219">
        <v>3529</v>
      </c>
      <c r="G58" s="219">
        <v>67459</v>
      </c>
      <c r="H58" s="219">
        <v>0</v>
      </c>
      <c r="I58" s="219">
        <v>244334</v>
      </c>
      <c r="J58" s="219">
        <v>0</v>
      </c>
      <c r="K58" s="219">
        <v>244334</v>
      </c>
      <c r="L58" s="219">
        <v>244334</v>
      </c>
      <c r="M58" s="219">
        <v>0</v>
      </c>
      <c r="N58" s="219">
        <v>0</v>
      </c>
      <c r="O58" s="219">
        <v>7899</v>
      </c>
      <c r="P58" s="219">
        <v>5951</v>
      </c>
      <c r="Q58" s="219">
        <v>575</v>
      </c>
      <c r="R58" s="219">
        <v>0</v>
      </c>
      <c r="S58" s="219">
        <v>2788</v>
      </c>
      <c r="T58" s="219">
        <v>5100</v>
      </c>
      <c r="U58" s="219">
        <v>6363</v>
      </c>
      <c r="V58" s="219">
        <v>28676</v>
      </c>
      <c r="W58" s="219">
        <v>0</v>
      </c>
      <c r="X58" s="219">
        <v>0</v>
      </c>
      <c r="Y58" s="219">
        <v>9875</v>
      </c>
      <c r="Z58" s="219">
        <v>0</v>
      </c>
      <c r="AA58" s="219">
        <v>980</v>
      </c>
      <c r="AB58" s="219">
        <v>0</v>
      </c>
      <c r="AC58" s="219">
        <v>0</v>
      </c>
      <c r="AD58" s="219">
        <v>384</v>
      </c>
      <c r="AE58" s="219">
        <v>10459</v>
      </c>
      <c r="AF58" s="219">
        <v>2100</v>
      </c>
      <c r="AG58" s="219">
        <v>0</v>
      </c>
      <c r="AH58" s="219">
        <v>169</v>
      </c>
      <c r="AI58" s="219">
        <v>100</v>
      </c>
      <c r="AJ58" s="219">
        <v>0</v>
      </c>
      <c r="AK58" s="219">
        <v>468</v>
      </c>
      <c r="AL58" s="219">
        <v>24868</v>
      </c>
      <c r="AM58" s="219">
        <f t="shared" si="2"/>
        <v>3808</v>
      </c>
    </row>
    <row r="59" spans="2:39" x14ac:dyDescent="0.25">
      <c r="B59" s="169" t="s">
        <v>353</v>
      </c>
      <c r="C59" s="169">
        <v>9601</v>
      </c>
      <c r="D59" s="172" t="s">
        <v>400</v>
      </c>
      <c r="E59" s="219">
        <v>682407</v>
      </c>
      <c r="F59" s="219">
        <v>4600</v>
      </c>
      <c r="G59" s="219">
        <v>180185</v>
      </c>
      <c r="H59" s="219">
        <v>0</v>
      </c>
      <c r="I59" s="219">
        <v>867192</v>
      </c>
      <c r="J59" s="219">
        <v>0</v>
      </c>
      <c r="K59" s="219">
        <v>867192</v>
      </c>
      <c r="L59" s="219">
        <v>867192</v>
      </c>
      <c r="M59" s="219">
        <v>550</v>
      </c>
      <c r="N59" s="219">
        <v>0</v>
      </c>
      <c r="O59" s="219">
        <v>0</v>
      </c>
      <c r="P59" s="219">
        <v>30015</v>
      </c>
      <c r="Q59" s="219">
        <v>373</v>
      </c>
      <c r="R59" s="219">
        <v>0</v>
      </c>
      <c r="S59" s="219">
        <v>1054</v>
      </c>
      <c r="T59" s="219">
        <v>11180</v>
      </c>
      <c r="U59" s="219">
        <v>7286</v>
      </c>
      <c r="V59" s="219">
        <v>50458</v>
      </c>
      <c r="W59" s="219">
        <v>8139</v>
      </c>
      <c r="X59" s="219">
        <v>0</v>
      </c>
      <c r="Y59" s="219">
        <v>1983</v>
      </c>
      <c r="Z59" s="219">
        <v>5860</v>
      </c>
      <c r="AA59" s="219">
        <v>0</v>
      </c>
      <c r="AB59" s="219">
        <v>4004</v>
      </c>
      <c r="AC59" s="219">
        <v>0</v>
      </c>
      <c r="AD59" s="219">
        <v>0</v>
      </c>
      <c r="AE59" s="219">
        <v>13877</v>
      </c>
      <c r="AF59" s="219">
        <v>4000</v>
      </c>
      <c r="AG59" s="219">
        <v>0</v>
      </c>
      <c r="AH59" s="219">
        <v>516</v>
      </c>
      <c r="AI59" s="219">
        <v>215</v>
      </c>
      <c r="AJ59" s="219">
        <v>0</v>
      </c>
      <c r="AK59" s="219">
        <v>1675</v>
      </c>
      <c r="AL59" s="219">
        <v>40269</v>
      </c>
      <c r="AM59" s="219">
        <f t="shared" si="2"/>
        <v>10189</v>
      </c>
    </row>
    <row r="60" spans="2:39" x14ac:dyDescent="0.25">
      <c r="B60" s="169" t="s">
        <v>353</v>
      </c>
      <c r="C60" s="169">
        <v>9580</v>
      </c>
      <c r="D60" s="172" t="s">
        <v>406</v>
      </c>
      <c r="E60" s="219">
        <v>470000</v>
      </c>
      <c r="F60" s="219">
        <v>16120</v>
      </c>
      <c r="G60" s="219">
        <v>50892</v>
      </c>
      <c r="H60" s="219">
        <v>0</v>
      </c>
      <c r="I60" s="219">
        <v>537013</v>
      </c>
      <c r="J60" s="219">
        <v>0</v>
      </c>
      <c r="K60" s="219">
        <v>537013</v>
      </c>
      <c r="L60" s="219">
        <v>537013</v>
      </c>
      <c r="M60" s="219">
        <v>0</v>
      </c>
      <c r="N60" s="219">
        <v>0</v>
      </c>
      <c r="O60" s="219">
        <v>0</v>
      </c>
      <c r="P60" s="219">
        <v>10780</v>
      </c>
      <c r="Q60" s="219">
        <v>258</v>
      </c>
      <c r="R60" s="219">
        <v>0</v>
      </c>
      <c r="S60" s="219">
        <v>730</v>
      </c>
      <c r="T60" s="219">
        <v>6630</v>
      </c>
      <c r="U60" s="219">
        <v>1368</v>
      </c>
      <c r="V60" s="219">
        <v>19767</v>
      </c>
      <c r="W60" s="219">
        <v>3647</v>
      </c>
      <c r="X60" s="219">
        <v>200</v>
      </c>
      <c r="Y60" s="219">
        <v>0</v>
      </c>
      <c r="Z60" s="219">
        <v>0</v>
      </c>
      <c r="AA60" s="219">
        <v>5712</v>
      </c>
      <c r="AB60" s="219">
        <v>0</v>
      </c>
      <c r="AC60" s="219">
        <v>0</v>
      </c>
      <c r="AD60" s="219">
        <v>0</v>
      </c>
      <c r="AE60" s="219">
        <v>8993</v>
      </c>
      <c r="AF60" s="219">
        <v>0</v>
      </c>
      <c r="AG60" s="219">
        <v>0</v>
      </c>
      <c r="AH60" s="219">
        <v>153</v>
      </c>
      <c r="AI60" s="219">
        <v>0</v>
      </c>
      <c r="AJ60" s="219">
        <v>0</v>
      </c>
      <c r="AK60" s="219">
        <v>1954</v>
      </c>
      <c r="AL60" s="219">
        <v>20660</v>
      </c>
      <c r="AM60" s="219">
        <f t="shared" si="2"/>
        <v>-893</v>
      </c>
    </row>
    <row r="61" spans="2:39" x14ac:dyDescent="0.25">
      <c r="B61" s="169" t="s">
        <v>353</v>
      </c>
      <c r="C61" s="169">
        <v>9531</v>
      </c>
      <c r="D61" s="172" t="s">
        <v>407</v>
      </c>
      <c r="E61" s="219">
        <v>5316200</v>
      </c>
      <c r="F61" s="219">
        <v>257986</v>
      </c>
      <c r="G61" s="219">
        <v>284541</v>
      </c>
      <c r="H61" s="219">
        <v>0</v>
      </c>
      <c r="I61" s="219">
        <v>5858726</v>
      </c>
      <c r="J61" s="219">
        <v>20217</v>
      </c>
      <c r="K61" s="219">
        <v>5838509</v>
      </c>
      <c r="L61" s="219">
        <v>585726</v>
      </c>
      <c r="M61" s="219">
        <v>0</v>
      </c>
      <c r="N61" s="219">
        <v>1000</v>
      </c>
      <c r="O61" s="219">
        <v>0</v>
      </c>
      <c r="P61" s="219">
        <v>98022</v>
      </c>
      <c r="Q61" s="219">
        <v>0</v>
      </c>
      <c r="R61" s="219">
        <v>0</v>
      </c>
      <c r="S61" s="219">
        <v>12683</v>
      </c>
      <c r="T61" s="219">
        <v>66751</v>
      </c>
      <c r="U61" s="219">
        <v>18879</v>
      </c>
      <c r="V61" s="219">
        <v>197335</v>
      </c>
      <c r="W61" s="219">
        <v>0</v>
      </c>
      <c r="X61" s="219">
        <v>0</v>
      </c>
      <c r="Y61" s="219">
        <v>76345</v>
      </c>
      <c r="Z61" s="219">
        <v>24961</v>
      </c>
      <c r="AA61" s="219">
        <v>0</v>
      </c>
      <c r="AB61" s="219">
        <v>0</v>
      </c>
      <c r="AC61" s="219">
        <v>0</v>
      </c>
      <c r="AD61" s="219">
        <v>0</v>
      </c>
      <c r="AE61" s="219">
        <v>36789</v>
      </c>
      <c r="AF61" s="219">
        <v>20004</v>
      </c>
      <c r="AG61" s="219">
        <v>0</v>
      </c>
      <c r="AH61" s="219">
        <v>5159</v>
      </c>
      <c r="AI61" s="219">
        <v>467</v>
      </c>
      <c r="AJ61" s="219">
        <v>0</v>
      </c>
      <c r="AK61" s="219">
        <v>25853</v>
      </c>
      <c r="AL61" s="219">
        <v>189578</v>
      </c>
      <c r="AM61" s="219">
        <f t="shared" si="2"/>
        <v>7757</v>
      </c>
    </row>
    <row r="62" spans="2:39" x14ac:dyDescent="0.25">
      <c r="B62" s="169" t="s">
        <v>353</v>
      </c>
      <c r="C62" s="169">
        <v>9626</v>
      </c>
      <c r="D62" s="172" t="s">
        <v>408</v>
      </c>
      <c r="E62" s="219">
        <v>0</v>
      </c>
      <c r="F62" s="219">
        <v>0</v>
      </c>
      <c r="G62" s="219">
        <v>0</v>
      </c>
      <c r="H62" s="219">
        <v>0</v>
      </c>
      <c r="I62" s="219">
        <v>0</v>
      </c>
      <c r="J62" s="219">
        <v>0</v>
      </c>
      <c r="K62" s="219">
        <v>0</v>
      </c>
      <c r="L62" s="219">
        <v>0</v>
      </c>
      <c r="M62" s="219">
        <v>0</v>
      </c>
      <c r="N62" s="219">
        <v>0</v>
      </c>
      <c r="O62" s="219">
        <v>0</v>
      </c>
      <c r="P62" s="219">
        <v>0</v>
      </c>
      <c r="Q62" s="219">
        <v>0</v>
      </c>
      <c r="R62" s="219">
        <v>0</v>
      </c>
      <c r="S62" s="219">
        <v>0</v>
      </c>
      <c r="T62" s="219">
        <v>0</v>
      </c>
      <c r="U62" s="219">
        <v>0</v>
      </c>
      <c r="V62" s="219">
        <v>0</v>
      </c>
      <c r="W62" s="219">
        <v>0</v>
      </c>
      <c r="X62" s="219">
        <v>0</v>
      </c>
      <c r="Y62" s="219">
        <v>0</v>
      </c>
      <c r="Z62" s="219">
        <v>0</v>
      </c>
      <c r="AA62" s="219">
        <v>0</v>
      </c>
      <c r="AB62" s="219">
        <v>0</v>
      </c>
      <c r="AC62" s="219">
        <v>0</v>
      </c>
      <c r="AD62" s="219">
        <v>0</v>
      </c>
      <c r="AE62" s="219">
        <v>0</v>
      </c>
      <c r="AF62" s="219">
        <v>0</v>
      </c>
      <c r="AG62" s="219">
        <v>0</v>
      </c>
      <c r="AH62" s="219">
        <v>0</v>
      </c>
      <c r="AI62" s="219">
        <v>0</v>
      </c>
      <c r="AJ62" s="219">
        <v>0</v>
      </c>
      <c r="AK62" s="219">
        <v>0</v>
      </c>
      <c r="AL62" s="219">
        <v>0</v>
      </c>
      <c r="AM62" s="219">
        <f t="shared" si="2"/>
        <v>0</v>
      </c>
    </row>
    <row r="63" spans="2:39" x14ac:dyDescent="0.25">
      <c r="B63" s="169" t="s">
        <v>353</v>
      </c>
      <c r="C63" s="169">
        <v>9628</v>
      </c>
      <c r="D63" s="172" t="s">
        <v>409</v>
      </c>
      <c r="E63" s="219">
        <v>0</v>
      </c>
      <c r="F63" s="219">
        <v>0</v>
      </c>
      <c r="G63" s="219">
        <v>0</v>
      </c>
      <c r="H63" s="219">
        <v>0</v>
      </c>
      <c r="I63" s="219">
        <v>0</v>
      </c>
      <c r="J63" s="219">
        <v>0</v>
      </c>
      <c r="K63" s="219">
        <v>0</v>
      </c>
      <c r="L63" s="219">
        <v>0</v>
      </c>
      <c r="M63" s="219">
        <v>0</v>
      </c>
      <c r="N63" s="219">
        <v>0</v>
      </c>
      <c r="O63" s="219">
        <v>0</v>
      </c>
      <c r="P63" s="219">
        <v>0</v>
      </c>
      <c r="Q63" s="219">
        <v>0</v>
      </c>
      <c r="R63" s="219">
        <v>0</v>
      </c>
      <c r="S63" s="219">
        <v>0</v>
      </c>
      <c r="T63" s="219">
        <v>0</v>
      </c>
      <c r="U63" s="219">
        <v>0</v>
      </c>
      <c r="V63" s="219">
        <v>0</v>
      </c>
      <c r="W63" s="219">
        <v>0</v>
      </c>
      <c r="X63" s="219">
        <v>0</v>
      </c>
      <c r="Y63" s="219">
        <v>0</v>
      </c>
      <c r="Z63" s="219">
        <v>0</v>
      </c>
      <c r="AA63" s="219">
        <v>0</v>
      </c>
      <c r="AB63" s="219">
        <v>0</v>
      </c>
      <c r="AC63" s="219">
        <v>0</v>
      </c>
      <c r="AD63" s="219">
        <v>0</v>
      </c>
      <c r="AE63" s="219">
        <v>0</v>
      </c>
      <c r="AF63" s="219">
        <v>0</v>
      </c>
      <c r="AG63" s="219">
        <v>0</v>
      </c>
      <c r="AH63" s="219">
        <v>0</v>
      </c>
      <c r="AI63" s="219">
        <v>0</v>
      </c>
      <c r="AJ63" s="219">
        <v>0</v>
      </c>
      <c r="AK63" s="219">
        <v>0</v>
      </c>
      <c r="AL63" s="219">
        <v>0</v>
      </c>
      <c r="AM63" s="219">
        <f t="shared" si="2"/>
        <v>0</v>
      </c>
    </row>
    <row r="64" spans="2:39" x14ac:dyDescent="0.25">
      <c r="B64" s="169" t="s">
        <v>353</v>
      </c>
      <c r="C64" s="169">
        <v>9514</v>
      </c>
      <c r="D64" s="172" t="s">
        <v>410</v>
      </c>
      <c r="E64" s="219">
        <v>785500</v>
      </c>
      <c r="F64" s="219">
        <v>123562</v>
      </c>
      <c r="G64" s="219">
        <v>135459</v>
      </c>
      <c r="H64" s="219">
        <v>0</v>
      </c>
      <c r="I64" s="219">
        <v>1044521</v>
      </c>
      <c r="J64" s="219">
        <v>119895</v>
      </c>
      <c r="K64" s="219">
        <v>924626</v>
      </c>
      <c r="L64" s="219">
        <v>1044521</v>
      </c>
      <c r="M64" s="219">
        <v>0</v>
      </c>
      <c r="N64" s="219">
        <v>1000</v>
      </c>
      <c r="O64" s="219">
        <v>1555</v>
      </c>
      <c r="P64" s="219">
        <v>63537</v>
      </c>
      <c r="Q64" s="219">
        <v>176</v>
      </c>
      <c r="R64" s="219">
        <v>0</v>
      </c>
      <c r="S64" s="219">
        <v>4197</v>
      </c>
      <c r="T64" s="219">
        <v>600</v>
      </c>
      <c r="U64" s="219">
        <v>11200</v>
      </c>
      <c r="V64" s="219">
        <v>82265</v>
      </c>
      <c r="W64" s="219">
        <v>456</v>
      </c>
      <c r="X64" s="219">
        <v>0</v>
      </c>
      <c r="Y64" s="219">
        <v>62482</v>
      </c>
      <c r="Z64" s="219">
        <v>1950</v>
      </c>
      <c r="AA64" s="219">
        <v>0</v>
      </c>
      <c r="AB64" s="219">
        <v>2180</v>
      </c>
      <c r="AC64" s="219">
        <v>0</v>
      </c>
      <c r="AD64" s="219">
        <v>1273</v>
      </c>
      <c r="AE64" s="219">
        <v>13836</v>
      </c>
      <c r="AF64" s="219">
        <v>3700</v>
      </c>
      <c r="AG64" s="219">
        <v>0</v>
      </c>
      <c r="AH64" s="219">
        <v>763</v>
      </c>
      <c r="AI64" s="219">
        <v>645</v>
      </c>
      <c r="AJ64" s="219">
        <v>0</v>
      </c>
      <c r="AK64" s="219">
        <v>7504</v>
      </c>
      <c r="AL64" s="219">
        <v>94789</v>
      </c>
      <c r="AM64" s="219">
        <f t="shared" si="2"/>
        <v>-12524</v>
      </c>
    </row>
    <row r="65" spans="2:39" x14ac:dyDescent="0.25">
      <c r="B65" s="169" t="s">
        <v>353</v>
      </c>
      <c r="C65" s="169">
        <v>9533</v>
      </c>
      <c r="D65" s="172" t="s">
        <v>399</v>
      </c>
      <c r="E65" s="219">
        <v>0</v>
      </c>
      <c r="F65" s="219">
        <v>0</v>
      </c>
      <c r="G65" s="219">
        <v>0</v>
      </c>
      <c r="H65" s="219">
        <v>0</v>
      </c>
      <c r="I65" s="219">
        <v>0</v>
      </c>
      <c r="J65" s="219">
        <v>0</v>
      </c>
      <c r="K65" s="219">
        <v>0</v>
      </c>
      <c r="L65" s="219">
        <v>0</v>
      </c>
      <c r="M65" s="219">
        <v>0</v>
      </c>
      <c r="N65" s="219">
        <v>0</v>
      </c>
      <c r="O65" s="219">
        <v>0</v>
      </c>
      <c r="P65" s="219">
        <v>0</v>
      </c>
      <c r="Q65" s="219">
        <v>0</v>
      </c>
      <c r="R65" s="219">
        <v>0</v>
      </c>
      <c r="S65" s="219">
        <v>0</v>
      </c>
      <c r="T65" s="219">
        <v>0</v>
      </c>
      <c r="U65" s="219">
        <v>0</v>
      </c>
      <c r="V65" s="219">
        <v>0</v>
      </c>
      <c r="W65" s="219">
        <v>0</v>
      </c>
      <c r="X65" s="219">
        <v>0</v>
      </c>
      <c r="Y65" s="219">
        <v>0</v>
      </c>
      <c r="Z65" s="219">
        <v>0</v>
      </c>
      <c r="AA65" s="219">
        <v>0</v>
      </c>
      <c r="AB65" s="219">
        <v>0</v>
      </c>
      <c r="AC65" s="219">
        <v>0</v>
      </c>
      <c r="AD65" s="219">
        <v>0</v>
      </c>
      <c r="AE65" s="219">
        <v>0</v>
      </c>
      <c r="AF65" s="219">
        <v>0</v>
      </c>
      <c r="AG65" s="219">
        <v>0</v>
      </c>
      <c r="AH65" s="219">
        <v>0</v>
      </c>
      <c r="AI65" s="219">
        <v>0</v>
      </c>
      <c r="AJ65" s="219">
        <v>0</v>
      </c>
      <c r="AK65" s="219">
        <v>0</v>
      </c>
      <c r="AL65" s="219">
        <v>0</v>
      </c>
      <c r="AM65" s="219">
        <f t="shared" si="2"/>
        <v>0</v>
      </c>
    </row>
    <row r="66" spans="2:39" x14ac:dyDescent="0.25">
      <c r="B66" s="169" t="s">
        <v>353</v>
      </c>
      <c r="C66" s="169">
        <v>9571</v>
      </c>
      <c r="D66" s="172" t="s">
        <v>411</v>
      </c>
      <c r="E66" s="219">
        <v>0</v>
      </c>
      <c r="F66" s="219">
        <v>0</v>
      </c>
      <c r="G66" s="219">
        <v>3251</v>
      </c>
      <c r="H66" s="219">
        <v>0</v>
      </c>
      <c r="I66" s="219">
        <v>3251</v>
      </c>
      <c r="J66" s="219">
        <v>0</v>
      </c>
      <c r="K66" s="219">
        <v>0</v>
      </c>
      <c r="L66" s="219">
        <v>3251</v>
      </c>
      <c r="M66" s="219">
        <v>0</v>
      </c>
      <c r="N66" s="219">
        <v>0</v>
      </c>
      <c r="O66" s="219">
        <v>1583</v>
      </c>
      <c r="P66" s="219">
        <v>11778</v>
      </c>
      <c r="Q66" s="219">
        <v>0</v>
      </c>
      <c r="R66" s="219">
        <v>0</v>
      </c>
      <c r="S66" s="219">
        <v>10</v>
      </c>
      <c r="T66" s="219">
        <v>0</v>
      </c>
      <c r="U66" s="219">
        <v>5029</v>
      </c>
      <c r="V66" s="219">
        <v>18400</v>
      </c>
      <c r="W66" s="219">
        <v>0</v>
      </c>
      <c r="X66" s="219">
        <v>0</v>
      </c>
      <c r="Y66" s="219">
        <v>9702</v>
      </c>
      <c r="Z66" s="219">
        <v>0</v>
      </c>
      <c r="AA66" s="219">
        <v>0</v>
      </c>
      <c r="AB66" s="219">
        <v>0</v>
      </c>
      <c r="AC66" s="219">
        <v>0</v>
      </c>
      <c r="AD66" s="219">
        <v>0</v>
      </c>
      <c r="AE66" s="219">
        <v>14060</v>
      </c>
      <c r="AF66" s="219">
        <v>1522</v>
      </c>
      <c r="AG66" s="219">
        <v>2319</v>
      </c>
      <c r="AH66" s="219">
        <v>0</v>
      </c>
      <c r="AI66" s="219">
        <v>378</v>
      </c>
      <c r="AJ66" s="219">
        <v>0</v>
      </c>
      <c r="AK66" s="219">
        <v>33693</v>
      </c>
      <c r="AL66" s="219">
        <v>33693</v>
      </c>
      <c r="AM66" s="219">
        <f t="shared" si="2"/>
        <v>-15293</v>
      </c>
    </row>
    <row r="67" spans="2:39" s="174" customFormat="1" ht="13" x14ac:dyDescent="0.3">
      <c r="D67" s="175" t="s">
        <v>438</v>
      </c>
      <c r="E67" s="173">
        <f>SUM(E41:E66)</f>
        <v>28627954</v>
      </c>
      <c r="F67" s="173">
        <f>SUM(F41:F66)</f>
        <v>1009440</v>
      </c>
      <c r="G67" s="173">
        <f>SUM(G41:G66)</f>
        <v>11247981</v>
      </c>
      <c r="H67" s="173">
        <f>SUM(H41:H66)</f>
        <v>34955</v>
      </c>
      <c r="I67" s="173">
        <f>SUM(I41:I66)</f>
        <v>41779504</v>
      </c>
      <c r="J67" s="173">
        <f>SUM(J41:J66)</f>
        <v>230216</v>
      </c>
      <c r="K67" s="173">
        <f>SUM(K41:K66)</f>
        <v>44546038</v>
      </c>
      <c r="L67" s="173">
        <f>SUM(L41:L66)</f>
        <v>39506504</v>
      </c>
      <c r="M67" s="173">
        <f>SUM(M41:M66)</f>
        <v>13948</v>
      </c>
      <c r="N67" s="173">
        <f>SUM(N41:N66)</f>
        <v>75493</v>
      </c>
      <c r="O67" s="173">
        <f>SUM(O41:O66)</f>
        <v>28188</v>
      </c>
      <c r="P67" s="173">
        <f>SUM(P41:P66)</f>
        <v>1482164</v>
      </c>
      <c r="Q67" s="173">
        <f>SUM(Q41:Q66)</f>
        <v>9022</v>
      </c>
      <c r="R67" s="173">
        <f>SUM(R41:R66)</f>
        <v>72819</v>
      </c>
      <c r="S67" s="173">
        <f>SUM(S41:S66)</f>
        <v>524840</v>
      </c>
      <c r="T67" s="173">
        <f>SUM(T41:T66)</f>
        <v>276934</v>
      </c>
      <c r="U67" s="173">
        <f>SUM(U41:U66)</f>
        <v>120766</v>
      </c>
      <c r="V67" s="173">
        <f>SUM(V41:V66)</f>
        <v>2594176</v>
      </c>
      <c r="W67" s="173">
        <f>SUM(W41:W66)</f>
        <v>97908</v>
      </c>
      <c r="X67" s="173">
        <f>SUM(X41:X66)</f>
        <v>4200</v>
      </c>
      <c r="Y67" s="173">
        <f>SUM(Y41:Y66)</f>
        <v>862841</v>
      </c>
      <c r="Z67" s="173">
        <f>SUM(Z41:Z66)</f>
        <v>284090</v>
      </c>
      <c r="AA67" s="173">
        <f>SUM(AA41:AA66)</f>
        <v>9946</v>
      </c>
      <c r="AB67" s="173">
        <f>SUM(AB41:AB66)</f>
        <v>8819</v>
      </c>
      <c r="AC67" s="173">
        <f>SUM(AC41:AC66)</f>
        <v>0</v>
      </c>
      <c r="AD67" s="173">
        <f>SUM(AD41:AD66)</f>
        <v>42931</v>
      </c>
      <c r="AE67" s="173">
        <f>SUM(AE41:AE66)</f>
        <v>489887</v>
      </c>
      <c r="AF67" s="173">
        <f>SUM(AF41:AF66)</f>
        <v>102396</v>
      </c>
      <c r="AG67" s="173">
        <f>SUM(AG41:AG66)</f>
        <v>10819</v>
      </c>
      <c r="AH67" s="173">
        <f>SUM(AH41:AH66)</f>
        <v>23137</v>
      </c>
      <c r="AI67" s="173">
        <f>SUM(AI41:AI66)</f>
        <v>12526</v>
      </c>
      <c r="AJ67" s="173">
        <f>SUM(AJ41:AJ66)</f>
        <v>15846</v>
      </c>
      <c r="AK67" s="173">
        <f>SUM(AK41:AK66)</f>
        <v>325124</v>
      </c>
      <c r="AL67" s="173">
        <f>SUM(AL41:AL66)</f>
        <v>1897831</v>
      </c>
      <c r="AM67" s="173">
        <f>SUM(AM41:AM66)</f>
        <v>696345</v>
      </c>
    </row>
    <row r="68" spans="2:39" x14ac:dyDescent="0.25">
      <c r="D68" s="170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H68" s="171"/>
      <c r="AI68" s="171"/>
      <c r="AJ68" s="171"/>
      <c r="AK68" s="171"/>
      <c r="AL68" s="171"/>
      <c r="AM68" s="171"/>
    </row>
    <row r="69" spans="2:39" x14ac:dyDescent="0.25">
      <c r="B69" s="169" t="s">
        <v>352</v>
      </c>
      <c r="C69" s="169">
        <v>9650</v>
      </c>
      <c r="D69" s="172" t="s">
        <v>356</v>
      </c>
      <c r="E69" s="219">
        <v>1042025</v>
      </c>
      <c r="F69" s="219">
        <v>45996</v>
      </c>
      <c r="G69" s="219">
        <v>573147</v>
      </c>
      <c r="H69" s="219">
        <v>189</v>
      </c>
      <c r="I69" s="219">
        <v>1661357</v>
      </c>
      <c r="J69" s="219">
        <v>0</v>
      </c>
      <c r="K69" s="219">
        <v>1661357</v>
      </c>
      <c r="L69" s="219">
        <v>1661357</v>
      </c>
      <c r="M69" s="219">
        <v>0</v>
      </c>
      <c r="N69" s="219">
        <v>12000</v>
      </c>
      <c r="O69" s="219">
        <v>0</v>
      </c>
      <c r="P69" s="219">
        <v>29551</v>
      </c>
      <c r="Q69" s="219">
        <v>0</v>
      </c>
      <c r="R69" s="219">
        <v>0</v>
      </c>
      <c r="S69" s="219">
        <v>17579</v>
      </c>
      <c r="T69" s="219">
        <v>62437</v>
      </c>
      <c r="U69" s="219">
        <v>7668</v>
      </c>
      <c r="V69" s="219">
        <v>129235</v>
      </c>
      <c r="W69" s="219">
        <v>7845</v>
      </c>
      <c r="X69" s="219">
        <v>0</v>
      </c>
      <c r="Y69" s="219">
        <v>38593</v>
      </c>
      <c r="Z69" s="219">
        <v>11013</v>
      </c>
      <c r="AA69" s="219">
        <v>0</v>
      </c>
      <c r="AB69" s="219">
        <v>0</v>
      </c>
      <c r="AC69" s="219">
        <v>0</v>
      </c>
      <c r="AD69" s="219">
        <v>4473</v>
      </c>
      <c r="AE69" s="219">
        <v>51492</v>
      </c>
      <c r="AF69" s="219">
        <v>7035</v>
      </c>
      <c r="AG69" s="219">
        <v>0</v>
      </c>
      <c r="AH69" s="219">
        <v>2700</v>
      </c>
      <c r="AI69" s="219">
        <v>0</v>
      </c>
      <c r="AJ69" s="219">
        <v>0</v>
      </c>
      <c r="AK69" s="219">
        <v>0</v>
      </c>
      <c r="AL69" s="219">
        <v>123151</v>
      </c>
      <c r="AM69" s="219">
        <f>V69-AL69</f>
        <v>6084</v>
      </c>
    </row>
    <row r="70" spans="2:39" x14ac:dyDescent="0.25">
      <c r="B70" s="169" t="s">
        <v>352</v>
      </c>
      <c r="C70" s="172">
        <v>9670</v>
      </c>
      <c r="D70" s="172" t="s">
        <v>456</v>
      </c>
      <c r="E70" s="219">
        <v>1180000</v>
      </c>
      <c r="F70" s="219">
        <v>0</v>
      </c>
      <c r="G70" s="219">
        <v>191906</v>
      </c>
      <c r="H70" s="219">
        <v>0</v>
      </c>
      <c r="I70" s="219">
        <v>1371906</v>
      </c>
      <c r="J70" s="219">
        <v>0</v>
      </c>
      <c r="K70" s="219">
        <v>1371906</v>
      </c>
      <c r="L70" s="219">
        <v>1371906</v>
      </c>
      <c r="M70" s="219">
        <v>0</v>
      </c>
      <c r="N70" s="219">
        <v>300</v>
      </c>
      <c r="O70" s="219">
        <v>740</v>
      </c>
      <c r="P70" s="219">
        <v>36438</v>
      </c>
      <c r="Q70" s="219">
        <v>1960</v>
      </c>
      <c r="R70" s="219">
        <v>250</v>
      </c>
      <c r="S70" s="219">
        <v>9477</v>
      </c>
      <c r="T70" s="219">
        <v>24611</v>
      </c>
      <c r="U70" s="219">
        <v>0</v>
      </c>
      <c r="V70" s="219">
        <v>73178</v>
      </c>
      <c r="W70" s="219">
        <v>2160</v>
      </c>
      <c r="X70" s="219">
        <v>0</v>
      </c>
      <c r="Y70" s="219">
        <v>16755</v>
      </c>
      <c r="Z70" s="219">
        <v>5541</v>
      </c>
      <c r="AA70" s="219">
        <v>0</v>
      </c>
      <c r="AB70" s="219">
        <v>2814</v>
      </c>
      <c r="AC70" s="219">
        <v>0</v>
      </c>
      <c r="AD70" s="219">
        <v>0</v>
      </c>
      <c r="AE70" s="219">
        <v>24503</v>
      </c>
      <c r="AF70" s="219">
        <v>2550</v>
      </c>
      <c r="AG70" s="219">
        <v>0</v>
      </c>
      <c r="AH70" s="219">
        <v>812</v>
      </c>
      <c r="AI70" s="219">
        <v>476</v>
      </c>
      <c r="AJ70" s="219">
        <v>0</v>
      </c>
      <c r="AK70" s="219">
        <v>2541</v>
      </c>
      <c r="AL70" s="219">
        <v>58154</v>
      </c>
      <c r="AM70" s="219">
        <f>V70-AL70</f>
        <v>15024</v>
      </c>
    </row>
    <row r="71" spans="2:39" x14ac:dyDescent="0.25">
      <c r="B71" s="169" t="s">
        <v>352</v>
      </c>
      <c r="C71" s="169">
        <v>9674</v>
      </c>
      <c r="D71" s="172" t="s">
        <v>357</v>
      </c>
      <c r="E71" s="219">
        <v>1030034</v>
      </c>
      <c r="F71" s="219">
        <v>19958</v>
      </c>
      <c r="G71" s="219">
        <v>711492</v>
      </c>
      <c r="H71" s="219">
        <v>4763</v>
      </c>
      <c r="I71" s="219">
        <v>1766247</v>
      </c>
      <c r="J71" s="219">
        <v>829</v>
      </c>
      <c r="K71" s="219">
        <v>1765418</v>
      </c>
      <c r="L71" s="219">
        <v>1766247</v>
      </c>
      <c r="M71" s="219">
        <v>0</v>
      </c>
      <c r="N71" s="219">
        <v>0</v>
      </c>
      <c r="O71" s="219">
        <v>0</v>
      </c>
      <c r="P71" s="219">
        <v>43749</v>
      </c>
      <c r="Q71" s="219">
        <v>7495</v>
      </c>
      <c r="R71" s="219">
        <v>0</v>
      </c>
      <c r="S71" s="219">
        <v>37297</v>
      </c>
      <c r="T71" s="219">
        <v>9318</v>
      </c>
      <c r="U71" s="219">
        <v>3118</v>
      </c>
      <c r="V71" s="219">
        <v>100977</v>
      </c>
      <c r="W71" s="219">
        <v>770</v>
      </c>
      <c r="X71" s="219">
        <v>0</v>
      </c>
      <c r="Y71" s="219">
        <v>89275</v>
      </c>
      <c r="Z71" s="219">
        <v>9647</v>
      </c>
      <c r="AA71" s="219">
        <v>0</v>
      </c>
      <c r="AB71" s="219">
        <v>38</v>
      </c>
      <c r="AC71" s="219">
        <v>0</v>
      </c>
      <c r="AD71" s="219">
        <v>0</v>
      </c>
      <c r="AE71" s="219">
        <v>22765</v>
      </c>
      <c r="AF71" s="219">
        <v>2400</v>
      </c>
      <c r="AG71" s="219">
        <v>0</v>
      </c>
      <c r="AH71" s="219">
        <v>642</v>
      </c>
      <c r="AI71" s="219">
        <v>728</v>
      </c>
      <c r="AJ71" s="219">
        <v>0</v>
      </c>
      <c r="AK71" s="219">
        <v>16719</v>
      </c>
      <c r="AL71" s="219">
        <v>142984</v>
      </c>
      <c r="AM71" s="219">
        <f>V71-AL71</f>
        <v>-42007</v>
      </c>
    </row>
    <row r="72" spans="2:39" x14ac:dyDescent="0.25">
      <c r="B72" s="169" t="s">
        <v>352</v>
      </c>
      <c r="C72" s="169">
        <v>9688</v>
      </c>
      <c r="D72" s="172" t="s">
        <v>358</v>
      </c>
      <c r="E72" s="219">
        <v>2919340</v>
      </c>
      <c r="F72" s="219">
        <v>13412</v>
      </c>
      <c r="G72" s="219">
        <v>116376</v>
      </c>
      <c r="H72" s="219">
        <v>0</v>
      </c>
      <c r="I72" s="219">
        <v>3049128</v>
      </c>
      <c r="J72" s="219">
        <v>0</v>
      </c>
      <c r="K72" s="219">
        <v>3049128</v>
      </c>
      <c r="L72" s="219">
        <v>3049128</v>
      </c>
      <c r="M72" s="219">
        <v>0</v>
      </c>
      <c r="N72" s="219">
        <v>705469</v>
      </c>
      <c r="O72" s="219">
        <v>0</v>
      </c>
      <c r="P72" s="219">
        <v>53743</v>
      </c>
      <c r="Q72" s="219">
        <v>1816</v>
      </c>
      <c r="R72" s="219">
        <v>0</v>
      </c>
      <c r="S72" s="219">
        <v>3960</v>
      </c>
      <c r="T72" s="219">
        <v>55490</v>
      </c>
      <c r="U72" s="219">
        <v>8733</v>
      </c>
      <c r="V72" s="219">
        <v>829211</v>
      </c>
      <c r="W72" s="219">
        <v>1538</v>
      </c>
      <c r="X72" s="219">
        <v>0</v>
      </c>
      <c r="Y72" s="219">
        <v>55443</v>
      </c>
      <c r="Z72" s="219">
        <v>6226</v>
      </c>
      <c r="AA72" s="219">
        <v>165</v>
      </c>
      <c r="AB72" s="219">
        <v>0</v>
      </c>
      <c r="AC72" s="219">
        <v>0</v>
      </c>
      <c r="AD72" s="219">
        <v>13500</v>
      </c>
      <c r="AE72" s="219">
        <v>25868</v>
      </c>
      <c r="AF72" s="219">
        <v>0</v>
      </c>
      <c r="AG72" s="219">
        <v>0</v>
      </c>
      <c r="AH72" s="219">
        <v>1076</v>
      </c>
      <c r="AI72" s="219">
        <v>2780</v>
      </c>
      <c r="AJ72" s="219">
        <v>0</v>
      </c>
      <c r="AK72" s="219">
        <v>481</v>
      </c>
      <c r="AL72" s="219">
        <v>107077</v>
      </c>
      <c r="AM72" s="219">
        <f>V72-AL72</f>
        <v>722134</v>
      </c>
    </row>
    <row r="73" spans="2:39" x14ac:dyDescent="0.25">
      <c r="B73" s="169" t="s">
        <v>352</v>
      </c>
      <c r="C73" s="169">
        <v>9680</v>
      </c>
      <c r="D73" s="172" t="s">
        <v>359</v>
      </c>
      <c r="E73" s="219">
        <v>0</v>
      </c>
      <c r="F73" s="219">
        <v>0</v>
      </c>
      <c r="G73" s="219">
        <v>0</v>
      </c>
      <c r="H73" s="219">
        <v>0</v>
      </c>
      <c r="I73" s="219">
        <v>0</v>
      </c>
      <c r="J73" s="219">
        <v>0</v>
      </c>
      <c r="K73" s="219">
        <v>0</v>
      </c>
      <c r="L73" s="219">
        <v>0</v>
      </c>
      <c r="M73" s="219">
        <v>0</v>
      </c>
      <c r="N73" s="219">
        <v>0</v>
      </c>
      <c r="O73" s="219">
        <v>0</v>
      </c>
      <c r="P73" s="219">
        <v>0</v>
      </c>
      <c r="Q73" s="219">
        <v>0</v>
      </c>
      <c r="R73" s="219">
        <v>0</v>
      </c>
      <c r="S73" s="219">
        <v>0</v>
      </c>
      <c r="T73" s="219">
        <v>0</v>
      </c>
      <c r="U73" s="219">
        <v>0</v>
      </c>
      <c r="V73" s="219">
        <v>0</v>
      </c>
      <c r="W73" s="219">
        <v>0</v>
      </c>
      <c r="X73" s="219">
        <v>0</v>
      </c>
      <c r="Y73" s="219">
        <v>0</v>
      </c>
      <c r="Z73" s="219">
        <v>0</v>
      </c>
      <c r="AA73" s="219">
        <v>0</v>
      </c>
      <c r="AB73" s="219">
        <v>0</v>
      </c>
      <c r="AC73" s="219">
        <v>0</v>
      </c>
      <c r="AD73" s="219">
        <v>0</v>
      </c>
      <c r="AE73" s="219">
        <v>0</v>
      </c>
      <c r="AF73" s="219">
        <v>0</v>
      </c>
      <c r="AG73" s="219">
        <v>0</v>
      </c>
      <c r="AH73" s="219">
        <v>0</v>
      </c>
      <c r="AI73" s="219">
        <v>0</v>
      </c>
      <c r="AJ73" s="219">
        <v>0</v>
      </c>
      <c r="AK73" s="219">
        <v>0</v>
      </c>
      <c r="AL73" s="219">
        <v>0</v>
      </c>
      <c r="AM73" s="219">
        <f>V73-AL73</f>
        <v>0</v>
      </c>
    </row>
    <row r="74" spans="2:39" x14ac:dyDescent="0.25">
      <c r="B74" s="169" t="s">
        <v>352</v>
      </c>
      <c r="C74" s="169">
        <v>9641</v>
      </c>
      <c r="D74" s="172" t="s">
        <v>360</v>
      </c>
      <c r="E74" s="219">
        <v>1365000</v>
      </c>
      <c r="F74" s="219">
        <v>6595</v>
      </c>
      <c r="G74" s="219">
        <v>166003</v>
      </c>
      <c r="H74" s="219">
        <v>0</v>
      </c>
      <c r="I74" s="219">
        <v>1537598</v>
      </c>
      <c r="J74" s="219">
        <v>281</v>
      </c>
      <c r="K74" s="219">
        <v>1537317</v>
      </c>
      <c r="L74" s="219">
        <v>1537598</v>
      </c>
      <c r="M74" s="219">
        <v>0</v>
      </c>
      <c r="N74" s="219">
        <v>0</v>
      </c>
      <c r="O74" s="219">
        <v>0</v>
      </c>
      <c r="P74" s="219">
        <v>79428</v>
      </c>
      <c r="Q74" s="219">
        <v>1506</v>
      </c>
      <c r="R74" s="219">
        <v>0</v>
      </c>
      <c r="S74" s="219">
        <v>5043</v>
      </c>
      <c r="T74" s="219">
        <v>13664</v>
      </c>
      <c r="U74" s="219">
        <v>0</v>
      </c>
      <c r="V74" s="219">
        <v>99641</v>
      </c>
      <c r="W74" s="219">
        <v>1275</v>
      </c>
      <c r="X74" s="219">
        <v>0</v>
      </c>
      <c r="Y74" s="219">
        <v>60137</v>
      </c>
      <c r="Z74" s="219">
        <v>0</v>
      </c>
      <c r="AA74" s="219">
        <v>0</v>
      </c>
      <c r="AB74" s="219">
        <v>6934</v>
      </c>
      <c r="AC74" s="219">
        <v>0</v>
      </c>
      <c r="AD74" s="219">
        <v>0</v>
      </c>
      <c r="AE74" s="219">
        <v>12100</v>
      </c>
      <c r="AF74" s="219">
        <v>6050</v>
      </c>
      <c r="AG74" s="219">
        <v>0</v>
      </c>
      <c r="AH74" s="219">
        <v>0</v>
      </c>
      <c r="AI74" s="219">
        <v>445</v>
      </c>
      <c r="AJ74" s="219">
        <v>0</v>
      </c>
      <c r="AK74" s="219">
        <v>7324</v>
      </c>
      <c r="AL74" s="219">
        <v>94265</v>
      </c>
      <c r="AM74" s="219">
        <f>V74-AL74</f>
        <v>5376</v>
      </c>
    </row>
    <row r="75" spans="2:39" x14ac:dyDescent="0.25">
      <c r="B75" s="169" t="s">
        <v>352</v>
      </c>
      <c r="C75" s="169">
        <v>9682</v>
      </c>
      <c r="D75" s="172" t="s">
        <v>361</v>
      </c>
      <c r="E75" s="219">
        <v>0</v>
      </c>
      <c r="F75" s="219">
        <v>0</v>
      </c>
      <c r="G75" s="219">
        <v>0</v>
      </c>
      <c r="H75" s="219">
        <v>0</v>
      </c>
      <c r="I75" s="219">
        <v>0</v>
      </c>
      <c r="J75" s="219">
        <v>0</v>
      </c>
      <c r="K75" s="219">
        <v>0</v>
      </c>
      <c r="L75" s="219">
        <v>0</v>
      </c>
      <c r="M75" s="219">
        <v>0</v>
      </c>
      <c r="N75" s="219">
        <v>0</v>
      </c>
      <c r="O75" s="219">
        <v>0</v>
      </c>
      <c r="P75" s="219">
        <v>0</v>
      </c>
      <c r="Q75" s="219">
        <v>0</v>
      </c>
      <c r="R75" s="219">
        <v>0</v>
      </c>
      <c r="S75" s="219">
        <v>0</v>
      </c>
      <c r="T75" s="219">
        <v>0</v>
      </c>
      <c r="U75" s="219">
        <v>0</v>
      </c>
      <c r="V75" s="219">
        <v>0</v>
      </c>
      <c r="W75" s="219">
        <v>0</v>
      </c>
      <c r="X75" s="219">
        <v>0</v>
      </c>
      <c r="Y75" s="219">
        <v>0</v>
      </c>
      <c r="Z75" s="219">
        <v>0</v>
      </c>
      <c r="AA75" s="219">
        <v>0</v>
      </c>
      <c r="AB75" s="219">
        <v>0</v>
      </c>
      <c r="AC75" s="219">
        <v>0</v>
      </c>
      <c r="AD75" s="219">
        <v>0</v>
      </c>
      <c r="AE75" s="219">
        <v>0</v>
      </c>
      <c r="AF75" s="219">
        <v>0</v>
      </c>
      <c r="AG75" s="219">
        <v>0</v>
      </c>
      <c r="AH75" s="219">
        <v>0</v>
      </c>
      <c r="AI75" s="219">
        <v>0</v>
      </c>
      <c r="AJ75" s="219">
        <v>0</v>
      </c>
      <c r="AK75" s="219">
        <v>0</v>
      </c>
      <c r="AL75" s="219">
        <v>0</v>
      </c>
      <c r="AM75" s="219">
        <f>V75-AL75</f>
        <v>0</v>
      </c>
    </row>
    <row r="76" spans="2:39" x14ac:dyDescent="0.25">
      <c r="B76" s="169" t="s">
        <v>352</v>
      </c>
      <c r="C76" s="169">
        <v>9683</v>
      </c>
      <c r="D76" s="172" t="s">
        <v>362</v>
      </c>
      <c r="E76" s="219">
        <v>506958</v>
      </c>
      <c r="F76" s="219">
        <v>136890</v>
      </c>
      <c r="G76" s="219">
        <v>306114</v>
      </c>
      <c r="H76" s="219">
        <v>0</v>
      </c>
      <c r="I76" s="219">
        <v>949957</v>
      </c>
      <c r="J76" s="219">
        <v>0</v>
      </c>
      <c r="K76" s="219">
        <v>949957</v>
      </c>
      <c r="L76" s="219">
        <v>949957</v>
      </c>
      <c r="M76" s="219">
        <v>0</v>
      </c>
      <c r="N76" s="219">
        <v>0</v>
      </c>
      <c r="O76" s="219">
        <v>1312</v>
      </c>
      <c r="P76" s="219">
        <v>28865</v>
      </c>
      <c r="Q76" s="219">
        <v>0</v>
      </c>
      <c r="R76" s="219">
        <v>0</v>
      </c>
      <c r="S76" s="219">
        <v>10290</v>
      </c>
      <c r="T76" s="219">
        <v>4448</v>
      </c>
      <c r="U76" s="219">
        <v>1823</v>
      </c>
      <c r="V76" s="219">
        <v>46738</v>
      </c>
      <c r="W76" s="219">
        <v>723</v>
      </c>
      <c r="X76" s="219">
        <v>0</v>
      </c>
      <c r="Y76" s="219">
        <v>29485</v>
      </c>
      <c r="Z76" s="219">
        <v>0</v>
      </c>
      <c r="AA76" s="219">
        <v>0</v>
      </c>
      <c r="AB76" s="219">
        <v>0</v>
      </c>
      <c r="AC76" s="219">
        <v>0</v>
      </c>
      <c r="AD76" s="219">
        <v>1071</v>
      </c>
      <c r="AE76" s="219">
        <v>13729</v>
      </c>
      <c r="AF76" s="219">
        <v>1560</v>
      </c>
      <c r="AG76" s="219">
        <v>0</v>
      </c>
      <c r="AH76" s="219">
        <v>864</v>
      </c>
      <c r="AI76" s="219">
        <v>408</v>
      </c>
      <c r="AJ76" s="219">
        <v>0</v>
      </c>
      <c r="AK76" s="219">
        <v>5783</v>
      </c>
      <c r="AL76" s="219">
        <v>53623</v>
      </c>
      <c r="AM76" s="219">
        <f>V76-AL76</f>
        <v>-6885</v>
      </c>
    </row>
    <row r="77" spans="2:39" x14ac:dyDescent="0.25">
      <c r="B77" s="169" t="s">
        <v>352</v>
      </c>
      <c r="C77" s="169">
        <v>9693</v>
      </c>
      <c r="D77" s="172" t="s">
        <v>363</v>
      </c>
      <c r="E77" s="219">
        <v>2380300</v>
      </c>
      <c r="F77" s="219">
        <v>87012</v>
      </c>
      <c r="G77" s="219">
        <v>1473761</v>
      </c>
      <c r="H77" s="219">
        <v>3342</v>
      </c>
      <c r="I77" s="219">
        <v>3944417</v>
      </c>
      <c r="J77" s="219">
        <v>133226</v>
      </c>
      <c r="K77" s="219">
        <v>3811190</v>
      </c>
      <c r="L77" s="219">
        <v>3944417</v>
      </c>
      <c r="M77" s="219">
        <v>0</v>
      </c>
      <c r="N77" s="219">
        <v>0</v>
      </c>
      <c r="O77" s="219">
        <v>28203</v>
      </c>
      <c r="P77" s="219">
        <v>1224</v>
      </c>
      <c r="Q77" s="219">
        <v>0</v>
      </c>
      <c r="R77" s="219">
        <v>0</v>
      </c>
      <c r="S77" s="219">
        <v>57304</v>
      </c>
      <c r="T77" s="219">
        <v>59338</v>
      </c>
      <c r="U77" s="219">
        <v>0</v>
      </c>
      <c r="V77" s="219">
        <v>146070</v>
      </c>
      <c r="W77" s="219">
        <v>300</v>
      </c>
      <c r="X77" s="219">
        <v>0</v>
      </c>
      <c r="Y77" s="219">
        <v>32608</v>
      </c>
      <c r="Z77" s="219">
        <v>3465</v>
      </c>
      <c r="AA77" s="219">
        <v>0</v>
      </c>
      <c r="AB77" s="219">
        <v>79</v>
      </c>
      <c r="AC77" s="219">
        <v>7928</v>
      </c>
      <c r="AD77" s="219">
        <v>7986</v>
      </c>
      <c r="AE77" s="219">
        <v>37422</v>
      </c>
      <c r="AF77" s="219">
        <v>4140</v>
      </c>
      <c r="AG77" s="219">
        <v>0</v>
      </c>
      <c r="AH77" s="219">
        <v>869</v>
      </c>
      <c r="AI77" s="219">
        <v>876</v>
      </c>
      <c r="AJ77" s="219">
        <v>0</v>
      </c>
      <c r="AK77" s="219">
        <v>1398</v>
      </c>
      <c r="AL77" s="219">
        <v>99774</v>
      </c>
      <c r="AM77" s="219">
        <f>V77-AL77</f>
        <v>46296</v>
      </c>
    </row>
    <row r="78" spans="2:39" x14ac:dyDescent="0.25">
      <c r="B78" s="169" t="s">
        <v>352</v>
      </c>
      <c r="C78" s="169">
        <v>9751</v>
      </c>
      <c r="D78" s="172" t="s">
        <v>364</v>
      </c>
      <c r="E78" s="219">
        <v>0</v>
      </c>
      <c r="F78" s="219">
        <v>0</v>
      </c>
      <c r="G78" s="219">
        <v>171663</v>
      </c>
      <c r="H78" s="219">
        <v>0</v>
      </c>
      <c r="I78" s="219">
        <v>171663</v>
      </c>
      <c r="J78" s="219">
        <v>664</v>
      </c>
      <c r="K78" s="219">
        <v>170999</v>
      </c>
      <c r="L78" s="219">
        <v>171663</v>
      </c>
      <c r="M78" s="219">
        <v>0</v>
      </c>
      <c r="N78" s="219">
        <v>0</v>
      </c>
      <c r="O78" s="219">
        <v>12989</v>
      </c>
      <c r="P78" s="219">
        <v>46680</v>
      </c>
      <c r="Q78" s="219">
        <v>0</v>
      </c>
      <c r="R78" s="219">
        <v>0</v>
      </c>
      <c r="S78" s="219">
        <v>6420</v>
      </c>
      <c r="T78" s="219">
        <v>0</v>
      </c>
      <c r="U78" s="219">
        <v>1054</v>
      </c>
      <c r="V78" s="219">
        <v>67143</v>
      </c>
      <c r="W78" s="219">
        <v>17335</v>
      </c>
      <c r="X78" s="219">
        <v>4800</v>
      </c>
      <c r="Y78" s="219">
        <v>0</v>
      </c>
      <c r="Z78" s="219">
        <v>0</v>
      </c>
      <c r="AA78" s="219">
        <v>0</v>
      </c>
      <c r="AB78" s="219">
        <v>0</v>
      </c>
      <c r="AC78" s="219">
        <v>0</v>
      </c>
      <c r="AD78" s="219">
        <v>3859</v>
      </c>
      <c r="AE78" s="219">
        <v>5619</v>
      </c>
      <c r="AF78" s="219">
        <v>4129</v>
      </c>
      <c r="AG78" s="219">
        <v>3435</v>
      </c>
      <c r="AH78" s="219">
        <v>0</v>
      </c>
      <c r="AI78" s="219">
        <v>0</v>
      </c>
      <c r="AJ78" s="219">
        <v>0</v>
      </c>
      <c r="AK78" s="219">
        <v>11858</v>
      </c>
      <c r="AL78" s="219">
        <v>51036</v>
      </c>
      <c r="AM78" s="219">
        <f>V78-AL78</f>
        <v>16107</v>
      </c>
    </row>
    <row r="79" spans="2:39" x14ac:dyDescent="0.25">
      <c r="B79" s="169" t="s">
        <v>352</v>
      </c>
      <c r="C79" s="169">
        <v>9691</v>
      </c>
      <c r="D79" s="172" t="s">
        <v>365</v>
      </c>
      <c r="E79" s="219">
        <v>2960000</v>
      </c>
      <c r="F79" s="219">
        <v>71795</v>
      </c>
      <c r="G79" s="219">
        <v>948455</v>
      </c>
      <c r="H79" s="219">
        <v>1500</v>
      </c>
      <c r="I79" s="219">
        <v>3982750</v>
      </c>
      <c r="J79" s="219">
        <v>1763</v>
      </c>
      <c r="K79" s="219">
        <v>3980987</v>
      </c>
      <c r="L79" s="219">
        <v>3982750</v>
      </c>
      <c r="M79" s="219">
        <v>0</v>
      </c>
      <c r="N79" s="219">
        <v>20370</v>
      </c>
      <c r="O79" s="219">
        <v>0</v>
      </c>
      <c r="P79" s="219">
        <v>42718</v>
      </c>
      <c r="Q79" s="219">
        <v>646</v>
      </c>
      <c r="R79" s="219">
        <v>0</v>
      </c>
      <c r="S79" s="219">
        <v>27031</v>
      </c>
      <c r="T79" s="219">
        <v>68365</v>
      </c>
      <c r="U79" s="219">
        <v>13922</v>
      </c>
      <c r="V79" s="219">
        <v>173052</v>
      </c>
      <c r="W79" s="219">
        <v>0</v>
      </c>
      <c r="X79" s="219">
        <v>0</v>
      </c>
      <c r="Y79" s="219">
        <v>77553</v>
      </c>
      <c r="Z79" s="219">
        <v>28060</v>
      </c>
      <c r="AA79" s="219">
        <v>0</v>
      </c>
      <c r="AB79" s="219">
        <v>0</v>
      </c>
      <c r="AC79" s="219">
        <v>0</v>
      </c>
      <c r="AD79" s="219">
        <v>0</v>
      </c>
      <c r="AE79" s="219">
        <v>42807</v>
      </c>
      <c r="AF79" s="219">
        <v>15000</v>
      </c>
      <c r="AG79" s="219">
        <v>0</v>
      </c>
      <c r="AH79" s="219">
        <v>912</v>
      </c>
      <c r="AI79" s="219">
        <v>947</v>
      </c>
      <c r="AJ79" s="219">
        <v>0</v>
      </c>
      <c r="AK79" s="219">
        <v>14077</v>
      </c>
      <c r="AL79" s="219">
        <v>179356</v>
      </c>
      <c r="AM79" s="219">
        <f>V79-AL79</f>
        <v>-6304</v>
      </c>
    </row>
    <row r="80" spans="2:39" x14ac:dyDescent="0.25">
      <c r="B80" s="169" t="s">
        <v>352</v>
      </c>
      <c r="C80" s="169">
        <v>9651</v>
      </c>
      <c r="D80" s="172" t="s">
        <v>366</v>
      </c>
      <c r="E80" s="219">
        <v>748000</v>
      </c>
      <c r="F80" s="219">
        <v>3398</v>
      </c>
      <c r="G80" s="219">
        <v>170842</v>
      </c>
      <c r="H80" s="219">
        <v>1080</v>
      </c>
      <c r="I80" s="219">
        <v>923320</v>
      </c>
      <c r="J80" s="219">
        <v>1340</v>
      </c>
      <c r="K80" s="219">
        <v>921980</v>
      </c>
      <c r="L80" s="219">
        <v>923320</v>
      </c>
      <c r="M80" s="219">
        <v>0</v>
      </c>
      <c r="N80" s="219">
        <v>0</v>
      </c>
      <c r="O80" s="219">
        <v>0</v>
      </c>
      <c r="P80" s="219">
        <v>36628</v>
      </c>
      <c r="Q80" s="219">
        <v>891</v>
      </c>
      <c r="R80" s="219">
        <v>10000</v>
      </c>
      <c r="S80" s="219">
        <v>5224</v>
      </c>
      <c r="T80" s="219">
        <v>16984</v>
      </c>
      <c r="U80" s="219">
        <v>10853</v>
      </c>
      <c r="V80" s="219">
        <v>80580</v>
      </c>
      <c r="W80" s="219">
        <v>6264</v>
      </c>
      <c r="X80" s="219">
        <v>0</v>
      </c>
      <c r="Y80" s="219">
        <v>12000</v>
      </c>
      <c r="Z80" s="219">
        <v>0</v>
      </c>
      <c r="AA80" s="219">
        <v>1769</v>
      </c>
      <c r="AB80" s="219">
        <v>23</v>
      </c>
      <c r="AC80" s="219">
        <v>0</v>
      </c>
      <c r="AD80" s="219">
        <v>0</v>
      </c>
      <c r="AE80" s="219">
        <v>38614</v>
      </c>
      <c r="AF80" s="219">
        <v>3120</v>
      </c>
      <c r="AG80" s="219">
        <v>0</v>
      </c>
      <c r="AH80" s="219">
        <v>2100</v>
      </c>
      <c r="AI80" s="219">
        <v>0</v>
      </c>
      <c r="AJ80" s="219">
        <v>0</v>
      </c>
      <c r="AK80" s="219">
        <v>2560</v>
      </c>
      <c r="AL80" s="219">
        <v>66450</v>
      </c>
      <c r="AM80" s="219">
        <f>V80-AL80</f>
        <v>14130</v>
      </c>
    </row>
    <row r="81" spans="2:39" x14ac:dyDescent="0.25">
      <c r="B81" s="169" t="s">
        <v>352</v>
      </c>
      <c r="C81" s="169">
        <v>9745</v>
      </c>
      <c r="D81" s="172" t="s">
        <v>367</v>
      </c>
      <c r="E81" s="219">
        <v>0</v>
      </c>
      <c r="F81" s="219">
        <v>0</v>
      </c>
      <c r="G81" s="219">
        <v>92669</v>
      </c>
      <c r="H81" s="219">
        <v>0</v>
      </c>
      <c r="I81" s="219">
        <v>92669</v>
      </c>
      <c r="J81" s="219">
        <v>0</v>
      </c>
      <c r="K81" s="219">
        <v>92669</v>
      </c>
      <c r="L81" s="219">
        <v>92669</v>
      </c>
      <c r="M81" s="219">
        <v>0</v>
      </c>
      <c r="N81" s="219">
        <v>0</v>
      </c>
      <c r="O81" s="219">
        <v>0</v>
      </c>
      <c r="P81" s="219">
        <v>21734</v>
      </c>
      <c r="Q81" s="219">
        <v>170</v>
      </c>
      <c r="R81" s="219">
        <v>650</v>
      </c>
      <c r="S81" s="219">
        <v>13895</v>
      </c>
      <c r="T81" s="219">
        <v>0</v>
      </c>
      <c r="U81" s="219">
        <v>6300</v>
      </c>
      <c r="V81" s="219">
        <v>42749</v>
      </c>
      <c r="W81" s="219">
        <v>4800</v>
      </c>
      <c r="X81" s="219">
        <v>0</v>
      </c>
      <c r="Y81" s="219">
        <v>29750</v>
      </c>
      <c r="Z81" s="219">
        <v>0</v>
      </c>
      <c r="AA81" s="219">
        <v>0</v>
      </c>
      <c r="AB81" s="219">
        <v>0</v>
      </c>
      <c r="AC81" s="219">
        <v>0</v>
      </c>
      <c r="AD81" s="219">
        <v>0</v>
      </c>
      <c r="AE81" s="219">
        <v>9100</v>
      </c>
      <c r="AF81" s="219">
        <v>2100</v>
      </c>
      <c r="AG81" s="219">
        <v>0</v>
      </c>
      <c r="AH81" s="219">
        <v>627</v>
      </c>
      <c r="AI81" s="219">
        <v>179</v>
      </c>
      <c r="AJ81" s="219">
        <v>0</v>
      </c>
      <c r="AK81" s="219">
        <v>43650</v>
      </c>
      <c r="AL81" s="219">
        <v>46556</v>
      </c>
      <c r="AM81" s="219">
        <f>V81-AL81</f>
        <v>-3807</v>
      </c>
    </row>
    <row r="82" spans="2:39" x14ac:dyDescent="0.25">
      <c r="B82" s="169" t="s">
        <v>352</v>
      </c>
      <c r="C82" s="169">
        <v>9708</v>
      </c>
      <c r="D82" s="172" t="s">
        <v>368</v>
      </c>
      <c r="E82" s="219">
        <v>297286</v>
      </c>
      <c r="F82" s="219">
        <v>30445</v>
      </c>
      <c r="G82" s="219">
        <v>213005</v>
      </c>
      <c r="H82" s="219">
        <v>1839</v>
      </c>
      <c r="I82" s="219">
        <v>542575</v>
      </c>
      <c r="J82" s="219">
        <v>7332</v>
      </c>
      <c r="K82" s="219">
        <v>535243</v>
      </c>
      <c r="L82" s="219">
        <v>542575</v>
      </c>
      <c r="M82" s="219">
        <v>0</v>
      </c>
      <c r="N82" s="219">
        <v>1230</v>
      </c>
      <c r="O82" s="219">
        <v>0</v>
      </c>
      <c r="P82" s="219">
        <v>145706</v>
      </c>
      <c r="Q82" s="219">
        <v>267</v>
      </c>
      <c r="R82" s="219">
        <v>3000</v>
      </c>
      <c r="S82" s="219">
        <v>7139</v>
      </c>
      <c r="T82" s="219">
        <v>8788</v>
      </c>
      <c r="U82" s="219">
        <v>17695</v>
      </c>
      <c r="V82" s="219">
        <v>183825</v>
      </c>
      <c r="W82" s="219">
        <v>800</v>
      </c>
      <c r="X82" s="219">
        <v>0</v>
      </c>
      <c r="Y82" s="219">
        <v>67305</v>
      </c>
      <c r="Z82" s="219">
        <v>51069</v>
      </c>
      <c r="AA82" s="219">
        <v>0</v>
      </c>
      <c r="AB82" s="219">
        <v>3468</v>
      </c>
      <c r="AC82" s="219">
        <v>0</v>
      </c>
      <c r="AD82" s="219">
        <v>0</v>
      </c>
      <c r="AE82" s="219">
        <v>31175</v>
      </c>
      <c r="AF82" s="219">
        <v>7700</v>
      </c>
      <c r="AG82" s="219">
        <v>0</v>
      </c>
      <c r="AH82" s="219">
        <v>2495</v>
      </c>
      <c r="AI82" s="219">
        <v>817</v>
      </c>
      <c r="AJ82" s="219">
        <v>11012</v>
      </c>
      <c r="AK82" s="219">
        <v>22929</v>
      </c>
      <c r="AL82" s="219">
        <v>187758</v>
      </c>
      <c r="AM82" s="219">
        <f>V82-AL82</f>
        <v>-3933</v>
      </c>
    </row>
    <row r="83" spans="2:39" x14ac:dyDescent="0.25">
      <c r="B83" s="169" t="s">
        <v>352</v>
      </c>
      <c r="C83" s="169">
        <v>9642</v>
      </c>
      <c r="D83" s="172" t="s">
        <v>369</v>
      </c>
      <c r="E83" s="219">
        <v>390000</v>
      </c>
      <c r="F83" s="219">
        <v>0</v>
      </c>
      <c r="G83" s="219">
        <v>684613</v>
      </c>
      <c r="H83" s="219">
        <v>65</v>
      </c>
      <c r="I83" s="219">
        <v>1074678</v>
      </c>
      <c r="J83" s="219">
        <v>0</v>
      </c>
      <c r="K83" s="219">
        <v>1074678</v>
      </c>
      <c r="L83" s="219">
        <v>1074678</v>
      </c>
      <c r="M83" s="219">
        <v>0</v>
      </c>
      <c r="N83" s="219">
        <v>0</v>
      </c>
      <c r="O83" s="219">
        <v>0</v>
      </c>
      <c r="P83" s="219">
        <v>6418</v>
      </c>
      <c r="Q83" s="219">
        <v>0</v>
      </c>
      <c r="R83" s="219">
        <v>0</v>
      </c>
      <c r="S83" s="219">
        <v>23596</v>
      </c>
      <c r="T83" s="219">
        <v>13791</v>
      </c>
      <c r="U83" s="219">
        <v>1725</v>
      </c>
      <c r="V83" s="219">
        <v>45530</v>
      </c>
      <c r="W83" s="219">
        <v>8500</v>
      </c>
      <c r="X83" s="219">
        <v>2000</v>
      </c>
      <c r="Y83" s="219">
        <v>4875</v>
      </c>
      <c r="Z83" s="219">
        <v>1610</v>
      </c>
      <c r="AA83" s="219">
        <v>0</v>
      </c>
      <c r="AB83" s="219">
        <v>0</v>
      </c>
      <c r="AC83" s="219">
        <v>0</v>
      </c>
      <c r="AD83" s="219">
        <v>0</v>
      </c>
      <c r="AE83" s="219">
        <v>8232</v>
      </c>
      <c r="AF83" s="219">
        <v>3500</v>
      </c>
      <c r="AG83" s="219">
        <v>0</v>
      </c>
      <c r="AH83" s="219">
        <v>304</v>
      </c>
      <c r="AI83" s="219">
        <v>165</v>
      </c>
      <c r="AJ83" s="219">
        <v>0</v>
      </c>
      <c r="AK83" s="219">
        <v>454</v>
      </c>
      <c r="AL83" s="219">
        <v>29640</v>
      </c>
      <c r="AM83" s="219">
        <f>V83-AL83</f>
        <v>15890</v>
      </c>
    </row>
    <row r="84" spans="2:39" x14ac:dyDescent="0.25">
      <c r="B84" s="169" t="s">
        <v>352</v>
      </c>
      <c r="C84" s="169">
        <v>9658</v>
      </c>
      <c r="D84" s="172" t="s">
        <v>370</v>
      </c>
      <c r="E84" s="219">
        <v>0</v>
      </c>
      <c r="F84" s="219">
        <v>0</v>
      </c>
      <c r="G84" s="219">
        <v>0</v>
      </c>
      <c r="H84" s="219">
        <v>0</v>
      </c>
      <c r="I84" s="219">
        <v>0</v>
      </c>
      <c r="J84" s="219">
        <v>0</v>
      </c>
      <c r="K84" s="219">
        <v>0</v>
      </c>
      <c r="L84" s="219">
        <v>0</v>
      </c>
      <c r="M84" s="219">
        <v>0</v>
      </c>
      <c r="N84" s="219">
        <v>0</v>
      </c>
      <c r="O84" s="219">
        <v>0</v>
      </c>
      <c r="P84" s="219">
        <v>0</v>
      </c>
      <c r="Q84" s="219">
        <v>0</v>
      </c>
      <c r="R84" s="219">
        <v>0</v>
      </c>
      <c r="S84" s="219">
        <v>0</v>
      </c>
      <c r="T84" s="219">
        <v>0</v>
      </c>
      <c r="U84" s="219">
        <v>0</v>
      </c>
      <c r="V84" s="219">
        <v>0</v>
      </c>
      <c r="W84" s="219">
        <v>0</v>
      </c>
      <c r="X84" s="219">
        <v>0</v>
      </c>
      <c r="Y84" s="219">
        <v>0</v>
      </c>
      <c r="Z84" s="219">
        <v>0</v>
      </c>
      <c r="AA84" s="219">
        <v>0</v>
      </c>
      <c r="AB84" s="219">
        <v>0</v>
      </c>
      <c r="AC84" s="219">
        <v>0</v>
      </c>
      <c r="AD84" s="219">
        <v>0</v>
      </c>
      <c r="AE84" s="219">
        <v>0</v>
      </c>
      <c r="AF84" s="219">
        <v>0</v>
      </c>
      <c r="AG84" s="219">
        <v>0</v>
      </c>
      <c r="AH84" s="219">
        <v>0</v>
      </c>
      <c r="AI84" s="219">
        <v>0</v>
      </c>
      <c r="AJ84" s="219">
        <v>0</v>
      </c>
      <c r="AK84" s="219">
        <v>0</v>
      </c>
      <c r="AL84" s="219">
        <v>0</v>
      </c>
      <c r="AM84" s="219">
        <f>V84-AL84</f>
        <v>0</v>
      </c>
    </row>
    <row r="85" spans="2:39" x14ac:dyDescent="0.25">
      <c r="B85" s="169" t="s">
        <v>352</v>
      </c>
      <c r="C85" s="169">
        <v>9644</v>
      </c>
      <c r="D85" s="172" t="s">
        <v>371</v>
      </c>
      <c r="E85" s="219">
        <v>997929</v>
      </c>
      <c r="F85" s="219">
        <v>57077</v>
      </c>
      <c r="G85" s="219">
        <v>120335</v>
      </c>
      <c r="H85" s="219">
        <v>436</v>
      </c>
      <c r="I85" s="219">
        <v>117577</v>
      </c>
      <c r="J85" s="219">
        <v>451</v>
      </c>
      <c r="K85" s="219">
        <v>1175326</v>
      </c>
      <c r="L85" s="219">
        <v>1175777</v>
      </c>
      <c r="M85" s="219">
        <v>0</v>
      </c>
      <c r="N85" s="219">
        <v>0</v>
      </c>
      <c r="O85" s="219">
        <v>2567</v>
      </c>
      <c r="P85" s="219">
        <v>19433</v>
      </c>
      <c r="Q85" s="219">
        <v>601</v>
      </c>
      <c r="R85" s="219">
        <v>0</v>
      </c>
      <c r="S85" s="219">
        <v>6693</v>
      </c>
      <c r="T85" s="219">
        <v>19043</v>
      </c>
      <c r="U85" s="219">
        <v>473</v>
      </c>
      <c r="V85" s="219">
        <v>48810</v>
      </c>
      <c r="W85" s="219">
        <v>4056</v>
      </c>
      <c r="X85" s="219">
        <v>0</v>
      </c>
      <c r="Y85" s="219">
        <v>4474</v>
      </c>
      <c r="Z85" s="219">
        <v>0</v>
      </c>
      <c r="AA85" s="219">
        <v>0</v>
      </c>
      <c r="AB85" s="219">
        <v>101</v>
      </c>
      <c r="AC85" s="219">
        <v>0</v>
      </c>
      <c r="AD85" s="219">
        <v>0</v>
      </c>
      <c r="AE85" s="219">
        <v>17688</v>
      </c>
      <c r="AF85" s="219">
        <v>4750</v>
      </c>
      <c r="AG85" s="219">
        <v>0</v>
      </c>
      <c r="AH85" s="219">
        <v>350</v>
      </c>
      <c r="AI85" s="219">
        <v>190</v>
      </c>
      <c r="AJ85" s="219">
        <v>5290</v>
      </c>
      <c r="AK85" s="219">
        <v>14720</v>
      </c>
      <c r="AL85" s="219">
        <v>46309</v>
      </c>
      <c r="AM85" s="219">
        <f>V85-AL85</f>
        <v>2501</v>
      </c>
    </row>
    <row r="86" spans="2:39" s="172" customFormat="1" ht="13" x14ac:dyDescent="0.25">
      <c r="D86" s="175" t="s">
        <v>438</v>
      </c>
      <c r="E86" s="173">
        <f>SUM(E69:E84)</f>
        <v>14818943</v>
      </c>
      <c r="F86" s="173">
        <f>SUM(F69:F84)</f>
        <v>415501</v>
      </c>
      <c r="G86" s="173">
        <f>SUM(G69:G84)</f>
        <v>5820046</v>
      </c>
      <c r="H86" s="173">
        <f>SUM(H69:H84)</f>
        <v>12778</v>
      </c>
      <c r="I86" s="173">
        <f>SUM(I69:I84)</f>
        <v>21068265</v>
      </c>
      <c r="J86" s="173">
        <f>SUM(J69:J84)</f>
        <v>145435</v>
      </c>
      <c r="K86" s="173">
        <f>SUM(K69:K84)</f>
        <v>20922829</v>
      </c>
      <c r="L86" s="173">
        <f>SUM(L69:L84)</f>
        <v>21068265</v>
      </c>
      <c r="M86" s="173">
        <f>SUM(M69:M84)</f>
        <v>0</v>
      </c>
      <c r="N86" s="173">
        <f>SUM(N69:N84)</f>
        <v>739369</v>
      </c>
      <c r="O86" s="173">
        <f>SUM(O69:O84)</f>
        <v>43244</v>
      </c>
      <c r="P86" s="173">
        <f>SUM(P69:P84)</f>
        <v>572882</v>
      </c>
      <c r="Q86" s="173">
        <f>SUM(Q69:Q84)</f>
        <v>14751</v>
      </c>
      <c r="R86" s="173">
        <f>SUM(R69:R84)</f>
        <v>13900</v>
      </c>
      <c r="S86" s="173">
        <f>SUM(S69:S84)</f>
        <v>224255</v>
      </c>
      <c r="T86" s="173">
        <f>SUM(T69:T84)</f>
        <v>337234</v>
      </c>
      <c r="U86" s="173">
        <f>SUM(U69:U84)</f>
        <v>72891</v>
      </c>
      <c r="V86" s="173">
        <f>SUM(V69:V84)</f>
        <v>2017929</v>
      </c>
      <c r="W86" s="173">
        <f>SUM(W69:W84)</f>
        <v>52310</v>
      </c>
      <c r="X86" s="173">
        <f>SUM(X69:X84)</f>
        <v>6800</v>
      </c>
      <c r="Y86" s="173">
        <f>SUM(Y69:Y84)</f>
        <v>513779</v>
      </c>
      <c r="Z86" s="173">
        <f>SUM(Z69:Z84)</f>
        <v>116631</v>
      </c>
      <c r="AA86" s="173">
        <f>SUM(AA69:AA84)</f>
        <v>1934</v>
      </c>
      <c r="AB86" s="173">
        <f>SUM(AB69:AB84)</f>
        <v>13356</v>
      </c>
      <c r="AC86" s="173">
        <f>SUM(AC69:AC84)</f>
        <v>7928</v>
      </c>
      <c r="AD86" s="173">
        <f>SUM(AD69:AD84)</f>
        <v>30889</v>
      </c>
      <c r="AE86" s="173">
        <f>SUM(AE69:AE84)</f>
        <v>323426</v>
      </c>
      <c r="AF86" s="173">
        <f>SUM(AF69:AF84)</f>
        <v>59284</v>
      </c>
      <c r="AG86" s="173">
        <f>SUM(AG69:AG84)</f>
        <v>3435</v>
      </c>
      <c r="AH86" s="173">
        <f>SUM(AH69:AH84)</f>
        <v>13401</v>
      </c>
      <c r="AI86" s="173">
        <f>SUM(AI69:AI84)</f>
        <v>7821</v>
      </c>
      <c r="AJ86" s="173">
        <f>SUM(AJ69:AJ84)</f>
        <v>11012</v>
      </c>
      <c r="AK86" s="173">
        <f>SUM(AK69:AK84)</f>
        <v>129774</v>
      </c>
      <c r="AL86" s="173">
        <f>SUM(AL69:AL84)</f>
        <v>1239824</v>
      </c>
      <c r="AM86" s="173">
        <f>SUM(AM69:AM84)</f>
        <v>778105</v>
      </c>
    </row>
    <row r="87" spans="2:39" x14ac:dyDescent="0.25">
      <c r="D87" s="170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1"/>
      <c r="Q87" s="171"/>
      <c r="R87" s="171"/>
      <c r="S87" s="171"/>
      <c r="T87" s="171"/>
      <c r="U87" s="171"/>
      <c r="V87" s="171"/>
      <c r="W87" s="171"/>
      <c r="X87" s="171"/>
      <c r="Y87" s="171"/>
      <c r="Z87" s="171"/>
      <c r="AA87" s="171"/>
      <c r="AB87" s="171"/>
      <c r="AC87" s="171"/>
      <c r="AD87" s="171"/>
      <c r="AE87" s="171"/>
      <c r="AF87" s="171"/>
      <c r="AG87" s="171"/>
      <c r="AH87" s="171"/>
      <c r="AI87" s="171"/>
      <c r="AJ87" s="171"/>
      <c r="AK87" s="171"/>
      <c r="AL87" s="171"/>
      <c r="AM87" s="171"/>
    </row>
    <row r="88" spans="2:39" x14ac:dyDescent="0.25">
      <c r="B88" s="169" t="s">
        <v>355</v>
      </c>
      <c r="C88" s="169">
        <v>9851</v>
      </c>
      <c r="D88" s="172" t="s">
        <v>427</v>
      </c>
      <c r="E88" s="219">
        <v>2838000</v>
      </c>
      <c r="F88" s="219">
        <v>0</v>
      </c>
      <c r="G88" s="219">
        <v>139403</v>
      </c>
      <c r="H88" s="219">
        <v>0</v>
      </c>
      <c r="I88" s="219">
        <v>2977403</v>
      </c>
      <c r="J88" s="219">
        <v>779</v>
      </c>
      <c r="K88" s="219">
        <v>2976624</v>
      </c>
      <c r="L88" s="219">
        <v>2977403</v>
      </c>
      <c r="M88" s="219">
        <v>0</v>
      </c>
      <c r="N88" s="219">
        <v>0</v>
      </c>
      <c r="O88" s="219">
        <v>0</v>
      </c>
      <c r="P88" s="219">
        <v>80521</v>
      </c>
      <c r="Q88" s="219">
        <v>0</v>
      </c>
      <c r="R88" s="219">
        <v>0</v>
      </c>
      <c r="S88" s="219">
        <v>3128</v>
      </c>
      <c r="T88" s="219">
        <v>14580</v>
      </c>
      <c r="U88" s="219">
        <v>5939</v>
      </c>
      <c r="V88" s="219">
        <v>104775</v>
      </c>
      <c r="W88" s="219">
        <v>7127</v>
      </c>
      <c r="X88" s="219">
        <v>0</v>
      </c>
      <c r="Y88" s="219">
        <v>67259</v>
      </c>
      <c r="Z88" s="219">
        <v>0</v>
      </c>
      <c r="AA88" s="219">
        <v>0</v>
      </c>
      <c r="AB88" s="219">
        <v>0</v>
      </c>
      <c r="AC88" s="219">
        <v>0</v>
      </c>
      <c r="AD88" s="219">
        <v>6064</v>
      </c>
      <c r="AE88" s="219">
        <v>21918</v>
      </c>
      <c r="AF88" s="219">
        <v>4800</v>
      </c>
      <c r="AG88" s="219">
        <v>0</v>
      </c>
      <c r="AH88" s="219">
        <v>428</v>
      </c>
      <c r="AI88" s="219">
        <v>416</v>
      </c>
      <c r="AJ88" s="219">
        <v>0</v>
      </c>
      <c r="AK88" s="219">
        <v>5474</v>
      </c>
      <c r="AL88" s="219">
        <v>113486</v>
      </c>
      <c r="AM88" s="219">
        <f>V88-AL88</f>
        <v>-8711</v>
      </c>
    </row>
    <row r="89" spans="2:39" x14ac:dyDescent="0.25">
      <c r="B89" s="169" t="s">
        <v>355</v>
      </c>
      <c r="C89" s="169">
        <v>9823</v>
      </c>
      <c r="D89" s="172" t="s">
        <v>428</v>
      </c>
      <c r="E89" s="219">
        <v>1025000</v>
      </c>
      <c r="F89" s="219">
        <v>16770</v>
      </c>
      <c r="G89" s="219">
        <v>28271</v>
      </c>
      <c r="H89" s="219">
        <v>0</v>
      </c>
      <c r="I89" s="219">
        <v>1070041</v>
      </c>
      <c r="J89" s="219">
        <v>0</v>
      </c>
      <c r="K89" s="219">
        <v>1070041</v>
      </c>
      <c r="L89" s="219">
        <v>1070041</v>
      </c>
      <c r="M89" s="219">
        <v>0</v>
      </c>
      <c r="N89" s="219">
        <v>0</v>
      </c>
      <c r="O89" s="219">
        <v>0</v>
      </c>
      <c r="P89" s="219">
        <v>11890</v>
      </c>
      <c r="Q89" s="219">
        <v>631</v>
      </c>
      <c r="R89" s="219">
        <v>0</v>
      </c>
      <c r="S89" s="219">
        <v>366</v>
      </c>
      <c r="T89" s="219">
        <v>1255</v>
      </c>
      <c r="U89" s="219">
        <v>30</v>
      </c>
      <c r="V89" s="219">
        <v>14472</v>
      </c>
      <c r="W89" s="219">
        <v>6250</v>
      </c>
      <c r="X89" s="219">
        <v>150</v>
      </c>
      <c r="Y89" s="219">
        <v>711</v>
      </c>
      <c r="Z89" s="219">
        <v>0</v>
      </c>
      <c r="AA89" s="219">
        <v>0</v>
      </c>
      <c r="AB89" s="219">
        <v>350</v>
      </c>
      <c r="AC89" s="219">
        <v>0</v>
      </c>
      <c r="AD89" s="219">
        <v>0</v>
      </c>
      <c r="AE89" s="219">
        <v>1192</v>
      </c>
      <c r="AF89" s="219">
        <v>600</v>
      </c>
      <c r="AG89" s="219">
        <v>0</v>
      </c>
      <c r="AH89" s="219">
        <v>107</v>
      </c>
      <c r="AI89" s="219">
        <v>0</v>
      </c>
      <c r="AJ89" s="219">
        <v>0</v>
      </c>
      <c r="AK89" s="219">
        <v>7005</v>
      </c>
      <c r="AL89" s="219">
        <v>17765</v>
      </c>
      <c r="AM89" s="219">
        <f>V89-AL89</f>
        <v>-3293</v>
      </c>
    </row>
    <row r="90" spans="2:39" x14ac:dyDescent="0.25">
      <c r="B90" s="169" t="s">
        <v>355</v>
      </c>
      <c r="C90" s="169">
        <v>9906</v>
      </c>
      <c r="D90" s="172" t="s">
        <v>429</v>
      </c>
      <c r="E90" s="219">
        <v>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219">
        <v>0</v>
      </c>
      <c r="P90" s="219">
        <v>0</v>
      </c>
      <c r="Q90" s="219">
        <v>0</v>
      </c>
      <c r="R90" s="219">
        <v>0</v>
      </c>
      <c r="S90" s="219">
        <v>0</v>
      </c>
      <c r="T90" s="219">
        <v>0</v>
      </c>
      <c r="U90" s="219">
        <v>0</v>
      </c>
      <c r="V90" s="219">
        <v>0</v>
      </c>
      <c r="W90" s="219">
        <v>0</v>
      </c>
      <c r="X90" s="219">
        <v>0</v>
      </c>
      <c r="Y90" s="219">
        <v>0</v>
      </c>
      <c r="Z90" s="219">
        <v>0</v>
      </c>
      <c r="AA90" s="219">
        <v>0</v>
      </c>
      <c r="AB90" s="219">
        <v>0</v>
      </c>
      <c r="AC90" s="219">
        <v>0</v>
      </c>
      <c r="AD90" s="219">
        <v>0</v>
      </c>
      <c r="AE90" s="219">
        <v>0</v>
      </c>
      <c r="AF90" s="219">
        <v>0</v>
      </c>
      <c r="AG90" s="219">
        <v>0</v>
      </c>
      <c r="AH90" s="219">
        <v>0</v>
      </c>
      <c r="AI90" s="219">
        <v>0</v>
      </c>
      <c r="AJ90" s="219">
        <v>0</v>
      </c>
      <c r="AK90" s="219">
        <v>0</v>
      </c>
      <c r="AL90" s="219">
        <v>0</v>
      </c>
      <c r="AM90" s="219">
        <f>V90-AL90</f>
        <v>0</v>
      </c>
    </row>
    <row r="91" spans="2:39" x14ac:dyDescent="0.25">
      <c r="B91" s="169" t="s">
        <v>355</v>
      </c>
      <c r="C91" s="169">
        <v>9841</v>
      </c>
      <c r="D91" s="172" t="s">
        <v>430</v>
      </c>
      <c r="E91" s="219">
        <v>153000</v>
      </c>
      <c r="F91" s="219">
        <v>0</v>
      </c>
      <c r="G91" s="219">
        <v>477584</v>
      </c>
      <c r="H91" s="219">
        <v>0</v>
      </c>
      <c r="I91" s="219">
        <v>630584</v>
      </c>
      <c r="J91" s="219">
        <v>0</v>
      </c>
      <c r="K91" s="219">
        <v>630584</v>
      </c>
      <c r="L91" s="219">
        <v>630584</v>
      </c>
      <c r="M91" s="219">
        <v>0</v>
      </c>
      <c r="N91" s="219">
        <v>0</v>
      </c>
      <c r="O91" s="219">
        <v>0</v>
      </c>
      <c r="P91" s="219">
        <v>26439</v>
      </c>
      <c r="Q91" s="219">
        <v>1137</v>
      </c>
      <c r="R91" s="219">
        <v>0</v>
      </c>
      <c r="S91" s="219">
        <v>21643</v>
      </c>
      <c r="T91" s="219">
        <v>4960</v>
      </c>
      <c r="U91" s="219">
        <v>579</v>
      </c>
      <c r="V91" s="219">
        <v>54760</v>
      </c>
      <c r="W91" s="219">
        <v>0</v>
      </c>
      <c r="X91" s="219">
        <v>0</v>
      </c>
      <c r="Y91" s="219">
        <v>11979</v>
      </c>
      <c r="Z91" s="219">
        <v>0</v>
      </c>
      <c r="AA91" s="219">
        <v>2613</v>
      </c>
      <c r="AB91" s="219">
        <v>0</v>
      </c>
      <c r="AC91" s="219">
        <v>0</v>
      </c>
      <c r="AD91" s="219">
        <v>26880</v>
      </c>
      <c r="AE91" s="219">
        <v>8004</v>
      </c>
      <c r="AF91" s="219">
        <v>4550</v>
      </c>
      <c r="AG91" s="219">
        <v>0</v>
      </c>
      <c r="AH91" s="219">
        <v>378</v>
      </c>
      <c r="AI91" s="219">
        <v>354</v>
      </c>
      <c r="AJ91" s="219">
        <v>0</v>
      </c>
      <c r="AK91" s="219">
        <v>0</v>
      </c>
      <c r="AL91" s="219">
        <v>54760</v>
      </c>
      <c r="AM91" s="219">
        <f>V91-AL91</f>
        <v>0</v>
      </c>
    </row>
    <row r="92" spans="2:39" x14ac:dyDescent="0.25">
      <c r="B92" s="169" t="s">
        <v>355</v>
      </c>
      <c r="C92" s="169">
        <v>9855</v>
      </c>
      <c r="D92" s="172" t="s">
        <v>431</v>
      </c>
      <c r="E92" s="219">
        <v>9135</v>
      </c>
      <c r="F92" s="219">
        <v>6052</v>
      </c>
      <c r="G92" s="219">
        <v>338084</v>
      </c>
      <c r="H92" s="219">
        <v>964</v>
      </c>
      <c r="I92" s="219">
        <v>349235</v>
      </c>
      <c r="J92" s="219">
        <v>964</v>
      </c>
      <c r="K92" s="219">
        <v>348271</v>
      </c>
      <c r="L92" s="219">
        <v>349235</v>
      </c>
      <c r="M92" s="219">
        <v>0</v>
      </c>
      <c r="N92" s="219">
        <v>0</v>
      </c>
      <c r="O92" s="219">
        <v>0</v>
      </c>
      <c r="P92" s="219">
        <v>24351</v>
      </c>
      <c r="Q92" s="219">
        <v>0</v>
      </c>
      <c r="R92" s="219">
        <v>0</v>
      </c>
      <c r="S92" s="219">
        <v>3330</v>
      </c>
      <c r="T92" s="219">
        <v>0</v>
      </c>
      <c r="U92" s="219">
        <v>667</v>
      </c>
      <c r="V92" s="219">
        <v>28348</v>
      </c>
      <c r="W92" s="219">
        <v>0</v>
      </c>
      <c r="X92" s="219">
        <v>0</v>
      </c>
      <c r="Y92" s="219">
        <v>1000</v>
      </c>
      <c r="Z92" s="219">
        <v>5111</v>
      </c>
      <c r="AA92" s="219">
        <v>0</v>
      </c>
      <c r="AB92" s="219">
        <v>0</v>
      </c>
      <c r="AC92" s="219">
        <v>0</v>
      </c>
      <c r="AD92" s="219">
        <v>0</v>
      </c>
      <c r="AE92" s="219">
        <v>720</v>
      </c>
      <c r="AF92" s="219">
        <v>3800</v>
      </c>
      <c r="AG92" s="219">
        <v>0</v>
      </c>
      <c r="AH92" s="219">
        <v>0</v>
      </c>
      <c r="AI92" s="219">
        <v>222</v>
      </c>
      <c r="AJ92" s="219">
        <v>0</v>
      </c>
      <c r="AK92" s="219">
        <v>14975</v>
      </c>
      <c r="AL92" s="219">
        <v>25828</v>
      </c>
      <c r="AM92" s="219">
        <f>V92-AL92</f>
        <v>2520</v>
      </c>
    </row>
    <row r="93" spans="2:39" x14ac:dyDescent="0.25">
      <c r="B93" s="169" t="s">
        <v>355</v>
      </c>
      <c r="C93" s="169">
        <v>9807</v>
      </c>
      <c r="D93" s="172" t="s">
        <v>432</v>
      </c>
      <c r="E93" s="219">
        <v>2020500</v>
      </c>
      <c r="F93" s="219">
        <v>0</v>
      </c>
      <c r="G93" s="219">
        <v>246033</v>
      </c>
      <c r="H93" s="219">
        <v>0</v>
      </c>
      <c r="I93" s="219">
        <v>2266533</v>
      </c>
      <c r="J93" s="219">
        <v>0</v>
      </c>
      <c r="K93" s="219">
        <v>2266533</v>
      </c>
      <c r="L93" s="219">
        <v>2266533</v>
      </c>
      <c r="M93" s="219">
        <v>0</v>
      </c>
      <c r="N93" s="219">
        <v>0</v>
      </c>
      <c r="O93" s="219">
        <v>0</v>
      </c>
      <c r="P93" s="219">
        <v>52782</v>
      </c>
      <c r="Q93" s="219">
        <v>0</v>
      </c>
      <c r="R93" s="219">
        <v>0</v>
      </c>
      <c r="S93" s="219">
        <v>0</v>
      </c>
      <c r="T93" s="219">
        <v>27548</v>
      </c>
      <c r="U93" s="219">
        <v>13511</v>
      </c>
      <c r="V93" s="219">
        <v>93841</v>
      </c>
      <c r="W93" s="219">
        <v>594</v>
      </c>
      <c r="X93" s="219">
        <v>71743</v>
      </c>
      <c r="Y93" s="219">
        <v>0</v>
      </c>
      <c r="Z93" s="219">
        <v>0</v>
      </c>
      <c r="AA93" s="219">
        <v>0</v>
      </c>
      <c r="AB93" s="219">
        <v>0</v>
      </c>
      <c r="AC93" s="219">
        <v>0</v>
      </c>
      <c r="AD93" s="219">
        <v>0</v>
      </c>
      <c r="AE93" s="219">
        <v>11580</v>
      </c>
      <c r="AF93" s="219">
        <v>4420</v>
      </c>
      <c r="AG93" s="219">
        <v>0</v>
      </c>
      <c r="AH93" s="219">
        <v>0</v>
      </c>
      <c r="AI93" s="219">
        <v>802</v>
      </c>
      <c r="AJ93" s="219">
        <v>5222</v>
      </c>
      <c r="AK93" s="219">
        <v>10431</v>
      </c>
      <c r="AL93" s="219">
        <v>99571</v>
      </c>
      <c r="AM93" s="219">
        <f t="shared" ref="AM93" si="3">V93-AL93</f>
        <v>-5730</v>
      </c>
    </row>
    <row r="94" spans="2:39" s="174" customFormat="1" ht="13" x14ac:dyDescent="0.3">
      <c r="D94" s="175" t="s">
        <v>438</v>
      </c>
      <c r="E94" s="176">
        <f>SUM(E88:E93)</f>
        <v>6045635</v>
      </c>
      <c r="F94" s="176">
        <f t="shared" ref="F94:AM94" si="4">SUM(F88:F93)</f>
        <v>22822</v>
      </c>
      <c r="G94" s="176">
        <f t="shared" si="4"/>
        <v>1229375</v>
      </c>
      <c r="H94" s="176">
        <f t="shared" si="4"/>
        <v>964</v>
      </c>
      <c r="I94" s="176">
        <f t="shared" si="4"/>
        <v>7293796</v>
      </c>
      <c r="J94" s="176">
        <f t="shared" si="4"/>
        <v>1743</v>
      </c>
      <c r="K94" s="176">
        <f t="shared" si="4"/>
        <v>7292053</v>
      </c>
      <c r="L94" s="176">
        <f t="shared" si="4"/>
        <v>7293796</v>
      </c>
      <c r="M94" s="176">
        <f t="shared" si="4"/>
        <v>0</v>
      </c>
      <c r="N94" s="176">
        <f t="shared" si="4"/>
        <v>0</v>
      </c>
      <c r="O94" s="176">
        <f t="shared" si="4"/>
        <v>0</v>
      </c>
      <c r="P94" s="176">
        <f t="shared" si="4"/>
        <v>195983</v>
      </c>
      <c r="Q94" s="176">
        <f t="shared" si="4"/>
        <v>1768</v>
      </c>
      <c r="R94" s="176">
        <f t="shared" si="4"/>
        <v>0</v>
      </c>
      <c r="S94" s="176">
        <f t="shared" si="4"/>
        <v>28467</v>
      </c>
      <c r="T94" s="176">
        <f t="shared" si="4"/>
        <v>48343</v>
      </c>
      <c r="U94" s="176">
        <f t="shared" si="4"/>
        <v>20726</v>
      </c>
      <c r="V94" s="176">
        <f t="shared" si="4"/>
        <v>296196</v>
      </c>
      <c r="W94" s="176">
        <f t="shared" si="4"/>
        <v>13971</v>
      </c>
      <c r="X94" s="176">
        <f t="shared" si="4"/>
        <v>71893</v>
      </c>
      <c r="Y94" s="176">
        <f t="shared" si="4"/>
        <v>80949</v>
      </c>
      <c r="Z94" s="176">
        <f t="shared" si="4"/>
        <v>5111</v>
      </c>
      <c r="AA94" s="176">
        <f t="shared" si="4"/>
        <v>2613</v>
      </c>
      <c r="AB94" s="176">
        <f t="shared" si="4"/>
        <v>350</v>
      </c>
      <c r="AC94" s="176">
        <f t="shared" si="4"/>
        <v>0</v>
      </c>
      <c r="AD94" s="176">
        <f t="shared" si="4"/>
        <v>32944</v>
      </c>
      <c r="AE94" s="176">
        <f t="shared" si="4"/>
        <v>43414</v>
      </c>
      <c r="AF94" s="176">
        <f t="shared" si="4"/>
        <v>18170</v>
      </c>
      <c r="AG94" s="176">
        <f t="shared" si="4"/>
        <v>0</v>
      </c>
      <c r="AH94" s="176">
        <f t="shared" si="4"/>
        <v>913</v>
      </c>
      <c r="AI94" s="176">
        <f t="shared" si="4"/>
        <v>1794</v>
      </c>
      <c r="AJ94" s="176">
        <f t="shared" si="4"/>
        <v>5222</v>
      </c>
      <c r="AK94" s="176">
        <f t="shared" si="4"/>
        <v>37885</v>
      </c>
      <c r="AL94" s="176">
        <f t="shared" si="4"/>
        <v>311410</v>
      </c>
      <c r="AM94" s="176">
        <f t="shared" si="4"/>
        <v>-15214</v>
      </c>
    </row>
  </sheetData>
  <sortState ref="D69:AM85">
    <sortCondition ref="D69:D85"/>
  </sortState>
  <mergeCells count="8">
    <mergeCell ref="AC3:AD3"/>
    <mergeCell ref="AE3:AF3"/>
    <mergeCell ref="A1:D4"/>
    <mergeCell ref="F3:G3"/>
    <mergeCell ref="L3:M3"/>
    <mergeCell ref="O3:Q3"/>
    <mergeCell ref="R3:Z3"/>
    <mergeCell ref="AA3:A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W25"/>
  <sheetViews>
    <sheetView zoomScaleNormal="100" workbookViewId="0">
      <selection activeCell="D15" sqref="D15"/>
    </sheetView>
  </sheetViews>
  <sheetFormatPr defaultColWidth="9.453125" defaultRowHeight="15.75" customHeight="1" x14ac:dyDescent="0.25"/>
  <cols>
    <col min="1" max="1" width="4.54296875" style="8" bestFit="1" customWidth="1"/>
    <col min="2" max="2" width="4" style="8" customWidth="1"/>
    <col min="3" max="3" width="52.54296875" style="26" customWidth="1"/>
    <col min="4" max="5" width="12.1796875" style="26" customWidth="1"/>
    <col min="6" max="6" width="12.1796875" style="29" customWidth="1"/>
    <col min="7" max="7" width="17.54296875" style="29" customWidth="1"/>
    <col min="8" max="16" width="15.453125" style="29" customWidth="1"/>
    <col min="17" max="17" width="17" style="29" customWidth="1"/>
    <col min="18" max="18" width="3.54296875" style="8" customWidth="1"/>
    <col min="19" max="19" width="17.1796875" style="20" customWidth="1"/>
    <col min="20" max="27" width="15" style="20" customWidth="1"/>
    <col min="28" max="28" width="16.54296875" style="1" customWidth="1"/>
    <col min="29" max="29" width="16.54296875" style="20" customWidth="1"/>
    <col min="30" max="30" width="4.54296875" style="20" customWidth="1"/>
    <col min="31" max="34" width="17.453125" style="20" customWidth="1"/>
    <col min="35" max="35" width="20.1796875" style="20" customWidth="1"/>
    <col min="36" max="36" width="17.453125" style="20" customWidth="1"/>
    <col min="37" max="37" width="20.1796875" style="20" customWidth="1"/>
    <col min="38" max="39" width="17.453125" style="20" customWidth="1"/>
    <col min="40" max="16384" width="9.453125" style="20"/>
  </cols>
  <sheetData>
    <row r="1" spans="1:153" s="13" customFormat="1" ht="19.5" customHeight="1" x14ac:dyDescent="0.25">
      <c r="A1" s="187"/>
      <c r="B1" s="187"/>
      <c r="C1" s="187"/>
      <c r="D1" s="115"/>
      <c r="E1" s="115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</row>
    <row r="2" spans="1:153" s="13" customFormat="1" ht="19.5" customHeight="1" x14ac:dyDescent="0.25">
      <c r="A2" s="187"/>
      <c r="B2" s="187"/>
      <c r="C2" s="187"/>
      <c r="D2" s="115"/>
      <c r="E2" s="115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153" s="4" customFormat="1" ht="20.25" customHeight="1" x14ac:dyDescent="0.3">
      <c r="A3" s="194" t="s">
        <v>437</v>
      </c>
      <c r="B3" s="195"/>
      <c r="C3" s="195"/>
      <c r="D3" s="198" t="s">
        <v>307</v>
      </c>
      <c r="E3" s="198" t="s">
        <v>308</v>
      </c>
      <c r="F3" s="198" t="s">
        <v>316</v>
      </c>
      <c r="G3" s="189" t="s">
        <v>235</v>
      </c>
      <c r="H3" s="190"/>
      <c r="I3" s="190"/>
      <c r="J3" s="190"/>
      <c r="K3" s="190"/>
      <c r="L3" s="190"/>
      <c r="M3" s="190"/>
      <c r="N3" s="190"/>
      <c r="O3" s="190"/>
      <c r="P3" s="190"/>
      <c r="Q3" s="191"/>
      <c r="R3" s="92"/>
      <c r="S3" s="189" t="s">
        <v>240</v>
      </c>
      <c r="T3" s="192"/>
      <c r="U3" s="192"/>
      <c r="V3" s="192"/>
      <c r="W3" s="192"/>
      <c r="X3" s="192"/>
      <c r="Y3" s="192"/>
      <c r="Z3" s="192"/>
      <c r="AA3" s="192"/>
      <c r="AB3" s="193"/>
      <c r="AC3" s="14"/>
      <c r="AD3" s="2"/>
      <c r="AE3" s="184" t="s">
        <v>251</v>
      </c>
      <c r="AF3" s="185"/>
      <c r="AG3" s="185"/>
      <c r="AH3" s="185"/>
      <c r="AI3" s="185"/>
      <c r="AJ3" s="185"/>
      <c r="AK3" s="186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</row>
    <row r="4" spans="1:153" s="4" customFormat="1" ht="108.75" customHeight="1" x14ac:dyDescent="0.25">
      <c r="A4" s="196"/>
      <c r="B4" s="197"/>
      <c r="C4" s="197"/>
      <c r="D4" s="198"/>
      <c r="E4" s="198"/>
      <c r="F4" s="198"/>
      <c r="G4" s="17" t="s">
        <v>228</v>
      </c>
      <c r="H4" s="15" t="s">
        <v>229</v>
      </c>
      <c r="I4" s="15" t="s">
        <v>230</v>
      </c>
      <c r="J4" s="15" t="s">
        <v>231</v>
      </c>
      <c r="K4" s="42" t="s">
        <v>243</v>
      </c>
      <c r="L4" s="15" t="s">
        <v>232</v>
      </c>
      <c r="M4" s="15" t="s">
        <v>0</v>
      </c>
      <c r="N4" s="15" t="s">
        <v>233</v>
      </c>
      <c r="O4" s="15" t="s">
        <v>234</v>
      </c>
      <c r="P4" s="22" t="s">
        <v>266</v>
      </c>
      <c r="Q4" s="56" t="s">
        <v>1</v>
      </c>
      <c r="R4" s="92"/>
      <c r="S4" s="15" t="s">
        <v>236</v>
      </c>
      <c r="T4" s="15" t="s">
        <v>237</v>
      </c>
      <c r="U4" s="55" t="s">
        <v>284</v>
      </c>
      <c r="V4" s="55" t="s">
        <v>285</v>
      </c>
      <c r="W4" s="16" t="s">
        <v>2</v>
      </c>
      <c r="X4" s="16" t="s">
        <v>238</v>
      </c>
      <c r="Y4" s="16" t="s">
        <v>286</v>
      </c>
      <c r="Z4" s="55" t="s">
        <v>287</v>
      </c>
      <c r="AA4" s="16" t="s">
        <v>239</v>
      </c>
      <c r="AB4" s="56" t="s">
        <v>242</v>
      </c>
      <c r="AC4" s="57" t="s">
        <v>241</v>
      </c>
      <c r="AD4" s="2"/>
      <c r="AE4" s="15" t="s">
        <v>244</v>
      </c>
      <c r="AF4" s="15" t="s">
        <v>245</v>
      </c>
      <c r="AG4" s="15" t="s">
        <v>246</v>
      </c>
      <c r="AH4" s="15" t="s">
        <v>247</v>
      </c>
      <c r="AI4" s="58" t="s">
        <v>250</v>
      </c>
      <c r="AJ4" s="33" t="s">
        <v>248</v>
      </c>
      <c r="AK4" s="58" t="s">
        <v>249</v>
      </c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</row>
    <row r="5" spans="1:153" s="4" customFormat="1" ht="21.75" customHeight="1" x14ac:dyDescent="0.3">
      <c r="A5" s="101">
        <v>1</v>
      </c>
      <c r="B5" s="134" t="s">
        <v>276</v>
      </c>
      <c r="C5" s="135"/>
      <c r="D5" s="153">
        <f>+Northern!A74</f>
        <v>71</v>
      </c>
      <c r="E5" s="153">
        <f>+Northern!F79</f>
        <v>58</v>
      </c>
      <c r="F5" s="139">
        <f>+E5/D5</f>
        <v>0.81690140845070425</v>
      </c>
      <c r="G5" s="99">
        <f>+Northern!G75</f>
        <v>8803899</v>
      </c>
      <c r="H5" s="99">
        <f>+Northern!H75</f>
        <v>84215</v>
      </c>
      <c r="I5" s="99">
        <f>+Northern!I75</f>
        <v>401655</v>
      </c>
      <c r="J5" s="99">
        <f>+Northern!J75</f>
        <v>908870</v>
      </c>
      <c r="K5" s="99">
        <f>+Northern!K75</f>
        <v>325292</v>
      </c>
      <c r="L5" s="99">
        <f>+Northern!L75</f>
        <v>144642</v>
      </c>
      <c r="M5" s="99">
        <f>+Northern!M75</f>
        <v>3013764</v>
      </c>
      <c r="N5" s="99">
        <f>+Northern!N75</f>
        <v>646776</v>
      </c>
      <c r="O5" s="99">
        <f>+Northern!O75</f>
        <v>1154271</v>
      </c>
      <c r="P5" s="99">
        <f>+Northern!P75</f>
        <v>2200448</v>
      </c>
      <c r="Q5" s="51">
        <f t="shared" ref="Q5:Q11" si="0">SUM(G5:P5)</f>
        <v>17683832</v>
      </c>
      <c r="R5" s="92"/>
      <c r="S5" s="99">
        <f>+Northern!S75</f>
        <v>4082805</v>
      </c>
      <c r="T5" s="99">
        <f>+Northern!T75</f>
        <v>727585</v>
      </c>
      <c r="U5" s="99">
        <f>+Northern!U75</f>
        <v>825870</v>
      </c>
      <c r="V5" s="99">
        <f>+Northern!V75</f>
        <v>2200047</v>
      </c>
      <c r="W5" s="99">
        <f>+Northern!W75</f>
        <v>3100311</v>
      </c>
      <c r="X5" s="99">
        <f>+Northern!X75</f>
        <v>1704196</v>
      </c>
      <c r="Y5" s="99">
        <f>+Northern!Y75</f>
        <v>518916</v>
      </c>
      <c r="Z5" s="99">
        <f>+Northern!Z75</f>
        <v>394265</v>
      </c>
      <c r="AA5" s="99">
        <f>+Northern!AA75</f>
        <v>925642</v>
      </c>
      <c r="AB5" s="83">
        <f t="shared" ref="AB5:AB10" si="1">SUM(S5:AA5)</f>
        <v>14479637</v>
      </c>
      <c r="AC5" s="83">
        <f t="shared" ref="AC5:AC10" si="2">+Q5-AB5</f>
        <v>3204195</v>
      </c>
      <c r="AD5" s="2"/>
      <c r="AE5" s="99">
        <f>+Northern!AE75</f>
        <v>181673893</v>
      </c>
      <c r="AF5" s="99">
        <f>+Northern!AF75</f>
        <v>5458612</v>
      </c>
      <c r="AG5" s="99">
        <f>+Northern!AG75</f>
        <v>28859373</v>
      </c>
      <c r="AH5" s="99">
        <f>+Northern!AH75</f>
        <v>790018</v>
      </c>
      <c r="AI5" s="83">
        <f>SUM(AE5:AH5)</f>
        <v>216781896</v>
      </c>
      <c r="AJ5" s="99">
        <f>+Northern!AJ75</f>
        <v>4044065</v>
      </c>
      <c r="AK5" s="83">
        <f>+AI5-AJ5</f>
        <v>212737831</v>
      </c>
      <c r="AM5" s="2"/>
      <c r="AO5" s="39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</row>
    <row r="6" spans="1:153" s="4" customFormat="1" ht="21.75" customHeight="1" x14ac:dyDescent="0.3">
      <c r="A6" s="101">
        <f t="shared" ref="A6:A11" si="3">+A5+1</f>
        <v>2</v>
      </c>
      <c r="B6" s="134" t="s">
        <v>270</v>
      </c>
      <c r="C6" s="135"/>
      <c r="D6" s="153">
        <f>+Kaimai!A31</f>
        <v>27</v>
      </c>
      <c r="E6" s="153">
        <f>+Kaimai!F36</f>
        <v>22</v>
      </c>
      <c r="F6" s="139">
        <f t="shared" ref="F6:F11" si="4">+E6/D6</f>
        <v>0.81481481481481477</v>
      </c>
      <c r="G6" s="99">
        <f>+Kaimai!G32</f>
        <v>3207612</v>
      </c>
      <c r="H6" s="99">
        <f>+Kaimai!H32</f>
        <v>107060</v>
      </c>
      <c r="I6" s="99">
        <f>+Kaimai!I32</f>
        <v>73479</v>
      </c>
      <c r="J6" s="99">
        <f>+Kaimai!J32</f>
        <v>1344511</v>
      </c>
      <c r="K6" s="99">
        <f>+Kaimai!K32</f>
        <v>295691</v>
      </c>
      <c r="L6" s="99">
        <f>+Kaimai!L32</f>
        <v>265422</v>
      </c>
      <c r="M6" s="99">
        <f>+Kaimai!M32</f>
        <v>811265</v>
      </c>
      <c r="N6" s="99">
        <f>+Kaimai!N32</f>
        <v>161223</v>
      </c>
      <c r="O6" s="99">
        <f>+Kaimai!O32</f>
        <v>254514</v>
      </c>
      <c r="P6" s="99">
        <f>+Kaimai!P32</f>
        <v>133577</v>
      </c>
      <c r="Q6" s="51">
        <f t="shared" si="0"/>
        <v>6654354</v>
      </c>
      <c r="R6" s="92"/>
      <c r="S6" s="99">
        <f>+Kaimai!S32</f>
        <v>1316717</v>
      </c>
      <c r="T6" s="99">
        <f>+Kaimai!T32</f>
        <v>267479</v>
      </c>
      <c r="U6" s="99">
        <f>+Kaimai!U32</f>
        <v>327026</v>
      </c>
      <c r="V6" s="99">
        <f>+Kaimai!V32</f>
        <v>832498</v>
      </c>
      <c r="W6" s="99">
        <f>+Kaimai!W32</f>
        <v>1218162</v>
      </c>
      <c r="X6" s="99">
        <f>+Kaimai!X32</f>
        <v>560956</v>
      </c>
      <c r="Y6" s="99">
        <f>+Kaimai!Y32</f>
        <v>219648</v>
      </c>
      <c r="Z6" s="99">
        <f>+Kaimai!Z32</f>
        <v>107835</v>
      </c>
      <c r="AA6" s="99">
        <f>+Kaimai!AA32</f>
        <v>1477568</v>
      </c>
      <c r="AB6" s="83">
        <f t="shared" si="1"/>
        <v>6327889</v>
      </c>
      <c r="AC6" s="83">
        <f t="shared" si="2"/>
        <v>326465</v>
      </c>
      <c r="AD6" s="2"/>
      <c r="AE6" s="99">
        <f>+Kaimai!AE32</f>
        <v>59143955</v>
      </c>
      <c r="AF6" s="99">
        <f>+Kaimai!AF32</f>
        <v>6672316</v>
      </c>
      <c r="AG6" s="99">
        <f>+Kaimai!AG32</f>
        <v>17773626</v>
      </c>
      <c r="AH6" s="99">
        <f>+Kaimai!AH32</f>
        <v>148715</v>
      </c>
      <c r="AI6" s="83">
        <f t="shared" ref="AI6:AI11" si="5">SUM(AE6:AH6)</f>
        <v>83738612</v>
      </c>
      <c r="AJ6" s="99">
        <f>+Kaimai!AJ32</f>
        <v>1319770</v>
      </c>
      <c r="AK6" s="83">
        <f t="shared" ref="AK6:AK11" si="6">+AI6-AJ6</f>
        <v>82418842</v>
      </c>
      <c r="AM6" s="2"/>
      <c r="AO6" s="39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</row>
    <row r="7" spans="1:153" s="4" customFormat="1" ht="21.75" customHeight="1" x14ac:dyDescent="0.3">
      <c r="A7" s="101">
        <f t="shared" si="3"/>
        <v>3</v>
      </c>
      <c r="B7" s="132" t="s">
        <v>290</v>
      </c>
      <c r="C7" s="133"/>
      <c r="D7" s="153">
        <f>+Central!A53</f>
        <v>49</v>
      </c>
      <c r="E7" s="153">
        <f>+Central!F59</f>
        <v>40</v>
      </c>
      <c r="F7" s="139">
        <f t="shared" si="4"/>
        <v>0.81632653061224492</v>
      </c>
      <c r="G7" s="99">
        <f>+Central!G54</f>
        <v>4723910</v>
      </c>
      <c r="H7" s="99">
        <f>+Central!H54</f>
        <v>156690</v>
      </c>
      <c r="I7" s="99">
        <f>+Central!I54</f>
        <v>266850</v>
      </c>
      <c r="J7" s="99">
        <f>+Central!J54</f>
        <v>402189</v>
      </c>
      <c r="K7" s="99">
        <f>+Central!K54</f>
        <v>374250</v>
      </c>
      <c r="L7" s="99">
        <f>+Central!L54</f>
        <v>1655722</v>
      </c>
      <c r="M7" s="99">
        <f>+Central!M54</f>
        <v>1149088</v>
      </c>
      <c r="N7" s="99">
        <f>+Central!N54</f>
        <v>1179758</v>
      </c>
      <c r="O7" s="99">
        <f>+Central!O54</f>
        <v>739496</v>
      </c>
      <c r="P7" s="99">
        <f>+Central!P54</f>
        <v>185114</v>
      </c>
      <c r="Q7" s="51">
        <f t="shared" si="0"/>
        <v>10833067</v>
      </c>
      <c r="R7" s="92"/>
      <c r="S7" s="99">
        <f>+Central!S54</f>
        <v>2298373</v>
      </c>
      <c r="T7" s="99">
        <f>+Central!T54</f>
        <v>449529</v>
      </c>
      <c r="U7" s="99">
        <f>+Central!U54</f>
        <v>373338</v>
      </c>
      <c r="V7" s="99">
        <f>+Central!V54</f>
        <v>1790799</v>
      </c>
      <c r="W7" s="99">
        <f>+Central!W54</f>
        <v>1857416</v>
      </c>
      <c r="X7" s="99">
        <f>+Central!X54</f>
        <v>1331368</v>
      </c>
      <c r="Y7" s="99">
        <f>+Central!Y54</f>
        <v>412184</v>
      </c>
      <c r="Z7" s="99">
        <f>+Central!Z54</f>
        <v>196512</v>
      </c>
      <c r="AA7" s="99">
        <f>+Central!AA54</f>
        <v>822665</v>
      </c>
      <c r="AB7" s="83">
        <f t="shared" si="1"/>
        <v>9532184</v>
      </c>
      <c r="AC7" s="83">
        <f t="shared" si="2"/>
        <v>1300883</v>
      </c>
      <c r="AD7" s="2"/>
      <c r="AE7" s="99">
        <f>+Central!AE54</f>
        <v>77692182</v>
      </c>
      <c r="AF7" s="99">
        <f>+Central!AF54</f>
        <v>5936019</v>
      </c>
      <c r="AG7" s="99">
        <f>+Central!AG54</f>
        <v>39277779</v>
      </c>
      <c r="AH7" s="99">
        <f>+Central!AH54</f>
        <v>297424</v>
      </c>
      <c r="AI7" s="83">
        <f t="shared" si="5"/>
        <v>123203404</v>
      </c>
      <c r="AJ7" s="99">
        <f>+Central!AJ54</f>
        <v>702420</v>
      </c>
      <c r="AK7" s="83">
        <f t="shared" si="6"/>
        <v>122500984</v>
      </c>
      <c r="AM7" s="2"/>
      <c r="AO7" s="39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</row>
    <row r="8" spans="1:153" s="4" customFormat="1" ht="21.75" customHeight="1" x14ac:dyDescent="0.3">
      <c r="A8" s="101">
        <f t="shared" si="3"/>
        <v>4</v>
      </c>
      <c r="B8" s="132" t="s">
        <v>291</v>
      </c>
      <c r="C8" s="133"/>
      <c r="D8" s="153">
        <f>+Alpine!A40</f>
        <v>36</v>
      </c>
      <c r="E8" s="153">
        <f>+Alpine!F46</f>
        <v>32</v>
      </c>
      <c r="F8" s="139">
        <f t="shared" si="4"/>
        <v>0.88888888888888884</v>
      </c>
      <c r="G8" s="99">
        <f>+Alpine!G41</f>
        <v>4024840</v>
      </c>
      <c r="H8" s="99">
        <f>+Alpine!H41</f>
        <v>33189</v>
      </c>
      <c r="I8" s="99">
        <f>+Alpine!I41</f>
        <v>397268</v>
      </c>
      <c r="J8" s="99">
        <f>+Alpine!J41</f>
        <v>2235667</v>
      </c>
      <c r="K8" s="99">
        <f>+Alpine!K41</f>
        <v>1098857</v>
      </c>
      <c r="L8" s="99">
        <f>+Alpine!L41</f>
        <v>204116</v>
      </c>
      <c r="M8" s="99">
        <f>+Alpine!M41</f>
        <v>954406</v>
      </c>
      <c r="N8" s="99">
        <f>+Alpine!N41</f>
        <v>898127</v>
      </c>
      <c r="O8" s="99">
        <f>+Alpine!O41</f>
        <v>201931</v>
      </c>
      <c r="P8" s="99">
        <f>+Alpine!P41</f>
        <v>72441</v>
      </c>
      <c r="Q8" s="51">
        <f t="shared" si="0"/>
        <v>10120842</v>
      </c>
      <c r="R8" s="92"/>
      <c r="S8" s="99">
        <f>+Alpine!S41</f>
        <v>2051565</v>
      </c>
      <c r="T8" s="99">
        <f>+Alpine!T41</f>
        <v>387717</v>
      </c>
      <c r="U8" s="99">
        <f>+Alpine!U41</f>
        <v>181734</v>
      </c>
      <c r="V8" s="99">
        <f>+Alpine!V41</f>
        <v>1248912</v>
      </c>
      <c r="W8" s="99">
        <f>+Alpine!W41</f>
        <v>2060408</v>
      </c>
      <c r="X8" s="99">
        <f>+Alpine!X41</f>
        <v>947446</v>
      </c>
      <c r="Y8" s="99">
        <f>+Alpine!Y41</f>
        <v>739060</v>
      </c>
      <c r="Z8" s="99">
        <f>+Alpine!Z41</f>
        <v>80640</v>
      </c>
      <c r="AA8" s="99">
        <f>+Alpine!AA41</f>
        <v>280204</v>
      </c>
      <c r="AB8" s="83">
        <f t="shared" si="1"/>
        <v>7977686</v>
      </c>
      <c r="AC8" s="83">
        <f t="shared" si="2"/>
        <v>2143156</v>
      </c>
      <c r="AD8" s="2"/>
      <c r="AE8" s="99">
        <f>+Alpine!AE41</f>
        <v>69259395</v>
      </c>
      <c r="AF8" s="99">
        <f>+Alpine!AF41</f>
        <v>6129505</v>
      </c>
      <c r="AG8" s="99">
        <f>+Alpine!AG41</f>
        <v>30624866</v>
      </c>
      <c r="AH8" s="99">
        <f>+Alpine!AH41</f>
        <v>1512697</v>
      </c>
      <c r="AI8" s="83">
        <f t="shared" si="5"/>
        <v>107526463</v>
      </c>
      <c r="AJ8" s="99">
        <f>+Alpine!AJ41</f>
        <v>6261097</v>
      </c>
      <c r="AK8" s="83">
        <f t="shared" si="6"/>
        <v>101265366</v>
      </c>
      <c r="AM8" s="2"/>
      <c r="AO8" s="39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</row>
    <row r="9" spans="1:153" s="4" customFormat="1" ht="21.75" customHeight="1" x14ac:dyDescent="0.3">
      <c r="A9" s="101">
        <f t="shared" si="3"/>
        <v>5</v>
      </c>
      <c r="B9" s="134" t="s">
        <v>269</v>
      </c>
      <c r="C9" s="135"/>
      <c r="D9" s="153">
        <f>+'Southern Presbytery'!A68</f>
        <v>64</v>
      </c>
      <c r="E9" s="153">
        <f>+'Southern Presbytery'!F73</f>
        <v>53</v>
      </c>
      <c r="F9" s="139">
        <f t="shared" si="4"/>
        <v>0.828125</v>
      </c>
      <c r="G9" s="99">
        <f>+'Southern Presbytery'!G69</f>
        <v>5589137</v>
      </c>
      <c r="H9" s="99">
        <f>+'Southern Presbytery'!H69</f>
        <v>107167</v>
      </c>
      <c r="I9" s="99">
        <f>+'Southern Presbytery'!I69</f>
        <v>383131</v>
      </c>
      <c r="J9" s="99">
        <f>+'Southern Presbytery'!J69</f>
        <v>567425</v>
      </c>
      <c r="K9" s="99">
        <f>+'Southern Presbytery'!K69</f>
        <v>960149</v>
      </c>
      <c r="L9" s="99">
        <f>+'Southern Presbytery'!L69</f>
        <v>110587</v>
      </c>
      <c r="M9" s="99">
        <f>+'Southern Presbytery'!M69</f>
        <v>824334</v>
      </c>
      <c r="N9" s="99">
        <f>+'Southern Presbytery'!N69</f>
        <v>590011</v>
      </c>
      <c r="O9" s="99">
        <f>+'Southern Presbytery'!O69</f>
        <v>371610</v>
      </c>
      <c r="P9" s="99">
        <f>+'Southern Presbytery'!P69</f>
        <v>149030</v>
      </c>
      <c r="Q9" s="51">
        <f t="shared" si="0"/>
        <v>9652581</v>
      </c>
      <c r="R9" s="92"/>
      <c r="S9" s="99">
        <f>+'Southern Presbytery'!S69</f>
        <v>2822001</v>
      </c>
      <c r="T9" s="99">
        <f>+'Southern Presbytery'!T69</f>
        <v>416952</v>
      </c>
      <c r="U9" s="99">
        <f>+'Southern Presbytery'!U69</f>
        <v>406446</v>
      </c>
      <c r="V9" s="99">
        <f>+'Southern Presbytery'!V69</f>
        <v>1025179</v>
      </c>
      <c r="W9" s="99">
        <f>+'Southern Presbytery'!W69</f>
        <v>2347043</v>
      </c>
      <c r="X9" s="99">
        <f>+'Southern Presbytery'!X69</f>
        <v>1161858</v>
      </c>
      <c r="Y9" s="99">
        <f>+'Southern Presbytery'!Y69</f>
        <v>446423</v>
      </c>
      <c r="Z9" s="99">
        <f>+'Southern Presbytery'!Z69</f>
        <v>282145</v>
      </c>
      <c r="AA9" s="99">
        <f>+'Southern Presbytery'!AA69</f>
        <v>300999</v>
      </c>
      <c r="AB9" s="83">
        <f t="shared" si="1"/>
        <v>9209046</v>
      </c>
      <c r="AC9" s="83">
        <f t="shared" si="2"/>
        <v>443535</v>
      </c>
      <c r="AD9" s="2"/>
      <c r="AE9" s="99">
        <f>+'Southern Presbytery'!AE69</f>
        <v>84590891</v>
      </c>
      <c r="AF9" s="99">
        <f>+'Southern Presbytery'!AF69</f>
        <v>3094356</v>
      </c>
      <c r="AG9" s="99">
        <f>+'Southern Presbytery'!AG69</f>
        <v>18826575</v>
      </c>
      <c r="AH9" s="99">
        <f>+'Southern Presbytery'!AH69</f>
        <v>667652</v>
      </c>
      <c r="AI9" s="83">
        <f t="shared" si="5"/>
        <v>107179474</v>
      </c>
      <c r="AJ9" s="99">
        <f>+'Southern Presbytery'!AJ69</f>
        <v>1461377</v>
      </c>
      <c r="AK9" s="83">
        <f t="shared" si="6"/>
        <v>105718097</v>
      </c>
      <c r="AM9" s="2"/>
      <c r="AO9" s="39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</row>
    <row r="10" spans="1:153" s="4" customFormat="1" ht="21.75" customHeight="1" x14ac:dyDescent="0.3">
      <c r="A10" s="101">
        <f t="shared" si="3"/>
        <v>6</v>
      </c>
      <c r="B10" s="132" t="s">
        <v>447</v>
      </c>
      <c r="C10" s="133"/>
      <c r="D10" s="153">
        <f>+'Pacific Presbytery'!A14</f>
        <v>10</v>
      </c>
      <c r="E10" s="153">
        <f>+'Pacific Presbytery'!G20</f>
        <v>8</v>
      </c>
      <c r="F10" s="139">
        <f t="shared" si="4"/>
        <v>0.8</v>
      </c>
      <c r="G10" s="99">
        <f>+'Pacific Presbytery'!H16</f>
        <v>1043435</v>
      </c>
      <c r="H10" s="99">
        <f>+'Pacific Presbytery'!I16</f>
        <v>164397</v>
      </c>
      <c r="I10" s="99">
        <f>+'Pacific Presbytery'!J16</f>
        <v>236776</v>
      </c>
      <c r="J10" s="99">
        <f>+'Pacific Presbytery'!K16</f>
        <v>0</v>
      </c>
      <c r="K10" s="99">
        <f>+'Pacific Presbytery'!L16</f>
        <v>23664</v>
      </c>
      <c r="L10" s="99">
        <f>+'Pacific Presbytery'!M16</f>
        <v>67846</v>
      </c>
      <c r="M10" s="99">
        <f>+'Pacific Presbytery'!N16</f>
        <v>138083</v>
      </c>
      <c r="N10" s="99">
        <f>+'Pacific Presbytery'!O16</f>
        <v>94488</v>
      </c>
      <c r="O10" s="99">
        <f>+'Pacific Presbytery'!P16</f>
        <v>94800</v>
      </c>
      <c r="P10" s="99">
        <f>+'Pacific Presbytery'!Q16</f>
        <v>30635</v>
      </c>
      <c r="Q10" s="51">
        <f t="shared" si="0"/>
        <v>1894124</v>
      </c>
      <c r="R10" s="92"/>
      <c r="S10" s="99">
        <f>+'Pacific Presbytery'!T16</f>
        <v>548448</v>
      </c>
      <c r="T10" s="99">
        <f>+'Pacific Presbytery'!U16</f>
        <v>23400</v>
      </c>
      <c r="U10" s="99">
        <f>+'Pacific Presbytery'!V16</f>
        <v>33220</v>
      </c>
      <c r="V10" s="99">
        <f>+'Pacific Presbytery'!W16</f>
        <v>25219</v>
      </c>
      <c r="W10" s="99">
        <f>+'Pacific Presbytery'!X16</f>
        <v>531915</v>
      </c>
      <c r="X10" s="99">
        <f>+'Pacific Presbytery'!Y16</f>
        <v>205100</v>
      </c>
      <c r="Y10" s="99">
        <f>+'Pacific Presbytery'!Z16</f>
        <v>138025</v>
      </c>
      <c r="Z10" s="99">
        <f>+'Pacific Presbytery'!AA16</f>
        <v>0</v>
      </c>
      <c r="AA10" s="99">
        <f>+'Pacific Presbytery'!AB16</f>
        <v>120599</v>
      </c>
      <c r="AB10" s="83">
        <f t="shared" si="1"/>
        <v>1625926</v>
      </c>
      <c r="AC10" s="83">
        <f t="shared" si="2"/>
        <v>268198</v>
      </c>
      <c r="AD10" s="2"/>
      <c r="AE10" s="99">
        <f>+'Pacific Presbytery'!AF16</f>
        <v>34431895</v>
      </c>
      <c r="AF10" s="99">
        <f>+'Pacific Presbytery'!AG16</f>
        <v>2286731</v>
      </c>
      <c r="AG10" s="99">
        <f>+'Pacific Presbytery'!AH16</f>
        <v>3020418</v>
      </c>
      <c r="AH10" s="99">
        <f>+'Pacific Presbytery'!AI16</f>
        <v>138975</v>
      </c>
      <c r="AI10" s="83">
        <f t="shared" si="5"/>
        <v>39878019</v>
      </c>
      <c r="AJ10" s="99">
        <f>+'Pacific Presbytery'!AK16</f>
        <v>25110</v>
      </c>
      <c r="AK10" s="83">
        <f t="shared" si="6"/>
        <v>39852909</v>
      </c>
      <c r="AM10" s="2"/>
      <c r="AO10" s="39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</row>
    <row r="11" spans="1:153" s="4" customFormat="1" ht="21.75" customHeight="1" x14ac:dyDescent="0.3">
      <c r="A11" s="101">
        <f t="shared" si="3"/>
        <v>7</v>
      </c>
      <c r="B11" s="132" t="s">
        <v>271</v>
      </c>
      <c r="C11" s="133"/>
      <c r="D11" s="153">
        <f>+'Te Aka Puaho'!A19</f>
        <v>15</v>
      </c>
      <c r="E11" s="153">
        <f>+'Te Aka Puaho'!F20</f>
        <v>0</v>
      </c>
      <c r="F11" s="139">
        <f t="shared" si="4"/>
        <v>0</v>
      </c>
      <c r="G11" s="99">
        <f>+'Te Aka Puaho'!G20</f>
        <v>5187</v>
      </c>
      <c r="H11" s="99">
        <f>+'Te Aka Puaho'!H20</f>
        <v>0</v>
      </c>
      <c r="I11" s="99">
        <f>+'Te Aka Puaho'!I20</f>
        <v>0</v>
      </c>
      <c r="J11" s="99">
        <f>+'Te Aka Puaho'!J20</f>
        <v>0</v>
      </c>
      <c r="K11" s="99">
        <f>+'Te Aka Puaho'!K20</f>
        <v>0</v>
      </c>
      <c r="L11" s="99">
        <f>+'Te Aka Puaho'!L20</f>
        <v>0</v>
      </c>
      <c r="M11" s="99">
        <f>+'Te Aka Puaho'!M20</f>
        <v>1733</v>
      </c>
      <c r="N11" s="99">
        <f>+'Te Aka Puaho'!N20</f>
        <v>0</v>
      </c>
      <c r="O11" s="99">
        <f>+'Te Aka Puaho'!O20</f>
        <v>0</v>
      </c>
      <c r="P11" s="99">
        <f>+'Te Aka Puaho'!P20</f>
        <v>0</v>
      </c>
      <c r="Q11" s="51">
        <f t="shared" si="0"/>
        <v>6920</v>
      </c>
      <c r="R11" s="92"/>
      <c r="S11" s="99">
        <f>+'Te Aka Puaho'!S20</f>
        <v>4326</v>
      </c>
      <c r="T11" s="99">
        <f>+'Te Aka Puaho'!T20</f>
        <v>0</v>
      </c>
      <c r="U11" s="99">
        <f>+'Te Aka Puaho'!U20</f>
        <v>0</v>
      </c>
      <c r="V11" s="99">
        <f>+'Te Aka Puaho'!V20</f>
        <v>0</v>
      </c>
      <c r="W11" s="99">
        <f>+'Te Aka Puaho'!W20</f>
        <v>4118</v>
      </c>
      <c r="X11" s="99">
        <f>+'Te Aka Puaho'!X20</f>
        <v>226</v>
      </c>
      <c r="Y11" s="99">
        <f>+'Te Aka Puaho'!Y20</f>
        <v>0</v>
      </c>
      <c r="Z11" s="99">
        <f>+'Te Aka Puaho'!Z20</f>
        <v>0</v>
      </c>
      <c r="AA11" s="99">
        <f>+'Te Aka Puaho'!AA20</f>
        <v>0</v>
      </c>
      <c r="AB11" s="83">
        <f t="shared" ref="AB11" si="7">SUM(S11:AA11)</f>
        <v>8670</v>
      </c>
      <c r="AC11" s="83">
        <f t="shared" ref="AC11" si="8">+Q11-AB11</f>
        <v>-1750</v>
      </c>
      <c r="AD11" s="2"/>
      <c r="AE11" s="99">
        <f>+'Te Aka Puaho'!AE20</f>
        <v>112000</v>
      </c>
      <c r="AF11" s="99">
        <f>+'Te Aka Puaho'!AF20</f>
        <v>0</v>
      </c>
      <c r="AG11" s="99">
        <f>+'Te Aka Puaho'!AG20</f>
        <v>32864</v>
      </c>
      <c r="AH11" s="99">
        <f>+'Te Aka Puaho'!AH20</f>
        <v>0</v>
      </c>
      <c r="AI11" s="83">
        <f t="shared" si="5"/>
        <v>144864</v>
      </c>
      <c r="AJ11" s="99">
        <f>+'Te Aka Puaho'!AJ20</f>
        <v>0</v>
      </c>
      <c r="AK11" s="83">
        <f t="shared" si="6"/>
        <v>144864</v>
      </c>
      <c r="AM11" s="2"/>
      <c r="AO11" s="39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</row>
    <row r="12" spans="1:153" s="4" customFormat="1" ht="21.75" customHeight="1" x14ac:dyDescent="0.3">
      <c r="A12" s="136" t="s">
        <v>438</v>
      </c>
      <c r="B12" s="69"/>
      <c r="C12" s="69"/>
      <c r="D12" s="138"/>
      <c r="E12" s="138"/>
      <c r="F12" s="139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51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83"/>
      <c r="AC12" s="83"/>
      <c r="AD12" s="43"/>
      <c r="AE12" s="43"/>
      <c r="AF12" s="43"/>
      <c r="AG12" s="43"/>
      <c r="AH12" s="43"/>
      <c r="AI12" s="83"/>
      <c r="AJ12" s="43"/>
      <c r="AK12" s="83"/>
      <c r="AM12" s="2"/>
      <c r="AO12" s="39"/>
    </row>
    <row r="13" spans="1:153" s="4" customFormat="1" ht="21.75" customHeight="1" x14ac:dyDescent="0.3">
      <c r="B13" s="69"/>
      <c r="C13" s="69"/>
      <c r="D13" s="140">
        <v>273</v>
      </c>
      <c r="E13" s="140">
        <v>207</v>
      </c>
      <c r="F13" s="139">
        <v>0.75824175824175821</v>
      </c>
      <c r="G13" s="113">
        <v>26671814</v>
      </c>
      <c r="H13" s="113">
        <v>509308</v>
      </c>
      <c r="I13" s="113">
        <v>1815847</v>
      </c>
      <c r="J13" s="113">
        <v>4790533</v>
      </c>
      <c r="K13" s="113">
        <v>2127320</v>
      </c>
      <c r="L13" s="113">
        <v>938554</v>
      </c>
      <c r="M13" s="113">
        <v>6747796</v>
      </c>
      <c r="N13" s="113">
        <v>3570645</v>
      </c>
      <c r="O13" s="113">
        <v>2645668</v>
      </c>
      <c r="P13" s="113">
        <v>1134791</v>
      </c>
      <c r="Q13" s="51">
        <v>50952276</v>
      </c>
      <c r="R13" s="92">
        <v>0</v>
      </c>
      <c r="S13" s="113">
        <v>12421541</v>
      </c>
      <c r="T13" s="113">
        <v>2161494</v>
      </c>
      <c r="U13" s="113">
        <v>2336164</v>
      </c>
      <c r="V13" s="113">
        <v>6226779</v>
      </c>
      <c r="W13" s="113">
        <v>9587949</v>
      </c>
      <c r="X13" s="113">
        <v>6908670</v>
      </c>
      <c r="Y13" s="113">
        <v>2665165</v>
      </c>
      <c r="Z13" s="113">
        <v>1157281</v>
      </c>
      <c r="AA13" s="113">
        <v>2201344</v>
      </c>
      <c r="AB13" s="83">
        <v>45666387</v>
      </c>
      <c r="AC13" s="83">
        <v>5285889</v>
      </c>
      <c r="AD13" s="2">
        <v>0</v>
      </c>
      <c r="AE13" s="113">
        <v>479371896</v>
      </c>
      <c r="AF13" s="113">
        <v>28116264</v>
      </c>
      <c r="AG13" s="113">
        <v>130755056</v>
      </c>
      <c r="AH13" s="113">
        <v>3118038</v>
      </c>
      <c r="AI13" s="83">
        <v>641361254</v>
      </c>
      <c r="AJ13" s="113">
        <v>23014332</v>
      </c>
      <c r="AK13" s="83">
        <v>618346922</v>
      </c>
      <c r="AM13" s="2"/>
      <c r="AO13" s="39"/>
    </row>
    <row r="14" spans="1:153" s="4" customFormat="1" ht="21.75" customHeight="1" x14ac:dyDescent="0.3">
      <c r="A14" s="137" t="s">
        <v>439</v>
      </c>
      <c r="B14" s="70"/>
      <c r="C14" s="70"/>
      <c r="D14" s="141"/>
      <c r="E14" s="141"/>
      <c r="F14" s="141"/>
      <c r="G14" s="36">
        <f t="shared" ref="G14" si="9">+G12/G13</f>
        <v>0</v>
      </c>
      <c r="H14" s="36">
        <f t="shared" ref="H14" si="10">+H12/H13</f>
        <v>0</v>
      </c>
      <c r="I14" s="36">
        <f t="shared" ref="I14" si="11">+I12/I13</f>
        <v>0</v>
      </c>
      <c r="J14" s="36">
        <f t="shared" ref="J14" si="12">+J12/J13</f>
        <v>0</v>
      </c>
      <c r="K14" s="36">
        <f t="shared" ref="K14" si="13">+K12/K13</f>
        <v>0</v>
      </c>
      <c r="L14" s="36">
        <f t="shared" ref="L14" si="14">+L12/L13</f>
        <v>0</v>
      </c>
      <c r="M14" s="36">
        <f t="shared" ref="M14" si="15">+M12/M13</f>
        <v>0</v>
      </c>
      <c r="N14" s="36">
        <f t="shared" ref="N14" si="16">+N12/N13</f>
        <v>0</v>
      </c>
      <c r="O14" s="36">
        <f t="shared" ref="O14" si="17">+O12/O13</f>
        <v>0</v>
      </c>
      <c r="P14" s="36">
        <f t="shared" ref="P14" si="18">+P12/P13</f>
        <v>0</v>
      </c>
      <c r="Q14" s="52">
        <f>+Q12/Q13</f>
        <v>0</v>
      </c>
      <c r="R14" s="92"/>
      <c r="S14" s="36">
        <f t="shared" ref="S14" si="19">+S12/S13</f>
        <v>0</v>
      </c>
      <c r="T14" s="36">
        <f t="shared" ref="T14" si="20">+T12/T13</f>
        <v>0</v>
      </c>
      <c r="U14" s="36"/>
      <c r="V14" s="36">
        <f t="shared" ref="V14" si="21">+V12/V13</f>
        <v>0</v>
      </c>
      <c r="W14" s="36">
        <f t="shared" ref="W14" si="22">+W12/W13</f>
        <v>0</v>
      </c>
      <c r="X14" s="36">
        <f t="shared" ref="X14" si="23">+X12/X13</f>
        <v>0</v>
      </c>
      <c r="Y14" s="36">
        <f t="shared" ref="Y14" si="24">+Y12/Y13</f>
        <v>0</v>
      </c>
      <c r="Z14" s="36"/>
      <c r="AA14" s="36">
        <f t="shared" ref="AA14" si="25">+AA12/AA13</f>
        <v>0</v>
      </c>
      <c r="AB14" s="54">
        <f>+AB12/AB13</f>
        <v>0</v>
      </c>
      <c r="AC14" s="54">
        <f>+AC12/AC13</f>
        <v>0</v>
      </c>
      <c r="AD14" s="2"/>
      <c r="AE14" s="36">
        <f t="shared" ref="AE14" si="26">+AE12/AE13</f>
        <v>0</v>
      </c>
      <c r="AF14" s="36">
        <f t="shared" ref="AF14" si="27">+AF12/AF13</f>
        <v>0</v>
      </c>
      <c r="AG14" s="36">
        <f t="shared" ref="AG14" si="28">+AG12/AG13</f>
        <v>0</v>
      </c>
      <c r="AH14" s="36">
        <f t="shared" ref="AH14" si="29">+AH12/AH13</f>
        <v>0</v>
      </c>
      <c r="AI14" s="54">
        <f>+AI12/AI13</f>
        <v>0</v>
      </c>
      <c r="AJ14" s="36">
        <f t="shared" ref="AJ14" si="30">+AJ12/AJ13</f>
        <v>0</v>
      </c>
      <c r="AK14" s="54">
        <f>+AK12/AK13</f>
        <v>0</v>
      </c>
      <c r="AM14" s="2"/>
      <c r="AO14" s="39"/>
      <c r="AP14"/>
      <c r="AQ14"/>
    </row>
    <row r="15" spans="1:153" s="4" customFormat="1" ht="18" customHeight="1" x14ac:dyDescent="0.3">
      <c r="A15" s="8"/>
      <c r="B15" s="8"/>
      <c r="C15" s="102"/>
      <c r="D15" s="102"/>
      <c r="E15" s="102"/>
      <c r="F15" s="103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9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2"/>
      <c r="AE15" s="31"/>
      <c r="AF15" s="31"/>
      <c r="AG15" s="31"/>
      <c r="AH15" s="31"/>
      <c r="AI15" s="5"/>
      <c r="AJ15" s="31"/>
      <c r="AK15" s="5"/>
      <c r="AM15" s="2"/>
      <c r="AO15" s="39"/>
    </row>
    <row r="16" spans="1:153" ht="15.75" customHeight="1" x14ac:dyDescent="0.3"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92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2"/>
      <c r="AE16" s="114"/>
      <c r="AF16" s="114"/>
      <c r="AG16" s="114"/>
      <c r="AH16" s="114"/>
      <c r="AI16" s="104"/>
      <c r="AJ16" s="114"/>
      <c r="AK16" s="104">
        <f>(+Northern!AK75+Kaimai!AK32+Central!AK54+Alpine!AK41+'Southern Presbytery'!AK69+'Pacific Presbytery'!AL16)-AK12</f>
        <v>664494029</v>
      </c>
      <c r="AM16" s="2"/>
    </row>
    <row r="17" spans="1:40" ht="15.75" customHeight="1" x14ac:dyDescent="0.25"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M17" s="2"/>
    </row>
    <row r="18" spans="1:40" customFormat="1" ht="18.75" customHeight="1" x14ac:dyDescent="0.3">
      <c r="A18" s="45"/>
      <c r="B18" s="86"/>
      <c r="C18" s="86"/>
      <c r="D18" s="86"/>
      <c r="E18" s="86"/>
      <c r="F18" s="142"/>
      <c r="G18" s="26"/>
      <c r="H18" s="87"/>
      <c r="I18" s="87"/>
      <c r="J18" s="63"/>
      <c r="K18" s="63"/>
      <c r="L18" s="41"/>
      <c r="M18" s="41"/>
      <c r="N18" s="61"/>
      <c r="R18" s="92"/>
      <c r="T18" s="7"/>
      <c r="Y18" s="95"/>
      <c r="AD18" s="2"/>
      <c r="AL18" s="7"/>
      <c r="AM18" s="2"/>
      <c r="AN18" s="7"/>
    </row>
    <row r="19" spans="1:40" ht="15.75" customHeight="1" x14ac:dyDescent="0.25">
      <c r="F19" s="114"/>
      <c r="G19" s="34"/>
      <c r="H19" s="114"/>
      <c r="R19" s="92"/>
      <c r="AD19" s="2"/>
    </row>
    <row r="20" spans="1:40" ht="15.75" customHeight="1" x14ac:dyDescent="0.25">
      <c r="F20" s="114"/>
      <c r="G20" s="34"/>
      <c r="H20" s="114"/>
      <c r="R20" s="92"/>
      <c r="AD20" s="2"/>
    </row>
    <row r="21" spans="1:40" ht="15.75" customHeight="1" x14ac:dyDescent="0.25">
      <c r="F21" s="114"/>
      <c r="G21" s="34"/>
      <c r="H21" s="114"/>
    </row>
    <row r="22" spans="1:40" ht="15.75" customHeight="1" x14ac:dyDescent="0.25">
      <c r="F22" s="114"/>
      <c r="G22" s="34"/>
      <c r="H22" s="114"/>
    </row>
    <row r="23" spans="1:40" ht="15.75" customHeight="1" x14ac:dyDescent="0.25">
      <c r="F23" s="114"/>
      <c r="G23" s="34"/>
      <c r="H23" s="114"/>
    </row>
    <row r="24" spans="1:40" ht="15.75" customHeight="1" x14ac:dyDescent="0.25">
      <c r="F24" s="114"/>
      <c r="G24" s="34"/>
      <c r="H24" s="114"/>
    </row>
    <row r="25" spans="1:40" ht="15.75" customHeight="1" x14ac:dyDescent="0.25">
      <c r="F25" s="114"/>
      <c r="G25" s="34"/>
    </row>
  </sheetData>
  <mergeCells count="10">
    <mergeCell ref="AE3:AK3"/>
    <mergeCell ref="A1:C1"/>
    <mergeCell ref="F1:AB1"/>
    <mergeCell ref="A2:C2"/>
    <mergeCell ref="G3:Q3"/>
    <mergeCell ref="S3:AB3"/>
    <mergeCell ref="A3:C4"/>
    <mergeCell ref="F3:F4"/>
    <mergeCell ref="E3:E4"/>
    <mergeCell ref="D3:D4"/>
  </mergeCells>
  <phoneticPr fontId="11" type="noConversion"/>
  <pageMargins left="0.75" right="0.75" top="0.52" bottom="0.52" header="0.5" footer="0.5"/>
  <pageSetup paperSize="9"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ER314"/>
  <sheetViews>
    <sheetView zoomScaleNormal="100" workbookViewId="0">
      <pane ySplit="2790" topLeftCell="A20" activePane="bottomLeft"/>
      <selection pane="bottomLeft" activeCell="C20" sqref="C20"/>
    </sheetView>
  </sheetViews>
  <sheetFormatPr defaultRowHeight="15.75" customHeight="1" x14ac:dyDescent="0.3"/>
  <cols>
    <col min="1" max="1" width="6.453125" customWidth="1"/>
    <col min="2" max="2" width="0" hidden="1" customWidth="1"/>
    <col min="4" max="4" width="40" style="49" customWidth="1"/>
    <col min="5" max="5" width="6.453125" style="49" hidden="1" customWidth="1"/>
    <col min="6" max="6" width="9" style="38" customWidth="1"/>
    <col min="7" max="7" width="16.1796875" bestFit="1" customWidth="1"/>
    <col min="8" max="8" width="13.1796875" bestFit="1" customWidth="1"/>
    <col min="9" max="9" width="14.81640625" bestFit="1" customWidth="1"/>
    <col min="10" max="10" width="15.453125" bestFit="1" customWidth="1"/>
    <col min="11" max="11" width="14.81640625" bestFit="1" customWidth="1"/>
    <col min="12" max="12" width="14.453125" bestFit="1" customWidth="1"/>
    <col min="13" max="14" width="15.453125" bestFit="1" customWidth="1"/>
    <col min="15" max="15" width="15.453125" customWidth="1"/>
    <col min="16" max="16" width="13.453125" bestFit="1" customWidth="1"/>
    <col min="17" max="17" width="15.81640625" style="7" customWidth="1"/>
    <col min="18" max="18" width="4.1796875" style="50" customWidth="1"/>
    <col min="19" max="19" width="16.54296875" customWidth="1"/>
    <col min="20" max="20" width="14.81640625" customWidth="1"/>
    <col min="21" max="27" width="14.81640625" style="45" customWidth="1"/>
    <col min="28" max="28" width="17.1796875" customWidth="1"/>
    <col min="29" max="29" width="15.453125" customWidth="1"/>
    <col min="30" max="30" width="3.453125" customWidth="1"/>
    <col min="31" max="31" width="17.54296875" bestFit="1" customWidth="1"/>
    <col min="32" max="34" width="16.1796875" customWidth="1"/>
    <col min="35" max="35" width="17.1796875" style="7" customWidth="1"/>
    <col min="36" max="36" width="16.1796875" customWidth="1"/>
    <col min="37" max="37" width="17.81640625" style="7" customWidth="1"/>
    <col min="38" max="38" width="15.54296875" customWidth="1"/>
  </cols>
  <sheetData>
    <row r="2" spans="1:140" s="4" customFormat="1" ht="20.25" customHeight="1" x14ac:dyDescent="0.3">
      <c r="A2" s="194" t="s">
        <v>440</v>
      </c>
      <c r="B2" s="195"/>
      <c r="C2" s="195"/>
      <c r="D2" s="195"/>
      <c r="F2" s="203" t="s">
        <v>306</v>
      </c>
      <c r="G2" s="189" t="s">
        <v>235</v>
      </c>
      <c r="H2" s="190"/>
      <c r="I2" s="190"/>
      <c r="J2" s="190"/>
      <c r="K2" s="190"/>
      <c r="L2" s="190"/>
      <c r="M2" s="190"/>
      <c r="N2" s="190"/>
      <c r="O2" s="190"/>
      <c r="P2" s="190"/>
      <c r="Q2" s="191"/>
      <c r="R2" s="23"/>
      <c r="S2" s="189" t="s">
        <v>240</v>
      </c>
      <c r="T2" s="192"/>
      <c r="U2" s="192"/>
      <c r="V2" s="192"/>
      <c r="W2" s="192"/>
      <c r="X2" s="192"/>
      <c r="Y2" s="192"/>
      <c r="Z2" s="192"/>
      <c r="AA2" s="192"/>
      <c r="AB2" s="193"/>
      <c r="AC2" s="58"/>
      <c r="AD2" s="2"/>
      <c r="AE2" s="184" t="s">
        <v>251</v>
      </c>
      <c r="AF2" s="185"/>
      <c r="AG2" s="185"/>
      <c r="AH2" s="185"/>
      <c r="AI2" s="185"/>
      <c r="AJ2" s="185"/>
      <c r="AK2" s="186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</row>
    <row r="3" spans="1:140" s="4" customFormat="1" ht="91.5" customHeight="1" x14ac:dyDescent="0.25">
      <c r="A3" s="196"/>
      <c r="B3" s="197"/>
      <c r="C3" s="197"/>
      <c r="D3" s="197"/>
      <c r="F3" s="204"/>
      <c r="G3" s="17" t="s">
        <v>228</v>
      </c>
      <c r="H3" s="15" t="s">
        <v>229</v>
      </c>
      <c r="I3" s="15" t="s">
        <v>230</v>
      </c>
      <c r="J3" s="15" t="s">
        <v>231</v>
      </c>
      <c r="K3" s="42" t="s">
        <v>243</v>
      </c>
      <c r="L3" s="15" t="s">
        <v>232</v>
      </c>
      <c r="M3" s="15" t="s">
        <v>0</v>
      </c>
      <c r="N3" s="15" t="s">
        <v>233</v>
      </c>
      <c r="O3" s="15" t="s">
        <v>234</v>
      </c>
      <c r="P3" s="22" t="s">
        <v>266</v>
      </c>
      <c r="Q3" s="56" t="s">
        <v>1</v>
      </c>
      <c r="R3" s="24"/>
      <c r="S3" s="15" t="s">
        <v>236</v>
      </c>
      <c r="T3" s="33" t="s">
        <v>237</v>
      </c>
      <c r="U3" s="55" t="s">
        <v>284</v>
      </c>
      <c r="V3" s="55" t="s">
        <v>285</v>
      </c>
      <c r="W3" s="16" t="s">
        <v>2</v>
      </c>
      <c r="X3" s="16" t="s">
        <v>238</v>
      </c>
      <c r="Y3" s="16" t="s">
        <v>286</v>
      </c>
      <c r="Z3" s="55" t="s">
        <v>287</v>
      </c>
      <c r="AA3" s="16" t="s">
        <v>239</v>
      </c>
      <c r="AB3" s="56" t="s">
        <v>242</v>
      </c>
      <c r="AC3" s="57" t="s">
        <v>241</v>
      </c>
      <c r="AD3" s="2"/>
      <c r="AE3" s="15" t="s">
        <v>244</v>
      </c>
      <c r="AF3" s="15" t="s">
        <v>245</v>
      </c>
      <c r="AG3" s="15" t="s">
        <v>246</v>
      </c>
      <c r="AH3" s="15" t="s">
        <v>247</v>
      </c>
      <c r="AI3" s="57" t="s">
        <v>250</v>
      </c>
      <c r="AJ3" s="33" t="s">
        <v>248</v>
      </c>
      <c r="AK3" s="57" t="s">
        <v>249</v>
      </c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</row>
    <row r="4" spans="1:140" ht="15.75" customHeight="1" x14ac:dyDescent="0.3">
      <c r="A4" s="3">
        <v>1</v>
      </c>
      <c r="B4" s="41" t="s">
        <v>292</v>
      </c>
      <c r="C4" s="41">
        <v>9971</v>
      </c>
      <c r="D4" s="63" t="s">
        <v>6</v>
      </c>
      <c r="E4" s="63">
        <f t="shared" ref="E4:E35" si="0">IF(F4="Y",1," ")</f>
        <v>1</v>
      </c>
      <c r="F4" s="119" t="s">
        <v>450</v>
      </c>
      <c r="G4" s="72">
        <v>109351</v>
      </c>
      <c r="H4" s="64">
        <v>0</v>
      </c>
      <c r="I4" s="64"/>
      <c r="J4" s="64">
        <v>0</v>
      </c>
      <c r="K4" s="64">
        <v>0</v>
      </c>
      <c r="L4" s="64"/>
      <c r="M4" s="64">
        <v>27930</v>
      </c>
      <c r="N4" s="64">
        <v>1807</v>
      </c>
      <c r="O4" s="64">
        <v>1991</v>
      </c>
      <c r="P4" s="64"/>
      <c r="Q4" s="51">
        <f t="shared" ref="Q4:Q33" si="1">SUM(G4:P4)</f>
        <v>141079</v>
      </c>
      <c r="R4" s="6"/>
      <c r="S4" s="64">
        <v>40780</v>
      </c>
      <c r="T4" s="64">
        <v>0</v>
      </c>
      <c r="U4" s="64"/>
      <c r="V4" s="64"/>
      <c r="W4" s="64">
        <v>23422</v>
      </c>
      <c r="X4" s="64">
        <v>14863</v>
      </c>
      <c r="Y4" s="64">
        <v>6000</v>
      </c>
      <c r="Z4" s="64"/>
      <c r="AA4" s="64"/>
      <c r="AB4" s="83">
        <f t="shared" ref="AB4:AB33" si="2">SUM(S4:AA4)</f>
        <v>85065</v>
      </c>
      <c r="AC4" s="51">
        <f t="shared" ref="AC4:AC33" si="3">+Q4-AB4</f>
        <v>56014</v>
      </c>
      <c r="AD4" s="39"/>
      <c r="AE4" s="64">
        <v>1824000</v>
      </c>
      <c r="AF4" s="64">
        <v>14913</v>
      </c>
      <c r="AG4" s="64">
        <v>105363</v>
      </c>
      <c r="AH4" s="64">
        <v>115</v>
      </c>
      <c r="AI4" s="51">
        <f t="shared" ref="AI4:AI33" si="4">SUM(AE4:AH4)</f>
        <v>1944391</v>
      </c>
      <c r="AJ4" s="64">
        <v>95608</v>
      </c>
      <c r="AK4" s="51">
        <f t="shared" ref="AK4:AK33" si="5">+AI4-AJ4</f>
        <v>1848783</v>
      </c>
      <c r="AL4" s="39"/>
    </row>
    <row r="5" spans="1:140" ht="15.75" customHeight="1" x14ac:dyDescent="0.3">
      <c r="A5" s="3">
        <f>+A4+1</f>
        <v>2</v>
      </c>
      <c r="B5" s="41" t="s">
        <v>292</v>
      </c>
      <c r="C5" s="41">
        <v>9289</v>
      </c>
      <c r="D5" s="63" t="s">
        <v>218</v>
      </c>
      <c r="E5" s="63" t="str">
        <f t="shared" si="0"/>
        <v xml:space="preserve"> </v>
      </c>
      <c r="F5" s="119" t="s">
        <v>303</v>
      </c>
      <c r="G5" s="93">
        <v>62556</v>
      </c>
      <c r="H5" s="64">
        <v>0</v>
      </c>
      <c r="I5" s="64">
        <v>230</v>
      </c>
      <c r="J5" s="64">
        <v>0</v>
      </c>
      <c r="K5" s="64">
        <v>0</v>
      </c>
      <c r="L5" s="64"/>
      <c r="M5" s="64">
        <v>136470</v>
      </c>
      <c r="N5" s="64">
        <v>35449</v>
      </c>
      <c r="O5" s="64"/>
      <c r="P5" s="64"/>
      <c r="Q5" s="51">
        <f t="shared" si="1"/>
        <v>234705</v>
      </c>
      <c r="R5" s="6"/>
      <c r="S5" s="64">
        <v>65642</v>
      </c>
      <c r="T5" s="64"/>
      <c r="U5" s="64">
        <v>970</v>
      </c>
      <c r="V5" s="64">
        <v>70703</v>
      </c>
      <c r="W5" s="64">
        <v>88510</v>
      </c>
      <c r="X5" s="64">
        <v>36877</v>
      </c>
      <c r="Y5" s="64">
        <v>1195</v>
      </c>
      <c r="Z5" s="64">
        <v>1800</v>
      </c>
      <c r="AA5" s="64"/>
      <c r="AB5" s="83">
        <f t="shared" si="2"/>
        <v>265697</v>
      </c>
      <c r="AC5" s="51">
        <f t="shared" si="3"/>
        <v>-30992</v>
      </c>
      <c r="AD5" s="39"/>
      <c r="AE5" s="64">
        <v>9085000</v>
      </c>
      <c r="AF5" s="64">
        <v>211567</v>
      </c>
      <c r="AG5" s="64">
        <v>1136735</v>
      </c>
      <c r="AH5" s="64">
        <v>5584</v>
      </c>
      <c r="AI5" s="51">
        <f t="shared" si="4"/>
        <v>10438886</v>
      </c>
      <c r="AJ5" s="64">
        <v>4912</v>
      </c>
      <c r="AK5" s="51">
        <f t="shared" si="5"/>
        <v>10433974</v>
      </c>
      <c r="AL5" s="39"/>
    </row>
    <row r="6" spans="1:140" ht="15.75" customHeight="1" x14ac:dyDescent="0.3">
      <c r="A6" s="3">
        <f t="shared" ref="A6:A69" si="6">+A5+1</f>
        <v>3</v>
      </c>
      <c r="B6" s="41" t="s">
        <v>292</v>
      </c>
      <c r="C6" s="41">
        <v>9319</v>
      </c>
      <c r="D6" s="63" t="s">
        <v>216</v>
      </c>
      <c r="E6" s="63">
        <f t="shared" si="0"/>
        <v>1</v>
      </c>
      <c r="F6" s="119" t="s">
        <v>450</v>
      </c>
      <c r="G6" s="93">
        <v>299053</v>
      </c>
      <c r="H6" s="64">
        <v>0</v>
      </c>
      <c r="I6" s="64">
        <v>0</v>
      </c>
      <c r="J6" s="64">
        <v>0</v>
      </c>
      <c r="K6" s="64">
        <v>0</v>
      </c>
      <c r="L6" s="64">
        <v>42994</v>
      </c>
      <c r="M6" s="64">
        <v>0</v>
      </c>
      <c r="N6" s="64">
        <v>19561</v>
      </c>
      <c r="O6" s="64">
        <v>26181</v>
      </c>
      <c r="P6" s="64">
        <v>216571</v>
      </c>
      <c r="Q6" s="51">
        <f t="shared" si="1"/>
        <v>604360</v>
      </c>
      <c r="R6" s="6"/>
      <c r="S6" s="64">
        <v>233501</v>
      </c>
      <c r="T6" s="64">
        <v>0</v>
      </c>
      <c r="U6" s="64">
        <v>205246</v>
      </c>
      <c r="V6" s="64">
        <v>0</v>
      </c>
      <c r="W6" s="64">
        <v>0</v>
      </c>
      <c r="X6" s="64">
        <v>0</v>
      </c>
      <c r="Y6" s="64">
        <v>0</v>
      </c>
      <c r="Z6" s="64">
        <v>0</v>
      </c>
      <c r="AA6" s="64">
        <v>18403</v>
      </c>
      <c r="AB6" s="83">
        <f t="shared" si="2"/>
        <v>457150</v>
      </c>
      <c r="AC6" s="51">
        <f t="shared" si="3"/>
        <v>147210</v>
      </c>
      <c r="AD6" s="39"/>
      <c r="AE6" s="64">
        <v>33945</v>
      </c>
      <c r="AF6" s="64">
        <v>5420</v>
      </c>
      <c r="AG6" s="64">
        <v>2104999</v>
      </c>
      <c r="AH6" s="64">
        <v>0</v>
      </c>
      <c r="AI6" s="51">
        <f t="shared" si="4"/>
        <v>2144364</v>
      </c>
      <c r="AJ6" s="64"/>
      <c r="AK6" s="51">
        <f t="shared" si="5"/>
        <v>2144364</v>
      </c>
      <c r="AL6" s="39"/>
    </row>
    <row r="7" spans="1:140" ht="15.75" customHeight="1" x14ac:dyDescent="0.3">
      <c r="A7" s="3">
        <f t="shared" si="6"/>
        <v>4</v>
      </c>
      <c r="B7" s="41" t="s">
        <v>292</v>
      </c>
      <c r="C7" s="41">
        <v>9288</v>
      </c>
      <c r="D7" s="63" t="s">
        <v>217</v>
      </c>
      <c r="E7" s="63">
        <f t="shared" si="0"/>
        <v>1</v>
      </c>
      <c r="F7" s="119" t="s">
        <v>450</v>
      </c>
      <c r="G7" s="93">
        <v>261635</v>
      </c>
      <c r="H7" s="64"/>
      <c r="I7" s="64">
        <v>6458</v>
      </c>
      <c r="J7" s="64"/>
      <c r="K7" s="64"/>
      <c r="L7" s="64"/>
      <c r="M7" s="64">
        <v>45480</v>
      </c>
      <c r="N7" s="64">
        <v>6938</v>
      </c>
      <c r="O7" s="64"/>
      <c r="P7" s="64">
        <v>9</v>
      </c>
      <c r="Q7" s="51">
        <f t="shared" si="1"/>
        <v>320520</v>
      </c>
      <c r="R7" s="28"/>
      <c r="S7" s="64">
        <v>90029</v>
      </c>
      <c r="T7" s="64"/>
      <c r="U7" s="64">
        <v>6420</v>
      </c>
      <c r="V7" s="64">
        <v>13921</v>
      </c>
      <c r="W7" s="64">
        <v>53167</v>
      </c>
      <c r="X7" s="64">
        <v>52541</v>
      </c>
      <c r="Y7" s="64">
        <v>5174</v>
      </c>
      <c r="Z7" s="64">
        <v>6724</v>
      </c>
      <c r="AA7" s="64"/>
      <c r="AB7" s="83">
        <f t="shared" si="2"/>
        <v>227976</v>
      </c>
      <c r="AC7" s="51">
        <f t="shared" si="3"/>
        <v>92544</v>
      </c>
      <c r="AD7" s="39"/>
      <c r="AE7" s="64">
        <v>7700722</v>
      </c>
      <c r="AF7" s="64"/>
      <c r="AG7" s="64">
        <v>134330</v>
      </c>
      <c r="AH7" s="64">
        <v>193479</v>
      </c>
      <c r="AI7" s="51">
        <f t="shared" si="4"/>
        <v>8028531</v>
      </c>
      <c r="AJ7" s="64">
        <v>1818</v>
      </c>
      <c r="AK7" s="51">
        <f t="shared" si="5"/>
        <v>8026713</v>
      </c>
      <c r="AL7" s="39"/>
    </row>
    <row r="8" spans="1:140" ht="15.75" customHeight="1" x14ac:dyDescent="0.3">
      <c r="A8" s="3">
        <f t="shared" si="6"/>
        <v>5</v>
      </c>
      <c r="B8" s="41" t="s">
        <v>292</v>
      </c>
      <c r="C8" s="41">
        <v>9295</v>
      </c>
      <c r="D8" s="63" t="s">
        <v>17</v>
      </c>
      <c r="E8" s="63">
        <f t="shared" si="0"/>
        <v>1</v>
      </c>
      <c r="F8" s="119" t="s">
        <v>450</v>
      </c>
      <c r="G8" s="93">
        <v>226498</v>
      </c>
      <c r="H8" s="64">
        <v>0</v>
      </c>
      <c r="I8" s="64">
        <v>0</v>
      </c>
      <c r="J8" s="64">
        <v>0</v>
      </c>
      <c r="K8" s="64">
        <v>0</v>
      </c>
      <c r="L8" s="64"/>
      <c r="M8" s="64">
        <v>34680</v>
      </c>
      <c r="N8" s="64">
        <v>20786</v>
      </c>
      <c r="O8" s="64">
        <v>1183</v>
      </c>
      <c r="P8" s="64">
        <v>97</v>
      </c>
      <c r="Q8" s="51">
        <f t="shared" si="1"/>
        <v>283244</v>
      </c>
      <c r="R8" s="9"/>
      <c r="S8" s="64">
        <v>75127</v>
      </c>
      <c r="T8" s="64">
        <v>30200</v>
      </c>
      <c r="U8" s="64">
        <v>5809</v>
      </c>
      <c r="V8" s="64">
        <v>59491</v>
      </c>
      <c r="W8" s="64">
        <v>47401</v>
      </c>
      <c r="X8" s="64">
        <v>49241</v>
      </c>
      <c r="Y8" s="64"/>
      <c r="Z8" s="64"/>
      <c r="AA8" s="64"/>
      <c r="AB8" s="83">
        <f t="shared" si="2"/>
        <v>267269</v>
      </c>
      <c r="AC8" s="51">
        <f t="shared" si="3"/>
        <v>15975</v>
      </c>
      <c r="AD8" s="39"/>
      <c r="AE8" s="64">
        <v>4250000</v>
      </c>
      <c r="AF8" s="64">
        <v>34230</v>
      </c>
      <c r="AG8" s="64">
        <v>703014</v>
      </c>
      <c r="AH8" s="64"/>
      <c r="AI8" s="51">
        <f t="shared" si="4"/>
        <v>4987244</v>
      </c>
      <c r="AJ8" s="64">
        <v>80156</v>
      </c>
      <c r="AK8" s="51">
        <f t="shared" si="5"/>
        <v>4907088</v>
      </c>
      <c r="AL8" s="39"/>
    </row>
    <row r="9" spans="1:140" ht="15.75" customHeight="1" x14ac:dyDescent="0.3">
      <c r="A9" s="3">
        <f t="shared" si="6"/>
        <v>6</v>
      </c>
      <c r="B9" s="41" t="s">
        <v>292</v>
      </c>
      <c r="C9" s="41">
        <v>9733</v>
      </c>
      <c r="D9" s="63" t="s">
        <v>30</v>
      </c>
      <c r="E9" s="63">
        <f t="shared" si="0"/>
        <v>1</v>
      </c>
      <c r="F9" s="119" t="s">
        <v>450</v>
      </c>
      <c r="G9" s="93">
        <v>386298</v>
      </c>
      <c r="H9" s="64">
        <v>0</v>
      </c>
      <c r="I9" s="64">
        <v>68763</v>
      </c>
      <c r="J9" s="64">
        <v>0</v>
      </c>
      <c r="K9" s="64">
        <v>28434</v>
      </c>
      <c r="L9" s="64">
        <v>0</v>
      </c>
      <c r="M9" s="64">
        <v>12945</v>
      </c>
      <c r="N9" s="64"/>
      <c r="O9" s="64">
        <v>0</v>
      </c>
      <c r="P9" s="64">
        <v>39778</v>
      </c>
      <c r="Q9" s="51">
        <f t="shared" si="1"/>
        <v>536218</v>
      </c>
      <c r="R9" s="28"/>
      <c r="S9" s="64">
        <v>65649</v>
      </c>
      <c r="T9" s="64">
        <v>24000</v>
      </c>
      <c r="U9" s="64">
        <v>66000</v>
      </c>
      <c r="V9" s="64">
        <v>0</v>
      </c>
      <c r="W9" s="64">
        <v>120876</v>
      </c>
      <c r="X9" s="64">
        <v>40886</v>
      </c>
      <c r="Y9" s="64">
        <v>30663</v>
      </c>
      <c r="Z9" s="64">
        <v>19098</v>
      </c>
      <c r="AA9" s="64">
        <v>175529</v>
      </c>
      <c r="AB9" s="83">
        <f t="shared" si="2"/>
        <v>542701</v>
      </c>
      <c r="AC9" s="51">
        <f t="shared" si="3"/>
        <v>-6483</v>
      </c>
      <c r="AD9" s="39"/>
      <c r="AE9" s="64">
        <v>0</v>
      </c>
      <c r="AF9" s="64">
        <v>0</v>
      </c>
      <c r="AG9" s="64"/>
      <c r="AH9" s="64">
        <v>0</v>
      </c>
      <c r="AI9" s="51">
        <f t="shared" si="4"/>
        <v>0</v>
      </c>
      <c r="AJ9" s="64"/>
      <c r="AK9" s="51">
        <f t="shared" si="5"/>
        <v>0</v>
      </c>
      <c r="AL9" s="39"/>
    </row>
    <row r="10" spans="1:140" ht="15.75" customHeight="1" x14ac:dyDescent="0.3">
      <c r="A10" s="3">
        <f t="shared" si="6"/>
        <v>7</v>
      </c>
      <c r="B10" s="41" t="s">
        <v>292</v>
      </c>
      <c r="C10" s="41">
        <v>4995</v>
      </c>
      <c r="D10" s="63" t="s">
        <v>31</v>
      </c>
      <c r="E10" s="63">
        <f t="shared" si="0"/>
        <v>1</v>
      </c>
      <c r="F10" s="119" t="s">
        <v>450</v>
      </c>
      <c r="G10" s="93">
        <v>305944</v>
      </c>
      <c r="H10" s="64">
        <v>0</v>
      </c>
      <c r="I10" s="64">
        <v>41235</v>
      </c>
      <c r="J10" s="64">
        <v>60000</v>
      </c>
      <c r="K10" s="64">
        <v>29865</v>
      </c>
      <c r="L10" s="64">
        <v>0</v>
      </c>
      <c r="M10" s="64">
        <v>0</v>
      </c>
      <c r="N10" s="64">
        <v>0</v>
      </c>
      <c r="O10" s="64">
        <v>0</v>
      </c>
      <c r="P10" s="64">
        <v>0</v>
      </c>
      <c r="Q10" s="51">
        <f t="shared" si="1"/>
        <v>437044</v>
      </c>
      <c r="R10" s="6"/>
      <c r="S10" s="64">
        <v>72363</v>
      </c>
      <c r="T10" s="64">
        <v>29233</v>
      </c>
      <c r="U10" s="64">
        <v>10862</v>
      </c>
      <c r="V10" s="64">
        <v>35475</v>
      </c>
      <c r="W10" s="64">
        <v>174830</v>
      </c>
      <c r="X10" s="64">
        <v>29878</v>
      </c>
      <c r="Y10" s="64">
        <v>30558</v>
      </c>
      <c r="Z10" s="64">
        <v>44017</v>
      </c>
      <c r="AA10" s="64"/>
      <c r="AB10" s="83">
        <f t="shared" si="2"/>
        <v>427216</v>
      </c>
      <c r="AC10" s="51">
        <f t="shared" si="3"/>
        <v>9828</v>
      </c>
      <c r="AD10" s="39"/>
      <c r="AE10" s="64">
        <v>3500000</v>
      </c>
      <c r="AF10" s="64">
        <v>200000</v>
      </c>
      <c r="AG10" s="64"/>
      <c r="AH10" s="64">
        <v>0</v>
      </c>
      <c r="AI10" s="51">
        <f t="shared" si="4"/>
        <v>3700000</v>
      </c>
      <c r="AJ10" s="64">
        <v>438453</v>
      </c>
      <c r="AK10" s="51">
        <f t="shared" si="5"/>
        <v>3261547</v>
      </c>
      <c r="AL10" s="39"/>
    </row>
    <row r="11" spans="1:140" ht="15.75" customHeight="1" x14ac:dyDescent="0.3">
      <c r="A11" s="3">
        <f t="shared" si="6"/>
        <v>8</v>
      </c>
      <c r="B11" s="41" t="s">
        <v>292</v>
      </c>
      <c r="C11" s="41">
        <v>9290</v>
      </c>
      <c r="D11" s="63" t="s">
        <v>32</v>
      </c>
      <c r="E11" s="63">
        <f t="shared" si="0"/>
        <v>1</v>
      </c>
      <c r="F11" s="119" t="s">
        <v>450</v>
      </c>
      <c r="G11" s="93">
        <v>2890</v>
      </c>
      <c r="H11" s="64"/>
      <c r="I11" s="64">
        <v>0</v>
      </c>
      <c r="J11" s="64">
        <v>0</v>
      </c>
      <c r="K11" s="64"/>
      <c r="L11" s="64">
        <v>500</v>
      </c>
      <c r="M11" s="64">
        <v>0</v>
      </c>
      <c r="N11" s="64">
        <v>53668</v>
      </c>
      <c r="O11" s="64">
        <v>405</v>
      </c>
      <c r="P11" s="64"/>
      <c r="Q11" s="51">
        <f t="shared" si="1"/>
        <v>57463</v>
      </c>
      <c r="R11" s="28"/>
      <c r="S11" s="64">
        <v>13746</v>
      </c>
      <c r="T11" s="64">
        <v>4129</v>
      </c>
      <c r="U11" s="64">
        <v>6657</v>
      </c>
      <c r="V11" s="64">
        <v>25036</v>
      </c>
      <c r="W11" s="64">
        <v>6221</v>
      </c>
      <c r="X11" s="64">
        <v>12590</v>
      </c>
      <c r="Y11" s="64"/>
      <c r="Z11" s="64"/>
      <c r="AA11" s="64"/>
      <c r="AB11" s="83">
        <f t="shared" si="2"/>
        <v>68379</v>
      </c>
      <c r="AC11" s="51">
        <f t="shared" si="3"/>
        <v>-10916</v>
      </c>
      <c r="AD11" s="39"/>
      <c r="AE11" s="64">
        <v>0</v>
      </c>
      <c r="AF11" s="64">
        <v>2238</v>
      </c>
      <c r="AG11" s="64">
        <v>2663572</v>
      </c>
      <c r="AH11" s="64"/>
      <c r="AI11" s="51">
        <f t="shared" si="4"/>
        <v>2665810</v>
      </c>
      <c r="AJ11" s="64">
        <v>15606</v>
      </c>
      <c r="AK11" s="51">
        <f t="shared" si="5"/>
        <v>2650204</v>
      </c>
      <c r="AL11" s="39"/>
    </row>
    <row r="12" spans="1:140" ht="15.75" customHeight="1" x14ac:dyDescent="0.3">
      <c r="A12" s="3">
        <f t="shared" si="6"/>
        <v>9</v>
      </c>
      <c r="B12" s="41" t="s">
        <v>292</v>
      </c>
      <c r="C12" s="41">
        <v>9275</v>
      </c>
      <c r="D12" s="63" t="s">
        <v>10</v>
      </c>
      <c r="E12" s="63" t="str">
        <f t="shared" si="0"/>
        <v xml:space="preserve"> </v>
      </c>
      <c r="F12" s="119" t="s">
        <v>303</v>
      </c>
      <c r="G12" s="93">
        <v>35630</v>
      </c>
      <c r="H12" s="64"/>
      <c r="I12" s="64">
        <v>0</v>
      </c>
      <c r="J12" s="64">
        <v>0</v>
      </c>
      <c r="K12" s="64">
        <v>0</v>
      </c>
      <c r="L12" s="64">
        <v>0</v>
      </c>
      <c r="M12" s="64">
        <v>14346</v>
      </c>
      <c r="N12" s="64">
        <v>359</v>
      </c>
      <c r="O12" s="64">
        <v>35691</v>
      </c>
      <c r="P12" s="64"/>
      <c r="Q12" s="51">
        <f t="shared" si="1"/>
        <v>86026</v>
      </c>
      <c r="R12" s="28"/>
      <c r="S12" s="64">
        <v>54705</v>
      </c>
      <c r="T12" s="64">
        <v>5342</v>
      </c>
      <c r="U12" s="64">
        <v>3068</v>
      </c>
      <c r="V12" s="64"/>
      <c r="W12" s="64">
        <v>14488</v>
      </c>
      <c r="X12" s="64">
        <v>9909</v>
      </c>
      <c r="Y12" s="64"/>
      <c r="Z12" s="64">
        <v>0</v>
      </c>
      <c r="AA12" s="64"/>
      <c r="AB12" s="83">
        <f t="shared" si="2"/>
        <v>87512</v>
      </c>
      <c r="AC12" s="51">
        <f t="shared" si="3"/>
        <v>-1486</v>
      </c>
      <c r="AD12" s="39"/>
      <c r="AE12" s="64">
        <v>1250000</v>
      </c>
      <c r="AF12" s="64">
        <v>0</v>
      </c>
      <c r="AG12" s="64">
        <v>18349</v>
      </c>
      <c r="AH12" s="64">
        <v>0</v>
      </c>
      <c r="AI12" s="51">
        <f t="shared" si="4"/>
        <v>1268349</v>
      </c>
      <c r="AJ12" s="64">
        <v>0</v>
      </c>
      <c r="AK12" s="51">
        <f t="shared" si="5"/>
        <v>1268349</v>
      </c>
      <c r="AL12" s="39"/>
    </row>
    <row r="13" spans="1:140" ht="15.75" customHeight="1" x14ac:dyDescent="0.3">
      <c r="A13" s="3">
        <f t="shared" si="6"/>
        <v>10</v>
      </c>
      <c r="B13" s="41" t="s">
        <v>292</v>
      </c>
      <c r="C13" s="41">
        <v>9277</v>
      </c>
      <c r="D13" s="63" t="s">
        <v>434</v>
      </c>
      <c r="E13" s="63">
        <f t="shared" si="0"/>
        <v>1</v>
      </c>
      <c r="F13" s="119" t="s">
        <v>450</v>
      </c>
      <c r="G13" s="93">
        <v>32640</v>
      </c>
      <c r="H13" s="64">
        <v>11293</v>
      </c>
      <c r="I13" s="64">
        <v>1815</v>
      </c>
      <c r="J13" s="64">
        <v>0</v>
      </c>
      <c r="K13" s="64"/>
      <c r="L13" s="64"/>
      <c r="M13" s="64">
        <v>25144</v>
      </c>
      <c r="N13" s="64">
        <v>31510</v>
      </c>
      <c r="O13" s="64"/>
      <c r="P13" s="64">
        <v>0</v>
      </c>
      <c r="Q13" s="51">
        <f t="shared" si="1"/>
        <v>102402</v>
      </c>
      <c r="R13" s="28"/>
      <c r="S13" s="64">
        <v>13341</v>
      </c>
      <c r="T13" s="64"/>
      <c r="U13" s="64">
        <v>4544</v>
      </c>
      <c r="V13" s="64">
        <v>6403</v>
      </c>
      <c r="W13" s="64">
        <v>27562</v>
      </c>
      <c r="X13" s="64">
        <v>5063</v>
      </c>
      <c r="Y13" s="64">
        <v>1112</v>
      </c>
      <c r="Z13" s="64">
        <v>1604</v>
      </c>
      <c r="AA13" s="64">
        <v>10204</v>
      </c>
      <c r="AB13" s="83">
        <f t="shared" si="2"/>
        <v>69833</v>
      </c>
      <c r="AC13" s="51">
        <f t="shared" si="3"/>
        <v>32569</v>
      </c>
      <c r="AD13" s="39"/>
      <c r="AE13" s="64">
        <v>2750000</v>
      </c>
      <c r="AF13" s="64">
        <v>149230</v>
      </c>
      <c r="AG13" s="64">
        <v>1316634</v>
      </c>
      <c r="AH13" s="64">
        <v>0</v>
      </c>
      <c r="AI13" s="51">
        <f t="shared" si="4"/>
        <v>4215864</v>
      </c>
      <c r="AJ13" s="64"/>
      <c r="AK13" s="51">
        <f t="shared" si="5"/>
        <v>4215864</v>
      </c>
      <c r="AL13" s="39"/>
    </row>
    <row r="14" spans="1:140" ht="15.75" customHeight="1" x14ac:dyDescent="0.3">
      <c r="A14" s="3">
        <f t="shared" si="6"/>
        <v>11</v>
      </c>
      <c r="B14" s="41" t="s">
        <v>292</v>
      </c>
      <c r="C14" s="41">
        <v>9293</v>
      </c>
      <c r="D14" s="63" t="s">
        <v>33</v>
      </c>
      <c r="E14" s="63">
        <f t="shared" si="0"/>
        <v>1</v>
      </c>
      <c r="F14" s="119" t="s">
        <v>450</v>
      </c>
      <c r="G14" s="93">
        <v>91198</v>
      </c>
      <c r="H14" s="64"/>
      <c r="I14" s="64"/>
      <c r="J14" s="64">
        <v>0</v>
      </c>
      <c r="K14" s="64">
        <v>0</v>
      </c>
      <c r="L14" s="64">
        <v>500</v>
      </c>
      <c r="M14" s="64">
        <v>8471</v>
      </c>
      <c r="N14" s="64">
        <v>596</v>
      </c>
      <c r="O14" s="64">
        <v>10978</v>
      </c>
      <c r="P14" s="64">
        <v>0</v>
      </c>
      <c r="Q14" s="51">
        <f t="shared" si="1"/>
        <v>111743</v>
      </c>
      <c r="R14" s="28"/>
      <c r="S14" s="64">
        <v>67045</v>
      </c>
      <c r="T14" s="64"/>
      <c r="U14" s="64">
        <v>9612</v>
      </c>
      <c r="V14" s="64">
        <v>159</v>
      </c>
      <c r="W14" s="64">
        <v>18223</v>
      </c>
      <c r="X14" s="64">
        <v>4813</v>
      </c>
      <c r="Y14" s="64">
        <v>2982</v>
      </c>
      <c r="Z14" s="64"/>
      <c r="AA14" s="64"/>
      <c r="AB14" s="83">
        <f t="shared" si="2"/>
        <v>102834</v>
      </c>
      <c r="AC14" s="51">
        <f t="shared" si="3"/>
        <v>8909</v>
      </c>
      <c r="AD14" s="39"/>
      <c r="AE14" s="64"/>
      <c r="AF14" s="64"/>
      <c r="AG14" s="64">
        <v>40663</v>
      </c>
      <c r="AH14" s="64">
        <v>1135</v>
      </c>
      <c r="AI14" s="51">
        <f t="shared" si="4"/>
        <v>41798</v>
      </c>
      <c r="AJ14" s="64">
        <v>4029</v>
      </c>
      <c r="AK14" s="51">
        <f t="shared" si="5"/>
        <v>37769</v>
      </c>
      <c r="AL14" s="39"/>
    </row>
    <row r="15" spans="1:140" ht="15.75" customHeight="1" x14ac:dyDescent="0.3">
      <c r="A15" s="3">
        <f t="shared" si="6"/>
        <v>12</v>
      </c>
      <c r="B15" s="41" t="s">
        <v>292</v>
      </c>
      <c r="C15" s="41">
        <v>9279</v>
      </c>
      <c r="D15" s="63" t="s">
        <v>14</v>
      </c>
      <c r="E15" s="63">
        <f t="shared" si="0"/>
        <v>1</v>
      </c>
      <c r="F15" s="119" t="s">
        <v>450</v>
      </c>
      <c r="G15" s="93">
        <v>133478</v>
      </c>
      <c r="H15" s="64"/>
      <c r="I15" s="64"/>
      <c r="J15" s="64">
        <v>10729</v>
      </c>
      <c r="K15" s="64"/>
      <c r="L15" s="64"/>
      <c r="M15" s="64">
        <v>31890</v>
      </c>
      <c r="N15" s="64">
        <v>9346</v>
      </c>
      <c r="O15" s="64"/>
      <c r="P15" s="64"/>
      <c r="Q15" s="51">
        <f t="shared" si="1"/>
        <v>185443</v>
      </c>
      <c r="R15" s="28"/>
      <c r="S15" s="64">
        <v>65601</v>
      </c>
      <c r="T15" s="64">
        <v>17842</v>
      </c>
      <c r="U15" s="64">
        <v>23161</v>
      </c>
      <c r="V15" s="64">
        <v>37467</v>
      </c>
      <c r="W15" s="64">
        <v>33382</v>
      </c>
      <c r="X15" s="64">
        <v>8094</v>
      </c>
      <c r="Y15" s="64">
        <v>325</v>
      </c>
      <c r="Z15" s="64">
        <v>0</v>
      </c>
      <c r="AA15" s="64">
        <v>0</v>
      </c>
      <c r="AB15" s="83">
        <f t="shared" si="2"/>
        <v>185872</v>
      </c>
      <c r="AC15" s="51">
        <f t="shared" si="3"/>
        <v>-429</v>
      </c>
      <c r="AD15" s="39"/>
      <c r="AE15" s="64">
        <v>4645000</v>
      </c>
      <c r="AF15" s="64">
        <v>3186</v>
      </c>
      <c r="AG15" s="64">
        <v>293730</v>
      </c>
      <c r="AH15" s="64">
        <v>80</v>
      </c>
      <c r="AI15" s="51">
        <f t="shared" si="4"/>
        <v>4941996</v>
      </c>
      <c r="AJ15" s="64">
        <v>5193</v>
      </c>
      <c r="AK15" s="51">
        <f t="shared" si="5"/>
        <v>4936803</v>
      </c>
      <c r="AL15" s="39"/>
      <c r="AU15" s="19"/>
    </row>
    <row r="16" spans="1:140" ht="15.75" customHeight="1" x14ac:dyDescent="0.3">
      <c r="A16" s="3">
        <f t="shared" si="6"/>
        <v>13</v>
      </c>
      <c r="B16" s="41" t="s">
        <v>292</v>
      </c>
      <c r="C16" s="41">
        <v>9340</v>
      </c>
      <c r="D16" s="63" t="s">
        <v>55</v>
      </c>
      <c r="E16" s="63">
        <f t="shared" si="0"/>
        <v>1</v>
      </c>
      <c r="F16" s="119" t="s">
        <v>450</v>
      </c>
      <c r="G16" s="93">
        <v>301472</v>
      </c>
      <c r="H16" s="64">
        <v>28068</v>
      </c>
      <c r="I16" s="64">
        <v>8905</v>
      </c>
      <c r="J16" s="64">
        <v>0</v>
      </c>
      <c r="K16" s="64">
        <v>34781</v>
      </c>
      <c r="L16" s="64"/>
      <c r="M16" s="64">
        <v>5600</v>
      </c>
      <c r="N16" s="64">
        <v>1775</v>
      </c>
      <c r="O16" s="64">
        <v>50127</v>
      </c>
      <c r="P16" s="64"/>
      <c r="Q16" s="51">
        <f t="shared" si="1"/>
        <v>430728</v>
      </c>
      <c r="R16" s="9"/>
      <c r="S16" s="64">
        <v>77389</v>
      </c>
      <c r="T16" s="64">
        <v>28403</v>
      </c>
      <c r="U16" s="64">
        <v>129612</v>
      </c>
      <c r="V16" s="64">
        <v>91226</v>
      </c>
      <c r="W16" s="64">
        <v>27123</v>
      </c>
      <c r="X16" s="64">
        <v>41375</v>
      </c>
      <c r="Y16" s="64">
        <v>3059</v>
      </c>
      <c r="Z16" s="64">
        <v>17116</v>
      </c>
      <c r="AA16" s="64">
        <v>0</v>
      </c>
      <c r="AB16" s="83">
        <f t="shared" si="2"/>
        <v>415303</v>
      </c>
      <c r="AC16" s="51">
        <f t="shared" si="3"/>
        <v>15425</v>
      </c>
      <c r="AD16" s="39"/>
      <c r="AE16" s="64">
        <v>965185</v>
      </c>
      <c r="AF16" s="64">
        <v>40393</v>
      </c>
      <c r="AG16" s="64">
        <v>1078455</v>
      </c>
      <c r="AH16" s="64"/>
      <c r="AI16" s="51">
        <f t="shared" si="4"/>
        <v>2084033</v>
      </c>
      <c r="AJ16" s="64">
        <v>60415</v>
      </c>
      <c r="AK16" s="51">
        <f t="shared" si="5"/>
        <v>2023618</v>
      </c>
      <c r="AL16" s="39"/>
      <c r="AU16" s="19"/>
    </row>
    <row r="17" spans="1:47" ht="15.75" customHeight="1" x14ac:dyDescent="0.3">
      <c r="A17" s="3">
        <f t="shared" si="6"/>
        <v>14</v>
      </c>
      <c r="B17" s="41" t="s">
        <v>292</v>
      </c>
      <c r="C17" s="41">
        <v>9343</v>
      </c>
      <c r="D17" s="63" t="s">
        <v>56</v>
      </c>
      <c r="E17" s="63" t="str">
        <f t="shared" si="0"/>
        <v xml:space="preserve"> </v>
      </c>
      <c r="F17" s="119" t="s">
        <v>303</v>
      </c>
      <c r="G17" s="93">
        <v>26038</v>
      </c>
      <c r="H17" s="64">
        <v>0</v>
      </c>
      <c r="I17" s="64"/>
      <c r="J17" s="64">
        <v>0</v>
      </c>
      <c r="K17" s="64">
        <v>0</v>
      </c>
      <c r="L17" s="64">
        <v>0</v>
      </c>
      <c r="M17" s="64">
        <v>33264</v>
      </c>
      <c r="N17" s="64">
        <v>112</v>
      </c>
      <c r="O17" s="64">
        <v>790</v>
      </c>
      <c r="P17" s="64">
        <v>4370</v>
      </c>
      <c r="Q17" s="51">
        <f t="shared" si="1"/>
        <v>64574</v>
      </c>
      <c r="R17" s="28"/>
      <c r="S17" s="64"/>
      <c r="T17" s="64"/>
      <c r="U17" s="64">
        <v>4300</v>
      </c>
      <c r="V17" s="64">
        <v>0</v>
      </c>
      <c r="W17" s="64">
        <v>23183</v>
      </c>
      <c r="X17" s="64">
        <v>13178</v>
      </c>
      <c r="Y17" s="64"/>
      <c r="Z17" s="64">
        <v>5708</v>
      </c>
      <c r="AA17" s="64">
        <v>3708</v>
      </c>
      <c r="AB17" s="83">
        <f t="shared" si="2"/>
        <v>50077</v>
      </c>
      <c r="AC17" s="51">
        <f t="shared" si="3"/>
        <v>14497</v>
      </c>
      <c r="AD17" s="39"/>
      <c r="AE17" s="64">
        <v>1700000</v>
      </c>
      <c r="AF17" s="64">
        <v>41500</v>
      </c>
      <c r="AG17" s="64">
        <v>91842</v>
      </c>
      <c r="AH17" s="64">
        <v>0</v>
      </c>
      <c r="AI17" s="51">
        <f t="shared" si="4"/>
        <v>1833342</v>
      </c>
      <c r="AJ17" s="64">
        <v>0</v>
      </c>
      <c r="AK17" s="51">
        <f t="shared" si="5"/>
        <v>1833342</v>
      </c>
      <c r="AL17" s="39"/>
      <c r="AU17" s="19"/>
    </row>
    <row r="18" spans="1:47" ht="15.75" customHeight="1" x14ac:dyDescent="0.3">
      <c r="A18" s="3">
        <f t="shared" si="6"/>
        <v>15</v>
      </c>
      <c r="B18" s="41" t="s">
        <v>292</v>
      </c>
      <c r="C18" s="41">
        <v>9350</v>
      </c>
      <c r="D18" s="63" t="s">
        <v>221</v>
      </c>
      <c r="E18" s="63">
        <f t="shared" si="0"/>
        <v>1</v>
      </c>
      <c r="F18" s="119" t="s">
        <v>450</v>
      </c>
      <c r="G18" s="93">
        <v>128392</v>
      </c>
      <c r="H18" s="64"/>
      <c r="I18" s="64"/>
      <c r="J18" s="64">
        <v>0</v>
      </c>
      <c r="K18" s="64"/>
      <c r="L18" s="64">
        <v>0</v>
      </c>
      <c r="M18" s="64">
        <v>0</v>
      </c>
      <c r="N18" s="64">
        <v>4491</v>
      </c>
      <c r="O18" s="64">
        <v>17049</v>
      </c>
      <c r="P18" s="64"/>
      <c r="Q18" s="51">
        <f t="shared" si="1"/>
        <v>149932</v>
      </c>
      <c r="R18" s="6"/>
      <c r="S18" s="64">
        <v>69489</v>
      </c>
      <c r="T18" s="64"/>
      <c r="U18" s="64">
        <v>7904</v>
      </c>
      <c r="V18" s="64">
        <v>9270</v>
      </c>
      <c r="W18" s="64">
        <v>22708</v>
      </c>
      <c r="X18" s="64">
        <v>18241</v>
      </c>
      <c r="Y18" s="64">
        <v>1601</v>
      </c>
      <c r="Z18" s="64"/>
      <c r="AA18" s="64">
        <v>20274</v>
      </c>
      <c r="AB18" s="83">
        <f t="shared" si="2"/>
        <v>149487</v>
      </c>
      <c r="AC18" s="51">
        <f t="shared" si="3"/>
        <v>445</v>
      </c>
      <c r="AD18" s="39"/>
      <c r="AE18" s="64">
        <v>1521519</v>
      </c>
      <c r="AF18" s="64">
        <v>45817</v>
      </c>
      <c r="AG18" s="64">
        <v>159550</v>
      </c>
      <c r="AH18" s="64">
        <v>9108</v>
      </c>
      <c r="AI18" s="51">
        <f t="shared" si="4"/>
        <v>1735994</v>
      </c>
      <c r="AJ18" s="64">
        <v>76077</v>
      </c>
      <c r="AK18" s="51">
        <f t="shared" si="5"/>
        <v>1659917</v>
      </c>
      <c r="AL18" s="39"/>
      <c r="AU18" s="19"/>
    </row>
    <row r="19" spans="1:47" ht="15.75" customHeight="1" x14ac:dyDescent="0.3">
      <c r="A19" s="3">
        <f t="shared" si="6"/>
        <v>16</v>
      </c>
      <c r="B19" s="41" t="s">
        <v>292</v>
      </c>
      <c r="C19" s="41">
        <v>9261</v>
      </c>
      <c r="D19" s="63" t="s">
        <v>5</v>
      </c>
      <c r="E19" s="63" t="str">
        <f t="shared" si="0"/>
        <v xml:space="preserve"> </v>
      </c>
      <c r="F19" s="119" t="s">
        <v>303</v>
      </c>
      <c r="G19" s="93">
        <v>37106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v>14933</v>
      </c>
      <c r="N19" s="64">
        <v>3780</v>
      </c>
      <c r="O19" s="64">
        <v>0</v>
      </c>
      <c r="P19" s="64">
        <v>0</v>
      </c>
      <c r="Q19" s="51">
        <f t="shared" si="1"/>
        <v>55819</v>
      </c>
      <c r="R19" s="28"/>
      <c r="S19" s="64">
        <v>0</v>
      </c>
      <c r="T19" s="64">
        <v>0</v>
      </c>
      <c r="U19" s="64">
        <v>0</v>
      </c>
      <c r="V19" s="64">
        <v>16921</v>
      </c>
      <c r="W19" s="64">
        <v>6905</v>
      </c>
      <c r="X19" s="64">
        <v>14666</v>
      </c>
      <c r="Y19" s="64">
        <v>10254</v>
      </c>
      <c r="Z19" s="64">
        <v>0</v>
      </c>
      <c r="AA19" s="64">
        <v>0</v>
      </c>
      <c r="AB19" s="83">
        <f t="shared" si="2"/>
        <v>48746</v>
      </c>
      <c r="AC19" s="51">
        <f t="shared" si="3"/>
        <v>7073</v>
      </c>
      <c r="AD19" s="39"/>
      <c r="AE19" s="64">
        <v>446381</v>
      </c>
      <c r="AF19" s="64">
        <v>2700</v>
      </c>
      <c r="AG19" s="64">
        <v>209473</v>
      </c>
      <c r="AH19" s="64">
        <v>2400</v>
      </c>
      <c r="AI19" s="51">
        <f t="shared" si="4"/>
        <v>660954</v>
      </c>
      <c r="AJ19" s="64">
        <v>0</v>
      </c>
      <c r="AK19" s="51">
        <f t="shared" si="5"/>
        <v>660954</v>
      </c>
      <c r="AL19" s="39"/>
      <c r="AU19" s="19"/>
    </row>
    <row r="20" spans="1:47" ht="15.75" customHeight="1" x14ac:dyDescent="0.3">
      <c r="A20" s="3">
        <f t="shared" si="6"/>
        <v>17</v>
      </c>
      <c r="B20" s="41" t="s">
        <v>292</v>
      </c>
      <c r="C20" s="41">
        <v>15266</v>
      </c>
      <c r="D20" s="63" t="s">
        <v>214</v>
      </c>
      <c r="E20" s="63">
        <f t="shared" si="0"/>
        <v>1</v>
      </c>
      <c r="F20" s="119" t="s">
        <v>450</v>
      </c>
      <c r="G20" s="93">
        <v>32749</v>
      </c>
      <c r="H20" s="64">
        <v>0</v>
      </c>
      <c r="I20" s="64"/>
      <c r="J20" s="64">
        <v>0</v>
      </c>
      <c r="K20" s="64"/>
      <c r="L20" s="64"/>
      <c r="M20" s="64">
        <v>138527</v>
      </c>
      <c r="N20" s="64">
        <v>3624</v>
      </c>
      <c r="O20" s="64"/>
      <c r="P20" s="64">
        <v>121</v>
      </c>
      <c r="Q20" s="51">
        <f t="shared" si="1"/>
        <v>175021</v>
      </c>
      <c r="R20" s="28"/>
      <c r="S20" s="64">
        <v>65981</v>
      </c>
      <c r="T20" s="64">
        <v>0</v>
      </c>
      <c r="U20" s="64">
        <v>51700</v>
      </c>
      <c r="V20" s="64">
        <v>600</v>
      </c>
      <c r="W20" s="64">
        <v>20919</v>
      </c>
      <c r="X20" s="64">
        <v>963</v>
      </c>
      <c r="Y20" s="64"/>
      <c r="Z20" s="64">
        <v>7934</v>
      </c>
      <c r="AA20" s="64">
        <v>15950</v>
      </c>
      <c r="AB20" s="83">
        <f t="shared" si="2"/>
        <v>164047</v>
      </c>
      <c r="AC20" s="51">
        <f t="shared" si="3"/>
        <v>10974</v>
      </c>
      <c r="AD20" s="39"/>
      <c r="AE20" s="64">
        <v>3691487</v>
      </c>
      <c r="AF20" s="64">
        <v>29675</v>
      </c>
      <c r="AG20" s="64">
        <v>303855</v>
      </c>
      <c r="AH20" s="64"/>
      <c r="AI20" s="51">
        <f t="shared" si="4"/>
        <v>4025017</v>
      </c>
      <c r="AJ20" s="64"/>
      <c r="AK20" s="51">
        <f t="shared" si="5"/>
        <v>4025017</v>
      </c>
      <c r="AL20" s="39"/>
    </row>
    <row r="21" spans="1:47" ht="15.75" customHeight="1" x14ac:dyDescent="0.3">
      <c r="A21" s="3">
        <f t="shared" si="6"/>
        <v>18</v>
      </c>
      <c r="B21" s="41" t="s">
        <v>292</v>
      </c>
      <c r="C21" s="41">
        <v>9296</v>
      </c>
      <c r="D21" s="63" t="s">
        <v>34</v>
      </c>
      <c r="E21" s="63" t="str">
        <f t="shared" si="0"/>
        <v xml:space="preserve"> </v>
      </c>
      <c r="F21" s="119" t="s">
        <v>303</v>
      </c>
      <c r="G21" s="93">
        <v>50195</v>
      </c>
      <c r="H21" s="64">
        <v>0</v>
      </c>
      <c r="I21" s="64"/>
      <c r="J21" s="64">
        <v>0</v>
      </c>
      <c r="K21" s="64">
        <v>0</v>
      </c>
      <c r="L21" s="64">
        <v>0</v>
      </c>
      <c r="M21" s="64">
        <v>67316</v>
      </c>
      <c r="N21" s="64">
        <v>1557</v>
      </c>
      <c r="O21" s="64"/>
      <c r="P21" s="64">
        <v>2446</v>
      </c>
      <c r="Q21" s="51">
        <f t="shared" si="1"/>
        <v>121514</v>
      </c>
      <c r="R21" s="28"/>
      <c r="S21" s="64">
        <v>60669</v>
      </c>
      <c r="T21" s="64">
        <v>26000</v>
      </c>
      <c r="U21" s="64">
        <v>517</v>
      </c>
      <c r="V21" s="64"/>
      <c r="W21" s="64">
        <v>17186</v>
      </c>
      <c r="X21" s="64">
        <v>13214</v>
      </c>
      <c r="Y21" s="64">
        <v>1550</v>
      </c>
      <c r="Z21" s="64"/>
      <c r="AA21" s="64"/>
      <c r="AB21" s="83">
        <f t="shared" si="2"/>
        <v>119136</v>
      </c>
      <c r="AC21" s="51">
        <f t="shared" si="3"/>
        <v>2378</v>
      </c>
      <c r="AD21" s="39"/>
      <c r="AE21" s="64">
        <v>0</v>
      </c>
      <c r="AF21" s="64">
        <v>0</v>
      </c>
      <c r="AG21" s="64">
        <v>72138</v>
      </c>
      <c r="AH21" s="64">
        <v>0</v>
      </c>
      <c r="AI21" s="51">
        <f t="shared" si="4"/>
        <v>72138</v>
      </c>
      <c r="AJ21" s="64">
        <v>15205</v>
      </c>
      <c r="AK21" s="51">
        <f t="shared" si="5"/>
        <v>56933</v>
      </c>
      <c r="AL21" s="39"/>
    </row>
    <row r="22" spans="1:47" ht="15.75" customHeight="1" x14ac:dyDescent="0.3">
      <c r="A22" s="3">
        <f t="shared" si="6"/>
        <v>19</v>
      </c>
      <c r="B22" s="41" t="s">
        <v>292</v>
      </c>
      <c r="C22" s="41">
        <v>9280</v>
      </c>
      <c r="D22" s="63" t="s">
        <v>7</v>
      </c>
      <c r="E22" s="63">
        <f t="shared" si="0"/>
        <v>1</v>
      </c>
      <c r="F22" s="119" t="s">
        <v>450</v>
      </c>
      <c r="G22" s="93">
        <v>142707</v>
      </c>
      <c r="H22" s="64">
        <v>1650</v>
      </c>
      <c r="I22" s="64">
        <v>31517</v>
      </c>
      <c r="J22" s="64">
        <v>0</v>
      </c>
      <c r="K22" s="64"/>
      <c r="L22" s="64"/>
      <c r="M22" s="64">
        <v>14661</v>
      </c>
      <c r="N22" s="64">
        <v>3003</v>
      </c>
      <c r="O22" s="64">
        <v>1722</v>
      </c>
      <c r="P22" s="64"/>
      <c r="Q22" s="51">
        <f t="shared" si="1"/>
        <v>195260</v>
      </c>
      <c r="R22" s="28"/>
      <c r="S22" s="64">
        <v>63602</v>
      </c>
      <c r="T22" s="64"/>
      <c r="U22" s="64">
        <v>26753</v>
      </c>
      <c r="V22" s="64">
        <v>19386</v>
      </c>
      <c r="W22" s="64">
        <v>45361</v>
      </c>
      <c r="X22" s="64">
        <v>19280</v>
      </c>
      <c r="Y22" s="64">
        <v>7695</v>
      </c>
      <c r="Z22" s="64">
        <v>21668</v>
      </c>
      <c r="AA22" s="64"/>
      <c r="AB22" s="83">
        <f t="shared" si="2"/>
        <v>203745</v>
      </c>
      <c r="AC22" s="51">
        <f t="shared" si="3"/>
        <v>-8485</v>
      </c>
      <c r="AD22" s="39"/>
      <c r="AE22" s="64">
        <v>4500000</v>
      </c>
      <c r="AF22" s="64"/>
      <c r="AG22" s="64">
        <v>106806</v>
      </c>
      <c r="AH22" s="64">
        <v>2269</v>
      </c>
      <c r="AI22" s="51">
        <f t="shared" si="4"/>
        <v>4609075</v>
      </c>
      <c r="AJ22" s="64">
        <v>5981</v>
      </c>
      <c r="AK22" s="51">
        <f t="shared" si="5"/>
        <v>4603094</v>
      </c>
      <c r="AL22" s="39"/>
    </row>
    <row r="23" spans="1:47" ht="15.75" customHeight="1" x14ac:dyDescent="0.3">
      <c r="A23" s="3">
        <f t="shared" si="6"/>
        <v>20</v>
      </c>
      <c r="B23" s="41" t="s">
        <v>292</v>
      </c>
      <c r="C23" s="41">
        <v>9299</v>
      </c>
      <c r="D23" s="63" t="s">
        <v>18</v>
      </c>
      <c r="E23" s="63">
        <f t="shared" si="0"/>
        <v>1</v>
      </c>
      <c r="F23" s="119" t="s">
        <v>450</v>
      </c>
      <c r="G23" s="93">
        <v>185681</v>
      </c>
      <c r="H23" s="64">
        <v>0</v>
      </c>
      <c r="I23" s="64">
        <v>7244</v>
      </c>
      <c r="J23" s="64"/>
      <c r="K23" s="64"/>
      <c r="L23" s="64"/>
      <c r="M23" s="64">
        <v>36000</v>
      </c>
      <c r="N23" s="64">
        <v>9691</v>
      </c>
      <c r="O23" s="64">
        <v>50</v>
      </c>
      <c r="P23" s="64">
        <v>350</v>
      </c>
      <c r="Q23" s="51">
        <f t="shared" si="1"/>
        <v>239016</v>
      </c>
      <c r="R23" s="28"/>
      <c r="S23" s="64">
        <v>38104</v>
      </c>
      <c r="T23" s="64">
        <v>0</v>
      </c>
      <c r="U23" s="64">
        <v>11594</v>
      </c>
      <c r="V23" s="64">
        <v>82584</v>
      </c>
      <c r="W23" s="64">
        <v>80051</v>
      </c>
      <c r="X23" s="64">
        <v>20065</v>
      </c>
      <c r="Y23" s="64">
        <v>4985</v>
      </c>
      <c r="Z23" s="64">
        <v>5027</v>
      </c>
      <c r="AA23" s="64"/>
      <c r="AB23" s="83">
        <f t="shared" si="2"/>
        <v>242410</v>
      </c>
      <c r="AC23" s="51">
        <f t="shared" si="3"/>
        <v>-3394</v>
      </c>
      <c r="AD23" s="39"/>
      <c r="AE23" s="64">
        <v>658784</v>
      </c>
      <c r="AF23" s="64">
        <v>18729</v>
      </c>
      <c r="AG23" s="64">
        <v>356306</v>
      </c>
      <c r="AH23" s="64">
        <v>2727</v>
      </c>
      <c r="AI23" s="51">
        <f t="shared" si="4"/>
        <v>1036546</v>
      </c>
      <c r="AJ23" s="64">
        <v>22932</v>
      </c>
      <c r="AK23" s="51">
        <f t="shared" si="5"/>
        <v>1013614</v>
      </c>
      <c r="AL23" s="39"/>
    </row>
    <row r="24" spans="1:47" ht="15.75" customHeight="1" x14ac:dyDescent="0.3">
      <c r="A24" s="3">
        <f t="shared" si="6"/>
        <v>21</v>
      </c>
      <c r="B24" s="41" t="s">
        <v>292</v>
      </c>
      <c r="C24" s="41">
        <v>9281</v>
      </c>
      <c r="D24" s="63" t="s">
        <v>8</v>
      </c>
      <c r="E24" s="63">
        <f t="shared" si="0"/>
        <v>1</v>
      </c>
      <c r="F24" s="119" t="s">
        <v>450</v>
      </c>
      <c r="G24" s="93">
        <v>61678</v>
      </c>
      <c r="H24" s="64">
        <v>1254</v>
      </c>
      <c r="I24" s="64">
        <v>1600</v>
      </c>
      <c r="J24" s="64">
        <v>0</v>
      </c>
      <c r="K24" s="64">
        <v>303</v>
      </c>
      <c r="L24" s="64">
        <v>50000</v>
      </c>
      <c r="M24" s="64">
        <v>84476</v>
      </c>
      <c r="N24" s="64">
        <v>22</v>
      </c>
      <c r="O24" s="64">
        <v>3368</v>
      </c>
      <c r="P24" s="64">
        <v>10989</v>
      </c>
      <c r="Q24" s="51">
        <f t="shared" si="1"/>
        <v>213690</v>
      </c>
      <c r="R24" s="28"/>
      <c r="S24" s="64">
        <v>56858</v>
      </c>
      <c r="T24" s="64">
        <v>26000</v>
      </c>
      <c r="U24" s="64">
        <v>17135</v>
      </c>
      <c r="V24" s="64">
        <v>32290</v>
      </c>
      <c r="W24" s="64">
        <v>35738</v>
      </c>
      <c r="X24" s="64">
        <v>15427</v>
      </c>
      <c r="Y24" s="64">
        <v>6109</v>
      </c>
      <c r="Z24" s="64">
        <v>6370</v>
      </c>
      <c r="AA24" s="64">
        <v>9275</v>
      </c>
      <c r="AB24" s="83">
        <f t="shared" si="2"/>
        <v>205202</v>
      </c>
      <c r="AC24" s="51">
        <f t="shared" si="3"/>
        <v>8488</v>
      </c>
      <c r="AD24" s="39"/>
      <c r="AE24" s="64">
        <v>1939237</v>
      </c>
      <c r="AF24" s="64">
        <v>-4419</v>
      </c>
      <c r="AG24" s="64">
        <v>96714</v>
      </c>
      <c r="AH24" s="64"/>
      <c r="AI24" s="51">
        <f t="shared" si="4"/>
        <v>2031532</v>
      </c>
      <c r="AJ24" s="64">
        <v>38990</v>
      </c>
      <c r="AK24" s="51">
        <f t="shared" si="5"/>
        <v>1992542</v>
      </c>
      <c r="AL24" s="39"/>
    </row>
    <row r="25" spans="1:47" ht="15.75" customHeight="1" x14ac:dyDescent="0.3">
      <c r="A25" s="3">
        <f t="shared" si="6"/>
        <v>22</v>
      </c>
      <c r="B25" s="41" t="s">
        <v>292</v>
      </c>
      <c r="C25" s="41">
        <v>18299</v>
      </c>
      <c r="D25" s="63" t="s">
        <v>278</v>
      </c>
      <c r="E25" s="63">
        <f t="shared" si="0"/>
        <v>1</v>
      </c>
      <c r="F25" s="119" t="s">
        <v>450</v>
      </c>
      <c r="G25" s="93">
        <v>26360</v>
      </c>
      <c r="H25" s="64">
        <v>0</v>
      </c>
      <c r="I25" s="64"/>
      <c r="J25" s="64">
        <v>0</v>
      </c>
      <c r="K25" s="64"/>
      <c r="L25" s="64">
        <v>0</v>
      </c>
      <c r="M25" s="64">
        <v>0</v>
      </c>
      <c r="N25" s="64">
        <v>0</v>
      </c>
      <c r="O25" s="64">
        <v>0</v>
      </c>
      <c r="P25" s="64"/>
      <c r="Q25" s="51">
        <f t="shared" si="1"/>
        <v>26360</v>
      </c>
      <c r="R25" s="9"/>
      <c r="S25" s="64"/>
      <c r="T25" s="64"/>
      <c r="U25" s="64">
        <v>10713</v>
      </c>
      <c r="V25" s="64">
        <v>4800</v>
      </c>
      <c r="W25" s="64"/>
      <c r="X25" s="64">
        <v>10356</v>
      </c>
      <c r="Y25" s="64"/>
      <c r="Z25" s="64"/>
      <c r="AA25" s="64">
        <v>0</v>
      </c>
      <c r="AB25" s="83">
        <f t="shared" si="2"/>
        <v>25869</v>
      </c>
      <c r="AC25" s="51">
        <f t="shared" si="3"/>
        <v>491</v>
      </c>
      <c r="AD25" s="39"/>
      <c r="AE25" s="64">
        <v>0</v>
      </c>
      <c r="AF25" s="64">
        <v>0</v>
      </c>
      <c r="AG25" s="64">
        <v>0</v>
      </c>
      <c r="AH25" s="64">
        <v>0</v>
      </c>
      <c r="AI25" s="51">
        <f t="shared" si="4"/>
        <v>0</v>
      </c>
      <c r="AJ25" s="64">
        <v>0</v>
      </c>
      <c r="AK25" s="51">
        <f t="shared" si="5"/>
        <v>0</v>
      </c>
      <c r="AL25" s="39"/>
    </row>
    <row r="26" spans="1:47" ht="15.75" customHeight="1" x14ac:dyDescent="0.3">
      <c r="A26" s="3">
        <f t="shared" si="6"/>
        <v>23</v>
      </c>
      <c r="B26" s="41" t="s">
        <v>292</v>
      </c>
      <c r="C26" s="41">
        <v>18304</v>
      </c>
      <c r="D26" s="63" t="s">
        <v>277</v>
      </c>
      <c r="E26" s="63" t="str">
        <f t="shared" si="0"/>
        <v xml:space="preserve"> </v>
      </c>
      <c r="F26" s="119" t="s">
        <v>303</v>
      </c>
      <c r="G26" s="93">
        <v>27378</v>
      </c>
      <c r="H26" s="64">
        <v>0</v>
      </c>
      <c r="I26" s="64">
        <v>4205</v>
      </c>
      <c r="J26" s="64">
        <v>0</v>
      </c>
      <c r="K26" s="64">
        <v>2400</v>
      </c>
      <c r="L26" s="64">
        <v>0</v>
      </c>
      <c r="M26" s="64"/>
      <c r="N26" s="64">
        <v>0</v>
      </c>
      <c r="O26" s="64">
        <v>0</v>
      </c>
      <c r="P26" s="64">
        <v>9542</v>
      </c>
      <c r="Q26" s="51">
        <f t="shared" si="1"/>
        <v>43525</v>
      </c>
      <c r="R26" s="9"/>
      <c r="S26" s="64">
        <v>8736</v>
      </c>
      <c r="T26" s="64">
        <v>0</v>
      </c>
      <c r="U26" s="64">
        <v>1629</v>
      </c>
      <c r="V26" s="64">
        <v>1597</v>
      </c>
      <c r="W26" s="64">
        <v>5200</v>
      </c>
      <c r="X26" s="64">
        <v>10358</v>
      </c>
      <c r="Y26" s="64">
        <v>0</v>
      </c>
      <c r="Z26" s="64">
        <v>4335</v>
      </c>
      <c r="AA26" s="64">
        <v>10755</v>
      </c>
      <c r="AB26" s="83">
        <f t="shared" si="2"/>
        <v>42610</v>
      </c>
      <c r="AC26" s="51">
        <f t="shared" si="3"/>
        <v>915</v>
      </c>
      <c r="AD26" s="39"/>
      <c r="AE26" s="64">
        <v>0</v>
      </c>
      <c r="AF26" s="64"/>
      <c r="AG26" s="64"/>
      <c r="AH26" s="64">
        <v>0</v>
      </c>
      <c r="AI26" s="51">
        <f t="shared" si="4"/>
        <v>0</v>
      </c>
      <c r="AJ26" s="64">
        <v>0</v>
      </c>
      <c r="AK26" s="51">
        <f t="shared" si="5"/>
        <v>0</v>
      </c>
      <c r="AL26" s="39"/>
    </row>
    <row r="27" spans="1:47" ht="15.75" customHeight="1" x14ac:dyDescent="0.3">
      <c r="A27" s="3">
        <f t="shared" si="6"/>
        <v>24</v>
      </c>
      <c r="B27" s="41" t="s">
        <v>292</v>
      </c>
      <c r="C27" s="41">
        <v>9300</v>
      </c>
      <c r="D27" s="63" t="s">
        <v>252</v>
      </c>
      <c r="E27" s="63">
        <f t="shared" si="0"/>
        <v>1</v>
      </c>
      <c r="F27" s="119" t="s">
        <v>450</v>
      </c>
      <c r="G27" s="93">
        <v>255197</v>
      </c>
      <c r="H27" s="64">
        <v>0</v>
      </c>
      <c r="I27" s="64">
        <v>1580</v>
      </c>
      <c r="J27" s="64">
        <v>10000</v>
      </c>
      <c r="K27" s="64">
        <v>8187</v>
      </c>
      <c r="L27" s="64">
        <v>0</v>
      </c>
      <c r="M27" s="64">
        <v>10565</v>
      </c>
      <c r="N27" s="64">
        <v>4192</v>
      </c>
      <c r="O27" s="64">
        <v>6544</v>
      </c>
      <c r="P27" s="64">
        <v>3336</v>
      </c>
      <c r="Q27" s="51">
        <f t="shared" si="1"/>
        <v>299601</v>
      </c>
      <c r="R27" s="9"/>
      <c r="S27" s="64">
        <v>70507</v>
      </c>
      <c r="T27" s="64">
        <v>4012</v>
      </c>
      <c r="U27" s="64">
        <v>17287</v>
      </c>
      <c r="V27" s="64">
        <v>55708</v>
      </c>
      <c r="W27" s="64">
        <v>46208</v>
      </c>
      <c r="X27" s="64">
        <v>31734</v>
      </c>
      <c r="Y27" s="64">
        <v>13373</v>
      </c>
      <c r="Z27" s="64">
        <v>12983</v>
      </c>
      <c r="AA27" s="64"/>
      <c r="AB27" s="83">
        <f t="shared" si="2"/>
        <v>251812</v>
      </c>
      <c r="AC27" s="51">
        <f t="shared" si="3"/>
        <v>47789</v>
      </c>
      <c r="AD27" s="39"/>
      <c r="AE27" s="64">
        <v>6900000</v>
      </c>
      <c r="AF27" s="64">
        <v>35421</v>
      </c>
      <c r="AG27" s="64">
        <v>180162</v>
      </c>
      <c r="AH27" s="64">
        <v>27234</v>
      </c>
      <c r="AI27" s="51">
        <f t="shared" si="4"/>
        <v>7142817</v>
      </c>
      <c r="AJ27" s="64">
        <v>43041</v>
      </c>
      <c r="AK27" s="51">
        <f t="shared" si="5"/>
        <v>7099776</v>
      </c>
      <c r="AL27" s="39"/>
    </row>
    <row r="28" spans="1:47" ht="15.75" customHeight="1" x14ac:dyDescent="0.3">
      <c r="A28" s="3">
        <f t="shared" si="6"/>
        <v>25</v>
      </c>
      <c r="B28" s="41" t="s">
        <v>292</v>
      </c>
      <c r="C28" s="41">
        <v>9303</v>
      </c>
      <c r="D28" s="63" t="s">
        <v>219</v>
      </c>
      <c r="E28" s="63">
        <f t="shared" si="0"/>
        <v>1</v>
      </c>
      <c r="F28" s="119" t="s">
        <v>450</v>
      </c>
      <c r="G28" s="93">
        <v>57932</v>
      </c>
      <c r="H28" s="64">
        <v>320</v>
      </c>
      <c r="I28" s="64">
        <v>0</v>
      </c>
      <c r="J28" s="64">
        <v>0</v>
      </c>
      <c r="K28" s="64"/>
      <c r="L28" s="64">
        <v>0</v>
      </c>
      <c r="M28" s="64">
        <v>28699</v>
      </c>
      <c r="N28" s="64">
        <v>39</v>
      </c>
      <c r="O28" s="64">
        <v>51436</v>
      </c>
      <c r="P28" s="64">
        <v>6229</v>
      </c>
      <c r="Q28" s="51">
        <f t="shared" si="1"/>
        <v>144655</v>
      </c>
      <c r="R28" s="28"/>
      <c r="S28" s="64">
        <v>65016</v>
      </c>
      <c r="T28" s="64">
        <v>0</v>
      </c>
      <c r="U28" s="64">
        <v>1494</v>
      </c>
      <c r="V28" s="64">
        <v>159</v>
      </c>
      <c r="W28" s="64">
        <v>57639</v>
      </c>
      <c r="X28" s="64">
        <v>22738</v>
      </c>
      <c r="Y28" s="64">
        <v>0</v>
      </c>
      <c r="Z28" s="64">
        <v>320</v>
      </c>
      <c r="AA28" s="64"/>
      <c r="AB28" s="83">
        <f t="shared" si="2"/>
        <v>147366</v>
      </c>
      <c r="AC28" s="51">
        <f t="shared" si="3"/>
        <v>-2711</v>
      </c>
      <c r="AD28" s="39"/>
      <c r="AE28" s="64">
        <v>3886500</v>
      </c>
      <c r="AF28" s="64">
        <v>75515</v>
      </c>
      <c r="AG28" s="64">
        <v>14761</v>
      </c>
      <c r="AH28" s="64">
        <v>0</v>
      </c>
      <c r="AI28" s="51">
        <f t="shared" si="4"/>
        <v>3976776</v>
      </c>
      <c r="AJ28" s="64">
        <v>9000</v>
      </c>
      <c r="AK28" s="51">
        <f t="shared" si="5"/>
        <v>3967776</v>
      </c>
      <c r="AL28" s="39"/>
    </row>
    <row r="29" spans="1:47" ht="15.75" customHeight="1" x14ac:dyDescent="0.3">
      <c r="A29" s="3">
        <f t="shared" si="6"/>
        <v>26</v>
      </c>
      <c r="B29" s="41" t="s">
        <v>292</v>
      </c>
      <c r="C29" s="41">
        <v>9285</v>
      </c>
      <c r="D29" s="63" t="s">
        <v>16</v>
      </c>
      <c r="E29" s="63">
        <f t="shared" si="0"/>
        <v>1</v>
      </c>
      <c r="F29" s="119" t="s">
        <v>450</v>
      </c>
      <c r="G29" s="93">
        <v>83098</v>
      </c>
      <c r="H29" s="64">
        <v>221</v>
      </c>
      <c r="I29" s="64">
        <v>14293</v>
      </c>
      <c r="J29" s="64">
        <v>0</v>
      </c>
      <c r="K29" s="64"/>
      <c r="L29" s="64"/>
      <c r="M29" s="64">
        <v>44844</v>
      </c>
      <c r="N29" s="64">
        <v>2158</v>
      </c>
      <c r="O29" s="64">
        <v>7618</v>
      </c>
      <c r="P29" s="64"/>
      <c r="Q29" s="51">
        <f t="shared" si="1"/>
        <v>152232</v>
      </c>
      <c r="R29" s="28"/>
      <c r="S29" s="64">
        <v>70480</v>
      </c>
      <c r="T29" s="64">
        <v>29280</v>
      </c>
      <c r="U29" s="64">
        <v>2195</v>
      </c>
      <c r="V29" s="64">
        <v>4895</v>
      </c>
      <c r="W29" s="64">
        <v>24837</v>
      </c>
      <c r="X29" s="64">
        <v>8836</v>
      </c>
      <c r="Y29" s="64">
        <v>600</v>
      </c>
      <c r="Z29" s="64">
        <v>14105</v>
      </c>
      <c r="AA29" s="64">
        <v>16841</v>
      </c>
      <c r="AB29" s="83">
        <f t="shared" si="2"/>
        <v>172069</v>
      </c>
      <c r="AC29" s="51">
        <f t="shared" si="3"/>
        <v>-19837</v>
      </c>
      <c r="AD29" s="39"/>
      <c r="AE29" s="64">
        <v>3798683</v>
      </c>
      <c r="AF29" s="64">
        <v>7154</v>
      </c>
      <c r="AG29" s="64">
        <v>67229</v>
      </c>
      <c r="AH29" s="64">
        <v>7654</v>
      </c>
      <c r="AI29" s="51">
        <f t="shared" si="4"/>
        <v>3880720</v>
      </c>
      <c r="AJ29" s="64">
        <v>4830</v>
      </c>
      <c r="AK29" s="51">
        <f t="shared" si="5"/>
        <v>3875890</v>
      </c>
      <c r="AL29" s="39"/>
    </row>
    <row r="30" spans="1:47" ht="15.75" customHeight="1" x14ac:dyDescent="0.3">
      <c r="A30" s="3">
        <f t="shared" si="6"/>
        <v>27</v>
      </c>
      <c r="B30" s="41" t="s">
        <v>292</v>
      </c>
      <c r="C30" s="41">
        <v>9304</v>
      </c>
      <c r="D30" s="63" t="s">
        <v>36</v>
      </c>
      <c r="E30" s="63">
        <f t="shared" si="0"/>
        <v>1</v>
      </c>
      <c r="F30" s="119" t="s">
        <v>450</v>
      </c>
      <c r="G30" s="93">
        <v>61482</v>
      </c>
      <c r="H30" s="64">
        <v>0</v>
      </c>
      <c r="I30" s="64">
        <v>12867</v>
      </c>
      <c r="J30" s="64">
        <v>0</v>
      </c>
      <c r="K30" s="64">
        <v>0</v>
      </c>
      <c r="L30" s="64"/>
      <c r="M30" s="64">
        <v>58493</v>
      </c>
      <c r="N30" s="64">
        <v>27558</v>
      </c>
      <c r="O30" s="64">
        <v>1982</v>
      </c>
      <c r="P30" s="64">
        <v>0</v>
      </c>
      <c r="Q30" s="51">
        <f t="shared" si="1"/>
        <v>162382</v>
      </c>
      <c r="R30" s="28"/>
      <c r="S30" s="64">
        <v>37</v>
      </c>
      <c r="T30" s="64"/>
      <c r="U30" s="64"/>
      <c r="V30" s="64">
        <v>13859</v>
      </c>
      <c r="W30" s="64">
        <v>33505</v>
      </c>
      <c r="X30" s="64">
        <v>13622</v>
      </c>
      <c r="Y30" s="64">
        <v>1591</v>
      </c>
      <c r="Z30" s="64">
        <v>9993</v>
      </c>
      <c r="AA30" s="64">
        <v>2077</v>
      </c>
      <c r="AB30" s="83">
        <f t="shared" si="2"/>
        <v>74684</v>
      </c>
      <c r="AC30" s="51">
        <f t="shared" si="3"/>
        <v>87698</v>
      </c>
      <c r="AD30" s="39"/>
      <c r="AE30" s="64">
        <v>4028366</v>
      </c>
      <c r="AF30" s="64">
        <v>6631</v>
      </c>
      <c r="AG30" s="64">
        <v>899900</v>
      </c>
      <c r="AH30" s="64">
        <v>5157</v>
      </c>
      <c r="AI30" s="51">
        <f t="shared" si="4"/>
        <v>4940054</v>
      </c>
      <c r="AJ30" s="64">
        <v>8036</v>
      </c>
      <c r="AK30" s="51">
        <f t="shared" si="5"/>
        <v>4932018</v>
      </c>
      <c r="AL30" s="39"/>
    </row>
    <row r="31" spans="1:47" ht="15.75" customHeight="1" x14ac:dyDescent="0.3">
      <c r="A31" s="3">
        <f t="shared" si="6"/>
        <v>28</v>
      </c>
      <c r="B31" s="41" t="s">
        <v>292</v>
      </c>
      <c r="C31" s="41">
        <v>9305</v>
      </c>
      <c r="D31" s="63" t="s">
        <v>37</v>
      </c>
      <c r="E31" s="63">
        <f t="shared" si="0"/>
        <v>1</v>
      </c>
      <c r="F31" s="119" t="s">
        <v>450</v>
      </c>
      <c r="G31" s="93">
        <v>192953</v>
      </c>
      <c r="H31" s="64"/>
      <c r="I31" s="64"/>
      <c r="J31" s="64"/>
      <c r="K31" s="64">
        <v>86079</v>
      </c>
      <c r="L31" s="64">
        <v>49798</v>
      </c>
      <c r="M31" s="64">
        <v>81516</v>
      </c>
      <c r="N31" s="64">
        <v>15121</v>
      </c>
      <c r="O31" s="64">
        <v>37762</v>
      </c>
      <c r="P31" s="64">
        <v>1055</v>
      </c>
      <c r="Q31" s="51">
        <f t="shared" si="1"/>
        <v>464284</v>
      </c>
      <c r="R31" s="28"/>
      <c r="S31" s="64">
        <v>70406</v>
      </c>
      <c r="T31" s="64">
        <v>28599</v>
      </c>
      <c r="U31" s="64">
        <v>22008</v>
      </c>
      <c r="V31" s="64">
        <v>116390</v>
      </c>
      <c r="W31" s="64">
        <v>116871</v>
      </c>
      <c r="X31" s="64">
        <v>32985</v>
      </c>
      <c r="Y31" s="64">
        <v>7524</v>
      </c>
      <c r="Z31" s="64">
        <v>2491</v>
      </c>
      <c r="AA31" s="64">
        <v>57916</v>
      </c>
      <c r="AB31" s="83">
        <f t="shared" si="2"/>
        <v>455190</v>
      </c>
      <c r="AC31" s="51">
        <f t="shared" si="3"/>
        <v>9094</v>
      </c>
      <c r="AD31" s="39"/>
      <c r="AE31" s="64">
        <v>6203227</v>
      </c>
      <c r="AF31" s="64">
        <v>793218</v>
      </c>
      <c r="AG31" s="64">
        <v>527769</v>
      </c>
      <c r="AH31" s="64">
        <v>12469</v>
      </c>
      <c r="AI31" s="51">
        <f t="shared" si="4"/>
        <v>7536683</v>
      </c>
      <c r="AJ31" s="64">
        <v>50548</v>
      </c>
      <c r="AK31" s="51">
        <f t="shared" si="5"/>
        <v>7486135</v>
      </c>
      <c r="AL31" s="39"/>
    </row>
    <row r="32" spans="1:47" ht="15.75" customHeight="1" x14ac:dyDescent="0.3">
      <c r="A32" s="3">
        <f t="shared" si="6"/>
        <v>29</v>
      </c>
      <c r="B32" s="41" t="s">
        <v>292</v>
      </c>
      <c r="C32" s="41">
        <v>9306</v>
      </c>
      <c r="D32" s="63" t="s">
        <v>19</v>
      </c>
      <c r="E32" s="63">
        <f t="shared" si="0"/>
        <v>1</v>
      </c>
      <c r="F32" s="119" t="s">
        <v>450</v>
      </c>
      <c r="G32" s="93">
        <v>160629</v>
      </c>
      <c r="H32" s="64"/>
      <c r="I32" s="64"/>
      <c r="J32" s="64">
        <v>0</v>
      </c>
      <c r="K32" s="64">
        <v>0</v>
      </c>
      <c r="L32" s="64">
        <v>0</v>
      </c>
      <c r="M32" s="64">
        <v>4936</v>
      </c>
      <c r="N32" s="64"/>
      <c r="O32" s="64">
        <v>13166</v>
      </c>
      <c r="P32" s="64">
        <v>4885</v>
      </c>
      <c r="Q32" s="51">
        <f t="shared" si="1"/>
        <v>183616</v>
      </c>
      <c r="R32" s="28"/>
      <c r="S32" s="64">
        <v>64668</v>
      </c>
      <c r="T32" s="64">
        <v>11446</v>
      </c>
      <c r="U32" s="64">
        <v>12826</v>
      </c>
      <c r="V32" s="64">
        <v>53094</v>
      </c>
      <c r="W32" s="64">
        <v>15435</v>
      </c>
      <c r="X32" s="64">
        <v>4926</v>
      </c>
      <c r="Y32" s="64">
        <v>893</v>
      </c>
      <c r="Z32" s="64">
        <v>16500</v>
      </c>
      <c r="AA32" s="64">
        <v>1193</v>
      </c>
      <c r="AB32" s="83">
        <f t="shared" si="2"/>
        <v>180981</v>
      </c>
      <c r="AC32" s="51">
        <f t="shared" si="3"/>
        <v>2635</v>
      </c>
      <c r="AD32" s="39"/>
      <c r="AE32" s="64">
        <v>0</v>
      </c>
      <c r="AF32" s="64">
        <v>0</v>
      </c>
      <c r="AG32" s="64"/>
      <c r="AH32" s="64">
        <v>0</v>
      </c>
      <c r="AI32" s="51">
        <f t="shared" si="4"/>
        <v>0</v>
      </c>
      <c r="AJ32" s="64">
        <v>0</v>
      </c>
      <c r="AK32" s="51">
        <f t="shared" si="5"/>
        <v>0</v>
      </c>
      <c r="AL32" s="39"/>
    </row>
    <row r="33" spans="1:148" ht="15.75" customHeight="1" x14ac:dyDescent="0.3">
      <c r="A33" s="3">
        <f t="shared" si="6"/>
        <v>30</v>
      </c>
      <c r="B33" s="41" t="s">
        <v>292</v>
      </c>
      <c r="C33" s="41">
        <v>9282</v>
      </c>
      <c r="D33" s="63" t="s">
        <v>11</v>
      </c>
      <c r="E33" s="63">
        <f t="shared" si="0"/>
        <v>1</v>
      </c>
      <c r="F33" s="119" t="s">
        <v>450</v>
      </c>
      <c r="G33" s="93">
        <v>319738</v>
      </c>
      <c r="H33" s="64">
        <v>218</v>
      </c>
      <c r="I33" s="64">
        <v>61115</v>
      </c>
      <c r="J33" s="64">
        <v>500434</v>
      </c>
      <c r="K33" s="64"/>
      <c r="L33" s="64">
        <v>0</v>
      </c>
      <c r="M33" s="64">
        <v>4867</v>
      </c>
      <c r="N33" s="64">
        <v>3775</v>
      </c>
      <c r="O33" s="64">
        <v>11656</v>
      </c>
      <c r="P33" s="64">
        <v>272</v>
      </c>
      <c r="Q33" s="51">
        <f t="shared" si="1"/>
        <v>902075</v>
      </c>
      <c r="R33" s="28"/>
      <c r="S33" s="64">
        <v>67378</v>
      </c>
      <c r="T33" s="64">
        <v>20800</v>
      </c>
      <c r="U33" s="64">
        <v>2518</v>
      </c>
      <c r="V33" s="64">
        <v>155614</v>
      </c>
      <c r="W33" s="64">
        <v>31141</v>
      </c>
      <c r="X33" s="64">
        <v>37837</v>
      </c>
      <c r="Y33" s="64">
        <v>43994</v>
      </c>
      <c r="Z33" s="64">
        <v>42548</v>
      </c>
      <c r="AA33" s="64">
        <v>35554</v>
      </c>
      <c r="AB33" s="83">
        <f t="shared" si="2"/>
        <v>437384</v>
      </c>
      <c r="AC33" s="51">
        <f t="shared" si="3"/>
        <v>464691</v>
      </c>
      <c r="AD33" s="39"/>
      <c r="AE33" s="64">
        <v>2920000</v>
      </c>
      <c r="AF33" s="64">
        <v>13997</v>
      </c>
      <c r="AG33" s="64">
        <v>1183164</v>
      </c>
      <c r="AH33" s="64">
        <v>6485</v>
      </c>
      <c r="AI33" s="51">
        <f t="shared" si="4"/>
        <v>4123646</v>
      </c>
      <c r="AJ33" s="64">
        <v>279457</v>
      </c>
      <c r="AK33" s="51">
        <f t="shared" si="5"/>
        <v>3844189</v>
      </c>
      <c r="AL33" s="39"/>
    </row>
    <row r="34" spans="1:148" ht="15.75" customHeight="1" x14ac:dyDescent="0.3">
      <c r="A34" s="3">
        <f t="shared" si="6"/>
        <v>31</v>
      </c>
      <c r="B34" s="41" t="s">
        <v>292</v>
      </c>
      <c r="C34" s="41">
        <v>9283</v>
      </c>
      <c r="D34" s="63" t="s">
        <v>9</v>
      </c>
      <c r="E34" s="63">
        <f t="shared" si="0"/>
        <v>1</v>
      </c>
      <c r="F34" s="119" t="s">
        <v>450</v>
      </c>
      <c r="G34" s="93">
        <v>76541</v>
      </c>
      <c r="H34" s="64">
        <v>0</v>
      </c>
      <c r="I34" s="64">
        <v>4188</v>
      </c>
      <c r="J34" s="64">
        <v>0</v>
      </c>
      <c r="K34" s="64">
        <v>12945</v>
      </c>
      <c r="L34" s="64"/>
      <c r="M34" s="64">
        <v>58724</v>
      </c>
      <c r="N34" s="64">
        <v>15774</v>
      </c>
      <c r="O34" s="64">
        <v>3251</v>
      </c>
      <c r="P34" s="64">
        <v>738</v>
      </c>
      <c r="Q34" s="51">
        <f t="shared" ref="Q34:Q65" si="7">SUM(G34:P34)</f>
        <v>172161</v>
      </c>
      <c r="R34" s="9"/>
      <c r="S34" s="64">
        <v>86792</v>
      </c>
      <c r="T34" s="64"/>
      <c r="U34" s="64">
        <v>16427</v>
      </c>
      <c r="V34" s="64">
        <v>41783</v>
      </c>
      <c r="W34" s="64">
        <v>10650</v>
      </c>
      <c r="X34" s="64">
        <v>12750</v>
      </c>
      <c r="Y34" s="64">
        <v>11756</v>
      </c>
      <c r="Z34" s="64">
        <v>0</v>
      </c>
      <c r="AA34" s="64">
        <v>6591</v>
      </c>
      <c r="AB34" s="83">
        <f t="shared" ref="AB34:AB65" si="8">SUM(S34:AA34)</f>
        <v>186749</v>
      </c>
      <c r="AC34" s="51">
        <f t="shared" ref="AC34:AC65" si="9">+Q34-AB34</f>
        <v>-14588</v>
      </c>
      <c r="AD34" s="39"/>
      <c r="AE34" s="64">
        <v>4100000</v>
      </c>
      <c r="AF34" s="64">
        <v>0</v>
      </c>
      <c r="AG34" s="64">
        <v>551613</v>
      </c>
      <c r="AH34" s="64">
        <v>657</v>
      </c>
      <c r="AI34" s="51">
        <f t="shared" ref="AI34:AI65" si="10">SUM(AE34:AH34)</f>
        <v>4652270</v>
      </c>
      <c r="AJ34" s="64">
        <v>17853</v>
      </c>
      <c r="AK34" s="51">
        <f t="shared" ref="AK34:AK65" si="11">+AI34-AJ34</f>
        <v>4634417</v>
      </c>
      <c r="AL34" s="39"/>
    </row>
    <row r="35" spans="1:148" ht="15.75" customHeight="1" x14ac:dyDescent="0.3">
      <c r="A35" s="3">
        <f t="shared" si="6"/>
        <v>32</v>
      </c>
      <c r="B35" s="41" t="s">
        <v>292</v>
      </c>
      <c r="C35" s="41">
        <v>9308</v>
      </c>
      <c r="D35" s="63" t="s">
        <v>39</v>
      </c>
      <c r="E35" s="63">
        <f t="shared" si="0"/>
        <v>1</v>
      </c>
      <c r="F35" s="119" t="s">
        <v>450</v>
      </c>
      <c r="G35" s="93">
        <v>109512</v>
      </c>
      <c r="H35" s="64"/>
      <c r="I35" s="64">
        <v>4295</v>
      </c>
      <c r="J35" s="64">
        <v>3868</v>
      </c>
      <c r="K35" s="64">
        <v>0</v>
      </c>
      <c r="L35" s="64">
        <v>0</v>
      </c>
      <c r="M35" s="64"/>
      <c r="N35" s="64">
        <v>8943</v>
      </c>
      <c r="O35" s="64">
        <v>3868</v>
      </c>
      <c r="P35" s="64"/>
      <c r="Q35" s="51">
        <f t="shared" si="7"/>
        <v>130486</v>
      </c>
      <c r="R35" s="6"/>
      <c r="S35" s="64">
        <v>66085</v>
      </c>
      <c r="T35" s="64">
        <v>0</v>
      </c>
      <c r="U35" s="64"/>
      <c r="V35" s="64">
        <v>1553</v>
      </c>
      <c r="W35" s="64">
        <v>13183</v>
      </c>
      <c r="X35" s="64">
        <v>11026</v>
      </c>
      <c r="Y35" s="64">
        <v>4295</v>
      </c>
      <c r="Z35" s="64">
        <v>0</v>
      </c>
      <c r="AA35" s="64"/>
      <c r="AB35" s="83">
        <f t="shared" si="8"/>
        <v>96142</v>
      </c>
      <c r="AC35" s="51">
        <f t="shared" si="9"/>
        <v>34344</v>
      </c>
      <c r="AD35" s="39"/>
      <c r="AE35" s="64"/>
      <c r="AF35" s="64"/>
      <c r="AG35" s="64"/>
      <c r="AH35" s="64"/>
      <c r="AI35" s="51">
        <f t="shared" si="10"/>
        <v>0</v>
      </c>
      <c r="AJ35" s="64"/>
      <c r="AK35" s="51">
        <f t="shared" si="11"/>
        <v>0</v>
      </c>
      <c r="AL35" s="39"/>
    </row>
    <row r="36" spans="1:148" ht="15.75" customHeight="1" x14ac:dyDescent="0.3">
      <c r="A36" s="3">
        <f t="shared" si="6"/>
        <v>33</v>
      </c>
      <c r="B36" s="41" t="s">
        <v>292</v>
      </c>
      <c r="C36" s="41">
        <v>9320</v>
      </c>
      <c r="D36" s="63" t="s">
        <v>38</v>
      </c>
      <c r="E36" s="63" t="str">
        <f t="shared" ref="E36:E66" si="12">IF(F36="Y",1," ")</f>
        <v xml:space="preserve"> </v>
      </c>
      <c r="F36" s="119" t="s">
        <v>303</v>
      </c>
      <c r="G36" s="93">
        <v>145460</v>
      </c>
      <c r="H36" s="64">
        <v>0</v>
      </c>
      <c r="I36" s="64">
        <v>0</v>
      </c>
      <c r="J36" s="64">
        <v>0</v>
      </c>
      <c r="K36" s="64">
        <v>0</v>
      </c>
      <c r="L36" s="64">
        <v>0</v>
      </c>
      <c r="M36" s="64">
        <v>35400</v>
      </c>
      <c r="N36" s="64">
        <v>3367</v>
      </c>
      <c r="O36" s="64">
        <v>64985</v>
      </c>
      <c r="P36" s="64">
        <v>0</v>
      </c>
      <c r="Q36" s="51">
        <f t="shared" si="7"/>
        <v>249212</v>
      </c>
      <c r="R36" s="28"/>
      <c r="S36" s="64">
        <v>121216</v>
      </c>
      <c r="T36" s="64">
        <v>0</v>
      </c>
      <c r="U36" s="64">
        <v>0</v>
      </c>
      <c r="V36" s="64">
        <v>0</v>
      </c>
      <c r="W36" s="64">
        <v>49520</v>
      </c>
      <c r="X36" s="64">
        <v>78444</v>
      </c>
      <c r="Y36" s="64">
        <v>0</v>
      </c>
      <c r="Z36" s="64">
        <v>0</v>
      </c>
      <c r="AA36" s="64">
        <v>0</v>
      </c>
      <c r="AB36" s="83">
        <f t="shared" si="8"/>
        <v>249180</v>
      </c>
      <c r="AC36" s="51">
        <f t="shared" si="9"/>
        <v>32</v>
      </c>
      <c r="AD36" s="39"/>
      <c r="AE36" s="64">
        <v>2108331</v>
      </c>
      <c r="AF36" s="64">
        <v>188887</v>
      </c>
      <c r="AG36" s="64">
        <v>175517</v>
      </c>
      <c r="AH36" s="64">
        <v>2923</v>
      </c>
      <c r="AI36" s="51">
        <f t="shared" si="10"/>
        <v>2475658</v>
      </c>
      <c r="AJ36" s="64">
        <v>4557</v>
      </c>
      <c r="AK36" s="51">
        <f t="shared" si="11"/>
        <v>2471101</v>
      </c>
      <c r="AL36" s="39"/>
    </row>
    <row r="37" spans="1:148" ht="15.75" customHeight="1" x14ac:dyDescent="0.3">
      <c r="A37" s="3">
        <f t="shared" si="6"/>
        <v>34</v>
      </c>
      <c r="B37" s="41" t="s">
        <v>292</v>
      </c>
      <c r="C37" s="41">
        <v>9307</v>
      </c>
      <c r="D37" s="63" t="s">
        <v>20</v>
      </c>
      <c r="E37" s="63">
        <f t="shared" si="12"/>
        <v>1</v>
      </c>
      <c r="F37" s="119" t="s">
        <v>450</v>
      </c>
      <c r="G37" s="93">
        <v>89005</v>
      </c>
      <c r="H37" s="64">
        <v>0</v>
      </c>
      <c r="I37" s="64">
        <v>0</v>
      </c>
      <c r="J37" s="64">
        <v>0</v>
      </c>
      <c r="K37" s="64">
        <v>0</v>
      </c>
      <c r="L37" s="64"/>
      <c r="M37" s="64">
        <v>28585</v>
      </c>
      <c r="N37" s="64">
        <v>3059</v>
      </c>
      <c r="O37" s="64"/>
      <c r="P37" s="64">
        <v>9</v>
      </c>
      <c r="Q37" s="51">
        <f t="shared" si="7"/>
        <v>120658</v>
      </c>
      <c r="R37" s="28"/>
      <c r="S37" s="64">
        <v>60315</v>
      </c>
      <c r="T37" s="64"/>
      <c r="U37" s="64">
        <v>141</v>
      </c>
      <c r="V37" s="64"/>
      <c r="W37" s="64">
        <v>19782</v>
      </c>
      <c r="X37" s="64">
        <v>25344</v>
      </c>
      <c r="Y37" s="64">
        <v>5887</v>
      </c>
      <c r="Z37" s="64"/>
      <c r="AA37" s="64">
        <v>1234</v>
      </c>
      <c r="AB37" s="83">
        <f t="shared" si="8"/>
        <v>112703</v>
      </c>
      <c r="AC37" s="51">
        <f t="shared" si="9"/>
        <v>7955</v>
      </c>
      <c r="AD37" s="39"/>
      <c r="AE37" s="64">
        <v>1973477</v>
      </c>
      <c r="AF37" s="64">
        <v>4176</v>
      </c>
      <c r="AG37" s="64">
        <v>157886</v>
      </c>
      <c r="AH37" s="64">
        <v>413</v>
      </c>
      <c r="AI37" s="51">
        <f t="shared" si="10"/>
        <v>2135952</v>
      </c>
      <c r="AJ37" s="64">
        <v>2000</v>
      </c>
      <c r="AK37" s="51">
        <f t="shared" si="11"/>
        <v>2133952</v>
      </c>
      <c r="AL37" s="39"/>
    </row>
    <row r="38" spans="1:148" ht="15.75" customHeight="1" x14ac:dyDescent="0.3">
      <c r="A38" s="3">
        <f t="shared" si="6"/>
        <v>35</v>
      </c>
      <c r="B38" s="41" t="s">
        <v>292</v>
      </c>
      <c r="C38" s="41">
        <v>9341</v>
      </c>
      <c r="D38" s="63" t="s">
        <v>58</v>
      </c>
      <c r="E38" s="63">
        <f t="shared" si="12"/>
        <v>1</v>
      </c>
      <c r="F38" s="119" t="s">
        <v>450</v>
      </c>
      <c r="G38" s="93">
        <v>54658</v>
      </c>
      <c r="H38" s="64">
        <v>440</v>
      </c>
      <c r="I38" s="64"/>
      <c r="J38" s="64">
        <v>0</v>
      </c>
      <c r="K38" s="64">
        <v>0</v>
      </c>
      <c r="L38" s="64">
        <v>0</v>
      </c>
      <c r="M38" s="64">
        <v>112367</v>
      </c>
      <c r="N38" s="64">
        <v>1991</v>
      </c>
      <c r="O38" s="64">
        <v>8705</v>
      </c>
      <c r="P38" s="64"/>
      <c r="Q38" s="51">
        <f t="shared" si="7"/>
        <v>178161</v>
      </c>
      <c r="R38" s="9"/>
      <c r="S38" s="64">
        <v>65363</v>
      </c>
      <c r="T38" s="64">
        <v>30190</v>
      </c>
      <c r="U38" s="64">
        <v>475</v>
      </c>
      <c r="V38" s="64">
        <v>4161</v>
      </c>
      <c r="W38" s="64">
        <v>67808</v>
      </c>
      <c r="X38" s="64">
        <v>20258</v>
      </c>
      <c r="Y38" s="64">
        <v>6700</v>
      </c>
      <c r="Z38" s="64">
        <v>4432</v>
      </c>
      <c r="AA38" s="64">
        <v>2793</v>
      </c>
      <c r="AB38" s="83">
        <f t="shared" si="8"/>
        <v>202180</v>
      </c>
      <c r="AC38" s="51">
        <f t="shared" si="9"/>
        <v>-24019</v>
      </c>
      <c r="AD38" s="39"/>
      <c r="AE38" s="64">
        <v>4074146</v>
      </c>
      <c r="AF38" s="64">
        <v>6946</v>
      </c>
      <c r="AG38" s="64">
        <v>103862</v>
      </c>
      <c r="AH38" s="64">
        <v>2750</v>
      </c>
      <c r="AI38" s="51">
        <f t="shared" si="10"/>
        <v>4187704</v>
      </c>
      <c r="AJ38" s="64">
        <v>27586</v>
      </c>
      <c r="AK38" s="51">
        <f t="shared" si="11"/>
        <v>4160118</v>
      </c>
      <c r="AL38" s="39"/>
    </row>
    <row r="39" spans="1:148" ht="15.75" customHeight="1" x14ac:dyDescent="0.3">
      <c r="A39" s="3">
        <f t="shared" si="6"/>
        <v>36</v>
      </c>
      <c r="B39" s="41" t="s">
        <v>292</v>
      </c>
      <c r="C39" s="41">
        <v>9342</v>
      </c>
      <c r="D39" s="63" t="s">
        <v>59</v>
      </c>
      <c r="E39" s="63">
        <f t="shared" si="12"/>
        <v>1</v>
      </c>
      <c r="F39" s="119" t="s">
        <v>450</v>
      </c>
      <c r="G39" s="93">
        <v>105680</v>
      </c>
      <c r="H39" s="64">
        <v>0</v>
      </c>
      <c r="I39" s="64">
        <v>0</v>
      </c>
      <c r="J39" s="64"/>
      <c r="K39" s="64"/>
      <c r="L39" s="64">
        <v>0</v>
      </c>
      <c r="M39" s="64">
        <v>77547</v>
      </c>
      <c r="N39" s="64">
        <v>350</v>
      </c>
      <c r="O39" s="64"/>
      <c r="P39" s="64">
        <v>0</v>
      </c>
      <c r="Q39" s="51">
        <f t="shared" si="7"/>
        <v>183577</v>
      </c>
      <c r="R39" s="9"/>
      <c r="S39" s="64">
        <v>60420</v>
      </c>
      <c r="T39" s="64">
        <v>0</v>
      </c>
      <c r="U39" s="64"/>
      <c r="V39" s="64"/>
      <c r="W39" s="64">
        <v>22096</v>
      </c>
      <c r="X39" s="64">
        <v>95218</v>
      </c>
      <c r="Y39" s="64">
        <v>1000</v>
      </c>
      <c r="Z39" s="64">
        <v>0</v>
      </c>
      <c r="AA39" s="64"/>
      <c r="AB39" s="83">
        <f t="shared" si="8"/>
        <v>178734</v>
      </c>
      <c r="AC39" s="51">
        <f t="shared" si="9"/>
        <v>4843</v>
      </c>
      <c r="AD39" s="39"/>
      <c r="AE39" s="64">
        <v>4238000</v>
      </c>
      <c r="AF39" s="64">
        <v>270082</v>
      </c>
      <c r="AG39" s="64">
        <v>31232</v>
      </c>
      <c r="AH39" s="64">
        <v>614</v>
      </c>
      <c r="AI39" s="51">
        <f t="shared" si="10"/>
        <v>4539928</v>
      </c>
      <c r="AJ39" s="64">
        <v>166780</v>
      </c>
      <c r="AK39" s="51">
        <f t="shared" si="11"/>
        <v>4373148</v>
      </c>
      <c r="AL39" s="39"/>
    </row>
    <row r="40" spans="1:148" ht="15.75" customHeight="1" x14ac:dyDescent="0.3">
      <c r="A40" s="3">
        <f t="shared" si="6"/>
        <v>37</v>
      </c>
      <c r="B40" s="41" t="s">
        <v>292</v>
      </c>
      <c r="C40" s="41">
        <v>9309</v>
      </c>
      <c r="D40" s="63" t="s">
        <v>40</v>
      </c>
      <c r="E40" s="63" t="str">
        <f t="shared" si="12"/>
        <v xml:space="preserve"> </v>
      </c>
      <c r="F40" s="119" t="s">
        <v>303</v>
      </c>
      <c r="G40" s="93">
        <v>238566</v>
      </c>
      <c r="H40" s="64">
        <v>0</v>
      </c>
      <c r="I40" s="64"/>
      <c r="J40" s="64">
        <v>1130</v>
      </c>
      <c r="K40" s="64"/>
      <c r="L40" s="64">
        <v>0</v>
      </c>
      <c r="M40" s="64">
        <v>19561</v>
      </c>
      <c r="N40" s="64">
        <v>163</v>
      </c>
      <c r="O40" s="64"/>
      <c r="P40" s="64"/>
      <c r="Q40" s="51">
        <f t="shared" si="7"/>
        <v>259420</v>
      </c>
      <c r="R40" s="9"/>
      <c r="S40" s="64">
        <v>137085</v>
      </c>
      <c r="T40" s="64">
        <v>15548</v>
      </c>
      <c r="U40" s="64">
        <v>2940</v>
      </c>
      <c r="V40" s="64">
        <v>16640</v>
      </c>
      <c r="W40" s="64">
        <v>68152</v>
      </c>
      <c r="X40" s="64">
        <v>10679</v>
      </c>
      <c r="Y40" s="64">
        <v>6871</v>
      </c>
      <c r="Z40" s="64">
        <v>19666</v>
      </c>
      <c r="AA40" s="64">
        <v>22116</v>
      </c>
      <c r="AB40" s="83">
        <f t="shared" si="8"/>
        <v>299697</v>
      </c>
      <c r="AC40" s="51">
        <f t="shared" si="9"/>
        <v>-40277</v>
      </c>
      <c r="AD40" s="39"/>
      <c r="AE40" s="64">
        <v>797185</v>
      </c>
      <c r="AF40" s="64">
        <v>16233</v>
      </c>
      <c r="AG40" s="64">
        <v>20003</v>
      </c>
      <c r="AH40" s="64">
        <v>521</v>
      </c>
      <c r="AI40" s="51">
        <f t="shared" si="10"/>
        <v>833942</v>
      </c>
      <c r="AJ40" s="64">
        <v>51827</v>
      </c>
      <c r="AK40" s="51">
        <f t="shared" si="11"/>
        <v>782115</v>
      </c>
      <c r="AL40" s="39"/>
    </row>
    <row r="41" spans="1:148" ht="15.75" customHeight="1" x14ac:dyDescent="0.3">
      <c r="A41" s="3">
        <f t="shared" si="6"/>
        <v>38</v>
      </c>
      <c r="B41" s="41" t="s">
        <v>292</v>
      </c>
      <c r="C41" s="41">
        <v>12724</v>
      </c>
      <c r="D41" s="63" t="s">
        <v>21</v>
      </c>
      <c r="E41" s="63">
        <f t="shared" si="12"/>
        <v>1</v>
      </c>
      <c r="F41" s="119" t="s">
        <v>450</v>
      </c>
      <c r="G41" s="93">
        <v>59092</v>
      </c>
      <c r="H41" s="64"/>
      <c r="I41" s="64"/>
      <c r="J41" s="64">
        <v>0</v>
      </c>
      <c r="K41" s="64">
        <v>2174</v>
      </c>
      <c r="L41" s="64">
        <v>500</v>
      </c>
      <c r="M41" s="64">
        <v>23080</v>
      </c>
      <c r="N41" s="64">
        <v>20685</v>
      </c>
      <c r="O41" s="64">
        <v>11461</v>
      </c>
      <c r="P41" s="64">
        <v>18000</v>
      </c>
      <c r="Q41" s="51">
        <f t="shared" si="7"/>
        <v>134992</v>
      </c>
      <c r="R41" s="9"/>
      <c r="S41" s="64">
        <v>59402</v>
      </c>
      <c r="T41" s="64">
        <v>21927</v>
      </c>
      <c r="U41" s="64">
        <v>1068</v>
      </c>
      <c r="V41" s="64">
        <v>890</v>
      </c>
      <c r="W41" s="64">
        <v>27857</v>
      </c>
      <c r="X41" s="64">
        <v>11846</v>
      </c>
      <c r="Y41" s="64">
        <v>1281</v>
      </c>
      <c r="Z41" s="64"/>
      <c r="AA41" s="64">
        <v>161</v>
      </c>
      <c r="AB41" s="83">
        <f t="shared" si="8"/>
        <v>124432</v>
      </c>
      <c r="AC41" s="51">
        <f t="shared" si="9"/>
        <v>10560</v>
      </c>
      <c r="AD41" s="39"/>
      <c r="AE41" s="64">
        <v>2825000</v>
      </c>
      <c r="AF41" s="64">
        <v>83957</v>
      </c>
      <c r="AG41" s="64">
        <v>626086</v>
      </c>
      <c r="AH41" s="64">
        <v>437</v>
      </c>
      <c r="AI41" s="51">
        <f t="shared" si="10"/>
        <v>3535480</v>
      </c>
      <c r="AJ41" s="64">
        <v>3845</v>
      </c>
      <c r="AK41" s="51">
        <f t="shared" si="11"/>
        <v>3531635</v>
      </c>
      <c r="AL41" s="39"/>
    </row>
    <row r="42" spans="1:148" ht="15.75" customHeight="1" x14ac:dyDescent="0.3">
      <c r="A42" s="3">
        <f t="shared" si="6"/>
        <v>39</v>
      </c>
      <c r="B42" s="41" t="s">
        <v>292</v>
      </c>
      <c r="C42" s="41">
        <v>9311</v>
      </c>
      <c r="D42" s="63" t="s">
        <v>22</v>
      </c>
      <c r="E42" s="63">
        <f t="shared" si="12"/>
        <v>1</v>
      </c>
      <c r="F42" s="119" t="s">
        <v>450</v>
      </c>
      <c r="G42" s="93">
        <v>324327</v>
      </c>
      <c r="H42" s="64">
        <v>1989</v>
      </c>
      <c r="I42" s="64"/>
      <c r="J42" s="64">
        <v>0</v>
      </c>
      <c r="K42" s="64"/>
      <c r="L42" s="64">
        <v>0</v>
      </c>
      <c r="M42" s="64">
        <v>192991</v>
      </c>
      <c r="N42" s="64">
        <v>789</v>
      </c>
      <c r="O42" s="64"/>
      <c r="P42" s="64"/>
      <c r="Q42" s="51">
        <f t="shared" si="7"/>
        <v>520096</v>
      </c>
      <c r="R42" s="28"/>
      <c r="S42" s="64">
        <v>173755</v>
      </c>
      <c r="T42" s="64"/>
      <c r="U42" s="64"/>
      <c r="V42" s="64">
        <v>63318</v>
      </c>
      <c r="W42" s="64">
        <v>110656</v>
      </c>
      <c r="X42" s="64">
        <v>57590</v>
      </c>
      <c r="Y42" s="64">
        <v>13809</v>
      </c>
      <c r="Z42" s="64">
        <v>33500</v>
      </c>
      <c r="AA42" s="64"/>
      <c r="AB42" s="83">
        <f t="shared" si="8"/>
        <v>452628</v>
      </c>
      <c r="AC42" s="51">
        <f t="shared" si="9"/>
        <v>67468</v>
      </c>
      <c r="AD42" s="39"/>
      <c r="AE42" s="64">
        <v>2581519</v>
      </c>
      <c r="AF42" s="64">
        <v>117029</v>
      </c>
      <c r="AG42" s="64">
        <v>179837</v>
      </c>
      <c r="AH42" s="64">
        <v>1415</v>
      </c>
      <c r="AI42" s="51">
        <f t="shared" si="10"/>
        <v>2879800</v>
      </c>
      <c r="AJ42" s="64">
        <v>383428</v>
      </c>
      <c r="AK42" s="51">
        <f t="shared" si="11"/>
        <v>2496372</v>
      </c>
      <c r="AL42" s="39"/>
    </row>
    <row r="43" spans="1:148" ht="15.75" customHeight="1" x14ac:dyDescent="0.3">
      <c r="A43" s="3">
        <f t="shared" si="6"/>
        <v>40</v>
      </c>
      <c r="B43" s="41" t="s">
        <v>292</v>
      </c>
      <c r="C43" s="41">
        <v>9312</v>
      </c>
      <c r="D43" s="63" t="s">
        <v>42</v>
      </c>
      <c r="E43" s="63" t="str">
        <f t="shared" si="12"/>
        <v xml:space="preserve"> </v>
      </c>
      <c r="F43" s="119" t="s">
        <v>303</v>
      </c>
      <c r="G43" s="93">
        <v>58510</v>
      </c>
      <c r="H43" s="64">
        <v>0</v>
      </c>
      <c r="I43" s="64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64">
        <v>0</v>
      </c>
      <c r="P43" s="64">
        <v>0</v>
      </c>
      <c r="Q43" s="51">
        <f t="shared" si="7"/>
        <v>58510</v>
      </c>
      <c r="R43" s="28"/>
      <c r="S43" s="64">
        <v>0</v>
      </c>
      <c r="T43" s="64">
        <v>0</v>
      </c>
      <c r="U43" s="64">
        <v>0</v>
      </c>
      <c r="V43" s="64">
        <v>0</v>
      </c>
      <c r="W43" s="64">
        <v>0</v>
      </c>
      <c r="X43" s="64">
        <v>0</v>
      </c>
      <c r="Y43" s="64">
        <v>0</v>
      </c>
      <c r="Z43" s="64">
        <v>0</v>
      </c>
      <c r="AA43" s="64">
        <v>0</v>
      </c>
      <c r="AB43" s="83">
        <f t="shared" si="8"/>
        <v>0</v>
      </c>
      <c r="AC43" s="51">
        <f t="shared" si="9"/>
        <v>58510</v>
      </c>
      <c r="AD43" s="39"/>
      <c r="AE43" s="64">
        <v>0</v>
      </c>
      <c r="AF43" s="64">
        <v>0</v>
      </c>
      <c r="AG43" s="64">
        <v>0</v>
      </c>
      <c r="AH43" s="64">
        <v>0</v>
      </c>
      <c r="AI43" s="51">
        <f t="shared" si="10"/>
        <v>0</v>
      </c>
      <c r="AJ43" s="64">
        <v>0</v>
      </c>
      <c r="AK43" s="51">
        <f t="shared" si="11"/>
        <v>0</v>
      </c>
      <c r="AL43" s="39"/>
    </row>
    <row r="44" spans="1:148" ht="15.75" customHeight="1" x14ac:dyDescent="0.3">
      <c r="A44" s="3">
        <f t="shared" si="6"/>
        <v>41</v>
      </c>
      <c r="B44" s="41" t="s">
        <v>292</v>
      </c>
      <c r="C44" s="41">
        <v>9313</v>
      </c>
      <c r="D44" s="63" t="s">
        <v>41</v>
      </c>
      <c r="E44" s="63">
        <f t="shared" si="12"/>
        <v>1</v>
      </c>
      <c r="F44" s="119" t="s">
        <v>450</v>
      </c>
      <c r="G44" s="93">
        <v>107013</v>
      </c>
      <c r="H44" s="64"/>
      <c r="I44" s="64">
        <v>17215</v>
      </c>
      <c r="J44" s="64">
        <v>0</v>
      </c>
      <c r="K44" s="64"/>
      <c r="L44" s="64">
        <v>0</v>
      </c>
      <c r="M44" s="64">
        <v>70968</v>
      </c>
      <c r="N44" s="64"/>
      <c r="O44" s="64">
        <v>377</v>
      </c>
      <c r="P44" s="64"/>
      <c r="Q44" s="51">
        <f t="shared" si="7"/>
        <v>195573</v>
      </c>
      <c r="R44" s="28"/>
      <c r="S44" s="64">
        <v>78915</v>
      </c>
      <c r="T44" s="64">
        <v>5998</v>
      </c>
      <c r="U44" s="64"/>
      <c r="V44" s="64">
        <v>21452</v>
      </c>
      <c r="W44" s="64">
        <v>53185</v>
      </c>
      <c r="X44" s="64">
        <v>8065</v>
      </c>
      <c r="Y44" s="64">
        <v>10628</v>
      </c>
      <c r="Z44" s="64">
        <v>3253</v>
      </c>
      <c r="AA44" s="64">
        <v>11555</v>
      </c>
      <c r="AB44" s="83">
        <f t="shared" si="8"/>
        <v>193051</v>
      </c>
      <c r="AC44" s="51">
        <f t="shared" si="9"/>
        <v>2522</v>
      </c>
      <c r="AD44" s="39"/>
      <c r="AE44" s="64">
        <v>3799849</v>
      </c>
      <c r="AF44" s="64">
        <v>255302</v>
      </c>
      <c r="AG44" s="64">
        <v>53420</v>
      </c>
      <c r="AH44" s="64"/>
      <c r="AI44" s="51">
        <f t="shared" si="10"/>
        <v>4108571</v>
      </c>
      <c r="AJ44" s="64">
        <v>30806</v>
      </c>
      <c r="AK44" s="51">
        <f t="shared" si="11"/>
        <v>4077765</v>
      </c>
      <c r="AL44" s="39"/>
    </row>
    <row r="45" spans="1:148" ht="15.75" customHeight="1" x14ac:dyDescent="0.3">
      <c r="A45" s="3">
        <f t="shared" si="6"/>
        <v>42</v>
      </c>
      <c r="B45" s="121"/>
      <c r="C45" s="121">
        <v>18665</v>
      </c>
      <c r="D45" s="122" t="s">
        <v>310</v>
      </c>
      <c r="E45" s="63">
        <f t="shared" si="12"/>
        <v>1</v>
      </c>
      <c r="F45" s="119" t="s">
        <v>450</v>
      </c>
      <c r="G45" s="123">
        <v>69009</v>
      </c>
      <c r="H45" s="124"/>
      <c r="I45" s="124">
        <v>8085</v>
      </c>
      <c r="J45" s="124"/>
      <c r="K45" s="124"/>
      <c r="L45" s="124"/>
      <c r="M45" s="124"/>
      <c r="N45" s="124">
        <v>887</v>
      </c>
      <c r="O45" s="124">
        <v>5855</v>
      </c>
      <c r="P45" s="124">
        <v>4753</v>
      </c>
      <c r="Q45" s="51">
        <f t="shared" si="7"/>
        <v>88589</v>
      </c>
      <c r="R45" s="125"/>
      <c r="S45" s="124">
        <v>38515</v>
      </c>
      <c r="T45" s="124"/>
      <c r="U45" s="124">
        <v>7021</v>
      </c>
      <c r="V45" s="124">
        <v>8723</v>
      </c>
      <c r="W45" s="124">
        <v>18305</v>
      </c>
      <c r="X45" s="124">
        <v>9963</v>
      </c>
      <c r="Y45" s="124">
        <v>22942</v>
      </c>
      <c r="Z45" s="124">
        <v>4495</v>
      </c>
      <c r="AA45" s="124"/>
      <c r="AB45" s="83">
        <f t="shared" si="8"/>
        <v>109964</v>
      </c>
      <c r="AC45" s="51">
        <f t="shared" si="9"/>
        <v>-21375</v>
      </c>
      <c r="AD45" s="126"/>
      <c r="AE45" s="124"/>
      <c r="AF45" s="124">
        <v>9258</v>
      </c>
      <c r="AG45" s="124">
        <v>76607</v>
      </c>
      <c r="AH45" s="124"/>
      <c r="AI45" s="51">
        <f t="shared" si="10"/>
        <v>85865</v>
      </c>
      <c r="AJ45" s="124"/>
      <c r="AK45" s="51">
        <f t="shared" si="11"/>
        <v>85865</v>
      </c>
      <c r="AL45" s="126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  <c r="DB45" s="127"/>
      <c r="DC45" s="127"/>
      <c r="DD45" s="127"/>
      <c r="DE45" s="127"/>
      <c r="DF45" s="127"/>
      <c r="DG45" s="127"/>
      <c r="DH45" s="127"/>
      <c r="DI45" s="127"/>
      <c r="DJ45" s="127"/>
      <c r="DK45" s="127"/>
      <c r="DL45" s="127"/>
      <c r="DM45" s="127"/>
      <c r="DN45" s="127"/>
      <c r="DO45" s="127"/>
      <c r="DP45" s="127"/>
      <c r="DQ45" s="127"/>
      <c r="DR45" s="127"/>
      <c r="DS45" s="127"/>
      <c r="DT45" s="127"/>
      <c r="DU45" s="127"/>
      <c r="DV45" s="127"/>
      <c r="DW45" s="127"/>
      <c r="DX45" s="127"/>
      <c r="DY45" s="127"/>
      <c r="DZ45" s="127"/>
      <c r="EA45" s="127"/>
      <c r="EB45" s="127"/>
      <c r="EC45" s="127"/>
      <c r="ED45" s="127"/>
      <c r="EE45" s="127"/>
      <c r="EF45" s="127"/>
      <c r="EG45" s="127"/>
      <c r="EH45" s="127"/>
      <c r="EI45" s="127"/>
      <c r="EJ45" s="127"/>
      <c r="EK45" s="127"/>
      <c r="EL45" s="127"/>
      <c r="EM45" s="127"/>
      <c r="EN45" s="127"/>
      <c r="EO45" s="127"/>
      <c r="EP45" s="127"/>
      <c r="EQ45" s="127"/>
      <c r="ER45" s="127"/>
    </row>
    <row r="46" spans="1:148" s="127" customFormat="1" ht="15.75" customHeight="1" x14ac:dyDescent="0.3">
      <c r="A46" s="3">
        <f t="shared" si="6"/>
        <v>43</v>
      </c>
      <c r="B46" s="41" t="s">
        <v>292</v>
      </c>
      <c r="C46" s="41">
        <v>9284</v>
      </c>
      <c r="D46" s="63" t="s">
        <v>12</v>
      </c>
      <c r="E46" s="63">
        <f t="shared" si="12"/>
        <v>1</v>
      </c>
      <c r="F46" s="119" t="s">
        <v>450</v>
      </c>
      <c r="G46" s="93">
        <v>47693</v>
      </c>
      <c r="H46" s="64">
        <v>0</v>
      </c>
      <c r="I46" s="64">
        <v>1380</v>
      </c>
      <c r="J46" s="64">
        <v>0</v>
      </c>
      <c r="K46" s="64">
        <v>0</v>
      </c>
      <c r="L46" s="64">
        <v>0</v>
      </c>
      <c r="M46" s="64">
        <v>25374</v>
      </c>
      <c r="N46" s="64">
        <v>18310</v>
      </c>
      <c r="O46" s="64">
        <v>2813</v>
      </c>
      <c r="P46" s="64"/>
      <c r="Q46" s="51">
        <f t="shared" si="7"/>
        <v>95570</v>
      </c>
      <c r="R46" s="9"/>
      <c r="S46" s="64">
        <v>38326</v>
      </c>
      <c r="T46" s="64">
        <v>19270</v>
      </c>
      <c r="U46" s="64"/>
      <c r="V46" s="64">
        <v>0</v>
      </c>
      <c r="W46" s="64">
        <v>14184</v>
      </c>
      <c r="X46" s="64">
        <v>3271</v>
      </c>
      <c r="Y46" s="64">
        <v>831</v>
      </c>
      <c r="Z46" s="64">
        <v>0</v>
      </c>
      <c r="AA46" s="64">
        <v>12199</v>
      </c>
      <c r="AB46" s="83">
        <f t="shared" si="8"/>
        <v>88081</v>
      </c>
      <c r="AC46" s="51">
        <f t="shared" si="9"/>
        <v>7489</v>
      </c>
      <c r="AD46" s="39"/>
      <c r="AE46" s="64">
        <v>1129991</v>
      </c>
      <c r="AF46" s="64"/>
      <c r="AG46" s="64">
        <v>565826</v>
      </c>
      <c r="AH46" s="64">
        <v>4492</v>
      </c>
      <c r="AI46" s="51">
        <f t="shared" si="10"/>
        <v>1700309</v>
      </c>
      <c r="AJ46" s="64">
        <v>38</v>
      </c>
      <c r="AK46" s="51">
        <f t="shared" si="11"/>
        <v>1700271</v>
      </c>
      <c r="AL46" s="39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</row>
    <row r="47" spans="1:148" ht="15.75" customHeight="1" x14ac:dyDescent="0.3">
      <c r="A47" s="3">
        <f t="shared" si="6"/>
        <v>44</v>
      </c>
      <c r="B47" s="41" t="s">
        <v>292</v>
      </c>
      <c r="C47" s="41">
        <v>13344</v>
      </c>
      <c r="D47" s="63" t="s">
        <v>23</v>
      </c>
      <c r="E47" s="63" t="str">
        <f t="shared" si="12"/>
        <v xml:space="preserve"> </v>
      </c>
      <c r="F47" s="119" t="s">
        <v>303</v>
      </c>
      <c r="G47" s="93">
        <v>51759</v>
      </c>
      <c r="H47" s="64">
        <v>0</v>
      </c>
      <c r="I47" s="64">
        <v>30465</v>
      </c>
      <c r="J47" s="64">
        <v>0</v>
      </c>
      <c r="K47" s="64">
        <v>0</v>
      </c>
      <c r="L47" s="64">
        <v>0</v>
      </c>
      <c r="M47" s="64">
        <v>0</v>
      </c>
      <c r="N47" s="64">
        <v>0</v>
      </c>
      <c r="O47" s="64">
        <v>0</v>
      </c>
      <c r="P47" s="64">
        <v>0</v>
      </c>
      <c r="Q47" s="51">
        <f t="shared" si="7"/>
        <v>82224</v>
      </c>
      <c r="R47" s="9"/>
      <c r="S47" s="64">
        <v>44605</v>
      </c>
      <c r="T47" s="64">
        <v>0</v>
      </c>
      <c r="U47" s="64">
        <v>0</v>
      </c>
      <c r="V47" s="64">
        <v>0</v>
      </c>
      <c r="W47" s="64">
        <v>0</v>
      </c>
      <c r="X47" s="64">
        <v>19083</v>
      </c>
      <c r="Y47" s="64">
        <v>0</v>
      </c>
      <c r="Z47" s="64">
        <v>0</v>
      </c>
      <c r="AA47" s="64">
        <v>7578</v>
      </c>
      <c r="AB47" s="83">
        <f t="shared" si="8"/>
        <v>71266</v>
      </c>
      <c r="AC47" s="51">
        <f t="shared" si="9"/>
        <v>10958</v>
      </c>
      <c r="AD47" s="39"/>
      <c r="AE47" s="64">
        <v>0</v>
      </c>
      <c r="AF47" s="64">
        <v>0</v>
      </c>
      <c r="AG47" s="64">
        <v>30000</v>
      </c>
      <c r="AH47" s="64">
        <v>2465</v>
      </c>
      <c r="AI47" s="51">
        <f t="shared" si="10"/>
        <v>32465</v>
      </c>
      <c r="AJ47" s="64">
        <v>0</v>
      </c>
      <c r="AK47" s="51">
        <f t="shared" si="11"/>
        <v>32465</v>
      </c>
      <c r="AL47" s="39"/>
    </row>
    <row r="48" spans="1:148" ht="15.75" customHeight="1" x14ac:dyDescent="0.3">
      <c r="A48" s="3">
        <f t="shared" si="6"/>
        <v>45</v>
      </c>
      <c r="B48" s="41" t="s">
        <v>292</v>
      </c>
      <c r="C48" s="41">
        <v>9272</v>
      </c>
      <c r="D48" s="63" t="s">
        <v>309</v>
      </c>
      <c r="E48" s="63">
        <f t="shared" si="12"/>
        <v>1</v>
      </c>
      <c r="F48" s="119" t="s">
        <v>450</v>
      </c>
      <c r="G48" s="93">
        <v>19894</v>
      </c>
      <c r="H48" s="64">
        <v>0</v>
      </c>
      <c r="I48" s="64">
        <v>5033</v>
      </c>
      <c r="J48" s="64"/>
      <c r="K48" s="64">
        <v>0</v>
      </c>
      <c r="L48" s="64">
        <v>0</v>
      </c>
      <c r="M48" s="64">
        <v>4068</v>
      </c>
      <c r="N48" s="64">
        <v>17716</v>
      </c>
      <c r="O48" s="64"/>
      <c r="P48" s="64"/>
      <c r="Q48" s="51">
        <f t="shared" si="7"/>
        <v>46711</v>
      </c>
      <c r="R48" s="9"/>
      <c r="S48" s="64"/>
      <c r="T48" s="64"/>
      <c r="U48" s="64"/>
      <c r="V48" s="64">
        <v>9708</v>
      </c>
      <c r="W48" s="64">
        <v>32702</v>
      </c>
      <c r="X48" s="64">
        <v>9251</v>
      </c>
      <c r="Y48" s="64">
        <v>7535</v>
      </c>
      <c r="Z48" s="64"/>
      <c r="AA48" s="64"/>
      <c r="AB48" s="83">
        <f t="shared" si="8"/>
        <v>59196</v>
      </c>
      <c r="AC48" s="51">
        <f t="shared" si="9"/>
        <v>-12485</v>
      </c>
      <c r="AD48" s="39"/>
      <c r="AE48" s="64"/>
      <c r="AF48" s="64">
        <v>21632</v>
      </c>
      <c r="AG48" s="64">
        <v>538766</v>
      </c>
      <c r="AH48" s="64">
        <v>855</v>
      </c>
      <c r="AI48" s="51">
        <f t="shared" si="10"/>
        <v>561253</v>
      </c>
      <c r="AJ48" s="64">
        <v>719</v>
      </c>
      <c r="AK48" s="51">
        <f t="shared" si="11"/>
        <v>560534</v>
      </c>
      <c r="AL48" s="39"/>
    </row>
    <row r="49" spans="1:38" ht="15.75" customHeight="1" x14ac:dyDescent="0.3">
      <c r="A49" s="3">
        <f t="shared" si="6"/>
        <v>46</v>
      </c>
      <c r="B49" s="41" t="s">
        <v>292</v>
      </c>
      <c r="C49" s="41">
        <v>9316</v>
      </c>
      <c r="D49" s="63" t="s">
        <v>24</v>
      </c>
      <c r="E49" s="63">
        <f t="shared" si="12"/>
        <v>1</v>
      </c>
      <c r="F49" s="119" t="s">
        <v>450</v>
      </c>
      <c r="G49" s="93">
        <v>14910</v>
      </c>
      <c r="H49" s="64"/>
      <c r="I49" s="64">
        <v>0</v>
      </c>
      <c r="J49" s="64">
        <v>0</v>
      </c>
      <c r="K49" s="64">
        <v>0</v>
      </c>
      <c r="L49" s="64">
        <v>0</v>
      </c>
      <c r="M49" s="64">
        <v>65346</v>
      </c>
      <c r="N49" s="64"/>
      <c r="O49" s="64"/>
      <c r="P49" s="64"/>
      <c r="Q49" s="51">
        <f t="shared" si="7"/>
        <v>80256</v>
      </c>
      <c r="R49" s="9"/>
      <c r="S49" s="64">
        <v>63840</v>
      </c>
      <c r="T49" s="64">
        <v>0</v>
      </c>
      <c r="U49" s="64"/>
      <c r="V49" s="64"/>
      <c r="W49" s="64">
        <v>4881</v>
      </c>
      <c r="X49" s="64">
        <v>67</v>
      </c>
      <c r="Y49" s="64">
        <v>0</v>
      </c>
      <c r="Z49" s="64">
        <v>0</v>
      </c>
      <c r="AA49" s="64"/>
      <c r="AB49" s="83">
        <f t="shared" si="8"/>
        <v>68788</v>
      </c>
      <c r="AC49" s="51">
        <f t="shared" si="9"/>
        <v>11468</v>
      </c>
      <c r="AD49" s="39"/>
      <c r="AE49" s="64">
        <v>1246</v>
      </c>
      <c r="AF49" s="64">
        <v>2493</v>
      </c>
      <c r="AG49" s="64"/>
      <c r="AH49" s="64">
        <v>0</v>
      </c>
      <c r="AI49" s="51">
        <f t="shared" si="10"/>
        <v>3739</v>
      </c>
      <c r="AJ49" s="64">
        <v>0</v>
      </c>
      <c r="AK49" s="51">
        <f t="shared" si="11"/>
        <v>3739</v>
      </c>
      <c r="AL49" s="39"/>
    </row>
    <row r="50" spans="1:38" ht="15.75" customHeight="1" x14ac:dyDescent="0.3">
      <c r="A50" s="3">
        <f t="shared" si="6"/>
        <v>47</v>
      </c>
      <c r="B50" s="41" t="s">
        <v>292</v>
      </c>
      <c r="C50" s="41">
        <v>9317</v>
      </c>
      <c r="D50" s="63" t="s">
        <v>25</v>
      </c>
      <c r="E50" s="63">
        <f t="shared" si="12"/>
        <v>1</v>
      </c>
      <c r="F50" s="119" t="s">
        <v>450</v>
      </c>
      <c r="G50" s="93">
        <v>80889</v>
      </c>
      <c r="H50" s="64">
        <v>8457</v>
      </c>
      <c r="I50" s="64">
        <v>10374</v>
      </c>
      <c r="J50" s="64">
        <v>61081</v>
      </c>
      <c r="K50" s="64">
        <v>2674</v>
      </c>
      <c r="L50" s="64"/>
      <c r="M50" s="64">
        <v>87989</v>
      </c>
      <c r="N50" s="64">
        <v>21488</v>
      </c>
      <c r="O50" s="64">
        <v>70212</v>
      </c>
      <c r="P50" s="64"/>
      <c r="Q50" s="51">
        <f t="shared" si="7"/>
        <v>343164</v>
      </c>
      <c r="R50" s="9"/>
      <c r="S50" s="64">
        <v>69087</v>
      </c>
      <c r="T50" s="64">
        <v>32330</v>
      </c>
      <c r="U50" s="64"/>
      <c r="V50" s="64">
        <v>34974</v>
      </c>
      <c r="W50" s="64">
        <v>24186</v>
      </c>
      <c r="X50" s="64">
        <v>29353</v>
      </c>
      <c r="Y50" s="64">
        <v>5234</v>
      </c>
      <c r="Z50" s="64">
        <v>12030</v>
      </c>
      <c r="AA50" s="64"/>
      <c r="AB50" s="83">
        <f t="shared" si="8"/>
        <v>207194</v>
      </c>
      <c r="AC50" s="51">
        <f t="shared" si="9"/>
        <v>135970</v>
      </c>
      <c r="AD50" s="39"/>
      <c r="AE50" s="64">
        <v>3449401</v>
      </c>
      <c r="AF50" s="64">
        <v>6886</v>
      </c>
      <c r="AG50" s="64">
        <v>641253</v>
      </c>
      <c r="AH50" s="64">
        <v>1729</v>
      </c>
      <c r="AI50" s="51">
        <f t="shared" si="10"/>
        <v>4099269</v>
      </c>
      <c r="AJ50" s="64">
        <v>3916</v>
      </c>
      <c r="AK50" s="51">
        <f t="shared" si="11"/>
        <v>4095353</v>
      </c>
      <c r="AL50" s="39"/>
    </row>
    <row r="51" spans="1:38" ht="15.75" customHeight="1" x14ac:dyDescent="0.3">
      <c r="A51" s="3">
        <f t="shared" si="6"/>
        <v>48</v>
      </c>
      <c r="B51" s="41" t="s">
        <v>292</v>
      </c>
      <c r="C51" s="41">
        <v>9871</v>
      </c>
      <c r="D51" s="63" t="s">
        <v>43</v>
      </c>
      <c r="E51" s="63" t="str">
        <f t="shared" si="12"/>
        <v xml:space="preserve"> </v>
      </c>
      <c r="F51" s="119" t="s">
        <v>303</v>
      </c>
      <c r="G51" s="93">
        <v>18619</v>
      </c>
      <c r="H51" s="64">
        <v>2584</v>
      </c>
      <c r="I51" s="64">
        <v>0</v>
      </c>
      <c r="J51" s="64">
        <v>0</v>
      </c>
      <c r="K51" s="64">
        <v>0</v>
      </c>
      <c r="L51" s="64">
        <v>0</v>
      </c>
      <c r="M51" s="64">
        <v>0</v>
      </c>
      <c r="N51" s="64">
        <v>0</v>
      </c>
      <c r="O51" s="64">
        <v>0</v>
      </c>
      <c r="P51" s="64">
        <v>7700</v>
      </c>
      <c r="Q51" s="51">
        <f t="shared" si="7"/>
        <v>28903</v>
      </c>
      <c r="R51" s="9"/>
      <c r="S51" s="64">
        <v>89000</v>
      </c>
      <c r="T51" s="64"/>
      <c r="U51" s="64">
        <v>0</v>
      </c>
      <c r="V51" s="64">
        <v>0</v>
      </c>
      <c r="W51" s="64">
        <v>0</v>
      </c>
      <c r="X51" s="64">
        <v>13579</v>
      </c>
      <c r="Y51" s="64">
        <v>0</v>
      </c>
      <c r="Z51" s="64">
        <v>0</v>
      </c>
      <c r="AA51" s="64">
        <v>6705</v>
      </c>
      <c r="AB51" s="83">
        <f t="shared" si="8"/>
        <v>109284</v>
      </c>
      <c r="AC51" s="51">
        <f t="shared" si="9"/>
        <v>-80381</v>
      </c>
      <c r="AD51" s="39"/>
      <c r="AE51" s="64">
        <v>1100000</v>
      </c>
      <c r="AF51" s="64">
        <v>0</v>
      </c>
      <c r="AG51" s="64">
        <v>70000</v>
      </c>
      <c r="AH51" s="64">
        <v>2900</v>
      </c>
      <c r="AI51" s="51">
        <f t="shared" si="10"/>
        <v>1172900</v>
      </c>
      <c r="AJ51" s="64">
        <v>0</v>
      </c>
      <c r="AK51" s="51">
        <f t="shared" si="11"/>
        <v>1172900</v>
      </c>
      <c r="AL51" s="39"/>
    </row>
    <row r="52" spans="1:38" ht="15.75" customHeight="1" x14ac:dyDescent="0.3">
      <c r="A52" s="3">
        <f t="shared" si="6"/>
        <v>49</v>
      </c>
      <c r="B52" s="41" t="s">
        <v>292</v>
      </c>
      <c r="C52" s="41">
        <v>9347</v>
      </c>
      <c r="D52" s="63" t="s">
        <v>62</v>
      </c>
      <c r="E52" s="63">
        <f t="shared" si="12"/>
        <v>1</v>
      </c>
      <c r="F52" s="119" t="s">
        <v>450</v>
      </c>
      <c r="G52" s="93">
        <v>300708</v>
      </c>
      <c r="H52" s="64"/>
      <c r="I52" s="64">
        <v>9770</v>
      </c>
      <c r="J52" s="64">
        <v>48296</v>
      </c>
      <c r="K52" s="64"/>
      <c r="L52" s="64">
        <v>0</v>
      </c>
      <c r="M52" s="64">
        <v>54387</v>
      </c>
      <c r="N52" s="64">
        <v>4696</v>
      </c>
      <c r="O52" s="64">
        <v>15161</v>
      </c>
      <c r="P52" s="64"/>
      <c r="Q52" s="51">
        <f t="shared" si="7"/>
        <v>433018</v>
      </c>
      <c r="R52" s="9"/>
      <c r="S52" s="64">
        <v>112993</v>
      </c>
      <c r="T52" s="64">
        <v>20800</v>
      </c>
      <c r="U52" s="64">
        <v>9115</v>
      </c>
      <c r="V52" s="64">
        <v>64067</v>
      </c>
      <c r="W52" s="64">
        <v>79786</v>
      </c>
      <c r="X52" s="64">
        <v>54058</v>
      </c>
      <c r="Y52" s="64">
        <v>23271</v>
      </c>
      <c r="Z52" s="64"/>
      <c r="AA52" s="64"/>
      <c r="AB52" s="83">
        <f t="shared" si="8"/>
        <v>364090</v>
      </c>
      <c r="AC52" s="51">
        <f t="shared" si="9"/>
        <v>68928</v>
      </c>
      <c r="AD52" s="39"/>
      <c r="AE52" s="64">
        <v>0</v>
      </c>
      <c r="AF52" s="64">
        <v>0</v>
      </c>
      <c r="AG52" s="64">
        <v>0</v>
      </c>
      <c r="AH52" s="64">
        <v>0</v>
      </c>
      <c r="AI52" s="51">
        <f t="shared" si="10"/>
        <v>0</v>
      </c>
      <c r="AJ52" s="64">
        <v>0</v>
      </c>
      <c r="AK52" s="51">
        <f t="shared" si="11"/>
        <v>0</v>
      </c>
      <c r="AL52" s="39"/>
    </row>
    <row r="53" spans="1:38" ht="15.75" customHeight="1" x14ac:dyDescent="0.3">
      <c r="A53" s="3">
        <f t="shared" si="6"/>
        <v>50</v>
      </c>
      <c r="B53" s="41" t="s">
        <v>292</v>
      </c>
      <c r="C53" s="41">
        <v>9346</v>
      </c>
      <c r="D53" s="63" t="s">
        <v>53</v>
      </c>
      <c r="E53" s="63">
        <f t="shared" si="12"/>
        <v>1</v>
      </c>
      <c r="F53" s="119" t="s">
        <v>450</v>
      </c>
      <c r="G53" s="93">
        <v>275021</v>
      </c>
      <c r="H53" s="64"/>
      <c r="I53" s="64">
        <v>10265</v>
      </c>
      <c r="J53" s="64"/>
      <c r="K53" s="64">
        <v>3355</v>
      </c>
      <c r="L53" s="64"/>
      <c r="M53" s="64">
        <v>27314</v>
      </c>
      <c r="N53" s="64">
        <v>19006</v>
      </c>
      <c r="O53" s="64">
        <v>13022</v>
      </c>
      <c r="P53" s="64">
        <v>535</v>
      </c>
      <c r="Q53" s="51">
        <f t="shared" si="7"/>
        <v>348518</v>
      </c>
      <c r="R53" s="10"/>
      <c r="S53" s="64">
        <v>61340</v>
      </c>
      <c r="T53" s="64">
        <v>21840</v>
      </c>
      <c r="U53" s="64"/>
      <c r="V53" s="64">
        <v>104882</v>
      </c>
      <c r="W53" s="64">
        <v>77768</v>
      </c>
      <c r="X53" s="64">
        <v>44261</v>
      </c>
      <c r="Y53" s="64">
        <v>34530</v>
      </c>
      <c r="Z53" s="64">
        <v>20250</v>
      </c>
      <c r="AA53" s="64">
        <v>3972</v>
      </c>
      <c r="AB53" s="83">
        <f t="shared" si="8"/>
        <v>368843</v>
      </c>
      <c r="AC53" s="51">
        <f t="shared" si="9"/>
        <v>-20325</v>
      </c>
      <c r="AD53" s="39"/>
      <c r="AE53" s="64">
        <v>3279000</v>
      </c>
      <c r="AF53" s="64">
        <v>77200</v>
      </c>
      <c r="AG53" s="64">
        <v>726805</v>
      </c>
      <c r="AH53" s="64">
        <v>10135</v>
      </c>
      <c r="AI53" s="51">
        <f t="shared" si="10"/>
        <v>4093140</v>
      </c>
      <c r="AJ53" s="64">
        <v>12947</v>
      </c>
      <c r="AK53" s="51">
        <f t="shared" si="11"/>
        <v>4080193</v>
      </c>
      <c r="AL53" s="39"/>
    </row>
    <row r="54" spans="1:38" ht="15.75" customHeight="1" x14ac:dyDescent="0.3">
      <c r="A54" s="3">
        <f t="shared" si="6"/>
        <v>51</v>
      </c>
      <c r="B54" s="41" t="s">
        <v>292</v>
      </c>
      <c r="C54" s="41">
        <v>9356</v>
      </c>
      <c r="D54" s="63" t="s">
        <v>61</v>
      </c>
      <c r="E54" s="63" t="str">
        <f t="shared" si="12"/>
        <v xml:space="preserve"> </v>
      </c>
      <c r="F54" s="119" t="s">
        <v>303</v>
      </c>
      <c r="G54" s="93">
        <v>95583</v>
      </c>
      <c r="H54" s="64">
        <v>0</v>
      </c>
      <c r="I54" s="64">
        <v>0</v>
      </c>
      <c r="J54" s="64">
        <v>0</v>
      </c>
      <c r="K54" s="64">
        <v>0</v>
      </c>
      <c r="L54" s="64">
        <v>0</v>
      </c>
      <c r="M54" s="64">
        <v>0</v>
      </c>
      <c r="N54" s="64">
        <v>0</v>
      </c>
      <c r="O54" s="64">
        <v>0</v>
      </c>
      <c r="P54" s="64">
        <v>0</v>
      </c>
      <c r="Q54" s="51">
        <f t="shared" si="7"/>
        <v>95583</v>
      </c>
      <c r="R54" s="10"/>
      <c r="S54" s="64">
        <v>0</v>
      </c>
      <c r="T54" s="64">
        <v>0</v>
      </c>
      <c r="U54" s="64">
        <v>0</v>
      </c>
      <c r="V54" s="64">
        <v>0</v>
      </c>
      <c r="W54" s="64">
        <v>0</v>
      </c>
      <c r="X54" s="64">
        <v>0</v>
      </c>
      <c r="Y54" s="64">
        <v>0</v>
      </c>
      <c r="Z54" s="64">
        <v>0</v>
      </c>
      <c r="AA54" s="64">
        <v>0</v>
      </c>
      <c r="AB54" s="83">
        <f t="shared" si="8"/>
        <v>0</v>
      </c>
      <c r="AC54" s="51">
        <f t="shared" si="9"/>
        <v>95583</v>
      </c>
      <c r="AD54" s="39"/>
      <c r="AE54" s="64">
        <v>0</v>
      </c>
      <c r="AF54" s="64">
        <v>0</v>
      </c>
      <c r="AG54" s="64">
        <v>0</v>
      </c>
      <c r="AH54" s="64">
        <v>0</v>
      </c>
      <c r="AI54" s="51">
        <f t="shared" si="10"/>
        <v>0</v>
      </c>
      <c r="AJ54" s="64">
        <v>0</v>
      </c>
      <c r="AK54" s="51">
        <f t="shared" si="11"/>
        <v>0</v>
      </c>
      <c r="AL54" s="39"/>
    </row>
    <row r="55" spans="1:38" ht="15.75" customHeight="1" x14ac:dyDescent="0.3">
      <c r="A55" s="3">
        <f t="shared" si="6"/>
        <v>52</v>
      </c>
      <c r="B55" s="41" t="s">
        <v>292</v>
      </c>
      <c r="C55" s="41">
        <v>9348</v>
      </c>
      <c r="D55" s="63" t="s">
        <v>63</v>
      </c>
      <c r="E55" s="63">
        <f t="shared" si="12"/>
        <v>1</v>
      </c>
      <c r="F55" s="119" t="s">
        <v>450</v>
      </c>
      <c r="G55" s="93">
        <v>71098</v>
      </c>
      <c r="H55" s="64">
        <v>1000</v>
      </c>
      <c r="I55" s="64">
        <v>3087</v>
      </c>
      <c r="J55" s="64">
        <v>0</v>
      </c>
      <c r="K55" s="64">
        <v>0</v>
      </c>
      <c r="L55" s="64"/>
      <c r="M55" s="64">
        <v>150290</v>
      </c>
      <c r="N55" s="64">
        <v>20125</v>
      </c>
      <c r="O55" s="64"/>
      <c r="P55" s="64">
        <v>497</v>
      </c>
      <c r="Q55" s="51">
        <f t="shared" si="7"/>
        <v>246097</v>
      </c>
      <c r="R55" s="9"/>
      <c r="S55" s="64">
        <v>66398</v>
      </c>
      <c r="T55" s="64"/>
      <c r="U55" s="64">
        <v>20427</v>
      </c>
      <c r="V55" s="64"/>
      <c r="W55" s="64">
        <v>85180</v>
      </c>
      <c r="X55" s="64">
        <v>26234</v>
      </c>
      <c r="Y55" s="64">
        <v>15605</v>
      </c>
      <c r="Z55" s="64"/>
      <c r="AA55" s="64"/>
      <c r="AB55" s="83">
        <f t="shared" si="8"/>
        <v>213844</v>
      </c>
      <c r="AC55" s="51">
        <f t="shared" si="9"/>
        <v>32253</v>
      </c>
      <c r="AD55" s="39"/>
      <c r="AE55" s="64">
        <v>11322800</v>
      </c>
      <c r="AF55" s="64">
        <v>88507</v>
      </c>
      <c r="AG55" s="64">
        <v>584940</v>
      </c>
      <c r="AH55" s="64">
        <v>805</v>
      </c>
      <c r="AI55" s="51">
        <f t="shared" si="10"/>
        <v>11997052</v>
      </c>
      <c r="AJ55" s="64">
        <v>7130</v>
      </c>
      <c r="AK55" s="51">
        <f t="shared" si="11"/>
        <v>11989922</v>
      </c>
      <c r="AL55" s="39"/>
    </row>
    <row r="56" spans="1:38" ht="15.75" customHeight="1" x14ac:dyDescent="0.3">
      <c r="A56" s="3">
        <f t="shared" si="6"/>
        <v>53</v>
      </c>
      <c r="B56" s="41" t="s">
        <v>292</v>
      </c>
      <c r="C56" s="41">
        <v>9349</v>
      </c>
      <c r="D56" s="63" t="s">
        <v>64</v>
      </c>
      <c r="E56" s="63">
        <f t="shared" si="12"/>
        <v>1</v>
      </c>
      <c r="F56" s="119" t="s">
        <v>450</v>
      </c>
      <c r="G56" s="93">
        <v>102752</v>
      </c>
      <c r="H56" s="64">
        <v>3374</v>
      </c>
      <c r="I56" s="64"/>
      <c r="J56" s="64"/>
      <c r="K56" s="64">
        <v>0</v>
      </c>
      <c r="L56" s="64">
        <v>350</v>
      </c>
      <c r="M56" s="64">
        <v>2070</v>
      </c>
      <c r="N56" s="64">
        <v>7295</v>
      </c>
      <c r="O56" s="64">
        <v>5120</v>
      </c>
      <c r="P56" s="64">
        <v>5995</v>
      </c>
      <c r="Q56" s="51">
        <f t="shared" si="7"/>
        <v>126956</v>
      </c>
      <c r="R56" s="9"/>
      <c r="S56" s="64">
        <v>55997</v>
      </c>
      <c r="T56" s="64">
        <v>5922</v>
      </c>
      <c r="U56" s="64">
        <v>10475</v>
      </c>
      <c r="V56" s="64">
        <v>2340</v>
      </c>
      <c r="W56" s="64">
        <v>11864</v>
      </c>
      <c r="X56" s="64">
        <v>22239</v>
      </c>
      <c r="Y56" s="64">
        <v>100</v>
      </c>
      <c r="Z56" s="64">
        <v>978</v>
      </c>
      <c r="AA56" s="64"/>
      <c r="AB56" s="83">
        <f t="shared" si="8"/>
        <v>109915</v>
      </c>
      <c r="AC56" s="51">
        <f t="shared" si="9"/>
        <v>17041</v>
      </c>
      <c r="AD56" s="39"/>
      <c r="AE56" s="64">
        <v>3930000</v>
      </c>
      <c r="AF56" s="64">
        <v>167000</v>
      </c>
      <c r="AG56" s="64">
        <v>247417</v>
      </c>
      <c r="AH56" s="64">
        <v>0</v>
      </c>
      <c r="AI56" s="51">
        <f t="shared" si="10"/>
        <v>4344417</v>
      </c>
      <c r="AJ56" s="64"/>
      <c r="AK56" s="51">
        <f t="shared" si="11"/>
        <v>4344417</v>
      </c>
      <c r="AL56" s="39"/>
    </row>
    <row r="57" spans="1:38" ht="15.75" customHeight="1" x14ac:dyDescent="0.3">
      <c r="A57" s="3">
        <f t="shared" si="6"/>
        <v>54</v>
      </c>
      <c r="B57" s="41" t="s">
        <v>292</v>
      </c>
      <c r="C57" s="41">
        <v>9355</v>
      </c>
      <c r="D57" s="63" t="s">
        <v>220</v>
      </c>
      <c r="E57" s="63">
        <f t="shared" si="12"/>
        <v>1</v>
      </c>
      <c r="F57" s="119" t="s">
        <v>450</v>
      </c>
      <c r="G57" s="93">
        <v>54640</v>
      </c>
      <c r="H57" s="64">
        <v>0</v>
      </c>
      <c r="I57" s="64"/>
      <c r="J57" s="64"/>
      <c r="K57" s="64">
        <v>0</v>
      </c>
      <c r="L57" s="64"/>
      <c r="M57" s="64">
        <v>32240</v>
      </c>
      <c r="N57" s="64">
        <v>25413</v>
      </c>
      <c r="O57" s="64"/>
      <c r="P57" s="64"/>
      <c r="Q57" s="51">
        <f t="shared" si="7"/>
        <v>112293</v>
      </c>
      <c r="R57" s="9"/>
      <c r="S57" s="64"/>
      <c r="T57" s="64"/>
      <c r="U57" s="64">
        <v>3426</v>
      </c>
      <c r="V57" s="64"/>
      <c r="W57" s="64">
        <v>16485</v>
      </c>
      <c r="X57" s="64">
        <v>8955</v>
      </c>
      <c r="Y57" s="64">
        <v>7765</v>
      </c>
      <c r="Z57" s="64"/>
      <c r="AA57" s="64">
        <v>65375</v>
      </c>
      <c r="AB57" s="83">
        <f t="shared" si="8"/>
        <v>102006</v>
      </c>
      <c r="AC57" s="51">
        <f t="shared" si="9"/>
        <v>10287</v>
      </c>
      <c r="AD57" s="39"/>
      <c r="AE57" s="64">
        <v>2672455</v>
      </c>
      <c r="AF57" s="64">
        <v>20971</v>
      </c>
      <c r="AG57" s="64">
        <v>194366</v>
      </c>
      <c r="AH57" s="64">
        <v>66702</v>
      </c>
      <c r="AI57" s="51">
        <f t="shared" si="10"/>
        <v>2954494</v>
      </c>
      <c r="AJ57" s="64">
        <v>5370</v>
      </c>
      <c r="AK57" s="51">
        <f t="shared" si="11"/>
        <v>2949124</v>
      </c>
      <c r="AL57" s="39"/>
    </row>
    <row r="58" spans="1:38" ht="15.75" customHeight="1" x14ac:dyDescent="0.3">
      <c r="A58" s="3">
        <f t="shared" si="6"/>
        <v>55</v>
      </c>
      <c r="B58" s="41" t="s">
        <v>292</v>
      </c>
      <c r="C58" s="41">
        <v>9323</v>
      </c>
      <c r="D58" s="63" t="s">
        <v>45</v>
      </c>
      <c r="E58" s="63">
        <f t="shared" si="12"/>
        <v>1</v>
      </c>
      <c r="F58" s="119" t="s">
        <v>450</v>
      </c>
      <c r="G58" s="93">
        <v>64521</v>
      </c>
      <c r="H58" s="64">
        <v>0</v>
      </c>
      <c r="I58" s="64"/>
      <c r="J58" s="64">
        <v>0</v>
      </c>
      <c r="K58" s="64">
        <v>0</v>
      </c>
      <c r="L58" s="64">
        <v>0</v>
      </c>
      <c r="M58" s="64">
        <v>56107</v>
      </c>
      <c r="N58" s="64">
        <v>15372</v>
      </c>
      <c r="O58" s="64">
        <v>0</v>
      </c>
      <c r="P58" s="64">
        <v>65</v>
      </c>
      <c r="Q58" s="51">
        <f t="shared" si="7"/>
        <v>136065</v>
      </c>
      <c r="R58" s="9"/>
      <c r="S58" s="64">
        <v>1177</v>
      </c>
      <c r="T58" s="64">
        <v>0</v>
      </c>
      <c r="U58" s="64">
        <v>801</v>
      </c>
      <c r="V58" s="64"/>
      <c r="W58" s="64">
        <v>55189</v>
      </c>
      <c r="X58" s="64">
        <v>18492</v>
      </c>
      <c r="Y58" s="64"/>
      <c r="Z58" s="64">
        <v>0</v>
      </c>
      <c r="AA58" s="64"/>
      <c r="AB58" s="83">
        <f t="shared" si="8"/>
        <v>75659</v>
      </c>
      <c r="AC58" s="51">
        <f t="shared" si="9"/>
        <v>60406</v>
      </c>
      <c r="AD58" s="39"/>
      <c r="AE58" s="64">
        <v>0</v>
      </c>
      <c r="AF58" s="64">
        <v>6171</v>
      </c>
      <c r="AG58" s="64">
        <v>510864</v>
      </c>
      <c r="AH58" s="64">
        <v>5482</v>
      </c>
      <c r="AI58" s="51">
        <f t="shared" si="10"/>
        <v>522517</v>
      </c>
      <c r="AJ58" s="64">
        <v>24828</v>
      </c>
      <c r="AK58" s="51">
        <f t="shared" si="11"/>
        <v>497689</v>
      </c>
      <c r="AL58" s="39"/>
    </row>
    <row r="59" spans="1:38" ht="15.75" customHeight="1" x14ac:dyDescent="0.3">
      <c r="A59" s="3">
        <f t="shared" si="6"/>
        <v>56</v>
      </c>
      <c r="B59" s="41" t="s">
        <v>292</v>
      </c>
      <c r="C59" s="41">
        <v>9351</v>
      </c>
      <c r="D59" s="63" t="s">
        <v>54</v>
      </c>
      <c r="E59" s="63">
        <f t="shared" si="12"/>
        <v>1</v>
      </c>
      <c r="F59" s="119" t="s">
        <v>450</v>
      </c>
      <c r="G59" s="93">
        <v>74304</v>
      </c>
      <c r="H59" s="64"/>
      <c r="I59" s="64"/>
      <c r="J59" s="64">
        <v>0</v>
      </c>
      <c r="K59" s="64"/>
      <c r="L59" s="64"/>
      <c r="M59" s="64">
        <v>46281</v>
      </c>
      <c r="N59" s="64">
        <v>15545</v>
      </c>
      <c r="O59" s="64"/>
      <c r="P59" s="64"/>
      <c r="Q59" s="51">
        <f t="shared" si="7"/>
        <v>136130</v>
      </c>
      <c r="R59" s="9"/>
      <c r="S59" s="64">
        <v>68998</v>
      </c>
      <c r="T59" s="64">
        <v>26000</v>
      </c>
      <c r="U59" s="64">
        <v>720</v>
      </c>
      <c r="V59" s="64">
        <v>15551</v>
      </c>
      <c r="W59" s="64">
        <v>78345</v>
      </c>
      <c r="X59" s="64">
        <v>15821</v>
      </c>
      <c r="Y59" s="64"/>
      <c r="Z59" s="64"/>
      <c r="AA59" s="64">
        <v>175</v>
      </c>
      <c r="AB59" s="83">
        <f t="shared" si="8"/>
        <v>205610</v>
      </c>
      <c r="AC59" s="51">
        <f t="shared" si="9"/>
        <v>-69480</v>
      </c>
      <c r="AD59" s="39"/>
      <c r="AE59" s="64">
        <v>2682652</v>
      </c>
      <c r="AF59" s="64">
        <v>372022</v>
      </c>
      <c r="AG59" s="64">
        <v>402417</v>
      </c>
      <c r="AH59" s="64"/>
      <c r="AI59" s="51">
        <f t="shared" si="10"/>
        <v>3457091</v>
      </c>
      <c r="AJ59" s="64">
        <v>17738</v>
      </c>
      <c r="AK59" s="51">
        <f t="shared" si="11"/>
        <v>3439353</v>
      </c>
      <c r="AL59" s="39"/>
    </row>
    <row r="60" spans="1:38" ht="15.75" customHeight="1" x14ac:dyDescent="0.3">
      <c r="A60" s="3">
        <f t="shared" si="6"/>
        <v>57</v>
      </c>
      <c r="B60" s="41" t="s">
        <v>292</v>
      </c>
      <c r="C60" s="41">
        <v>9326</v>
      </c>
      <c r="D60" s="63" t="s">
        <v>46</v>
      </c>
      <c r="E60" s="63">
        <f t="shared" si="12"/>
        <v>1</v>
      </c>
      <c r="F60" s="119" t="s">
        <v>450</v>
      </c>
      <c r="G60" s="93">
        <v>143440</v>
      </c>
      <c r="H60" s="64">
        <v>3559</v>
      </c>
      <c r="I60" s="64"/>
      <c r="J60" s="64"/>
      <c r="K60" s="64">
        <v>10626</v>
      </c>
      <c r="L60" s="64"/>
      <c r="M60" s="64">
        <v>139468</v>
      </c>
      <c r="N60" s="64">
        <v>15064</v>
      </c>
      <c r="O60" s="64">
        <v>359209</v>
      </c>
      <c r="P60" s="64">
        <v>460</v>
      </c>
      <c r="Q60" s="51">
        <f t="shared" si="7"/>
        <v>671826</v>
      </c>
      <c r="R60" s="9"/>
      <c r="S60" s="64">
        <v>23256</v>
      </c>
      <c r="T60" s="64">
        <v>24750</v>
      </c>
      <c r="U60" s="64">
        <v>666</v>
      </c>
      <c r="V60" s="64">
        <v>292867</v>
      </c>
      <c r="W60" s="64">
        <v>155083</v>
      </c>
      <c r="X60" s="64">
        <v>35865</v>
      </c>
      <c r="Y60" s="64">
        <v>9992</v>
      </c>
      <c r="Z60" s="64">
        <v>7941</v>
      </c>
      <c r="AA60" s="64">
        <v>56935</v>
      </c>
      <c r="AB60" s="83">
        <f t="shared" si="8"/>
        <v>607355</v>
      </c>
      <c r="AC60" s="51">
        <f t="shared" si="9"/>
        <v>64471</v>
      </c>
      <c r="AD60" s="39"/>
      <c r="AE60" s="64">
        <v>3056001</v>
      </c>
      <c r="AF60" s="64">
        <v>24040</v>
      </c>
      <c r="AG60" s="64">
        <v>488143</v>
      </c>
      <c r="AH60" s="64">
        <v>49414</v>
      </c>
      <c r="AI60" s="51">
        <f t="shared" si="10"/>
        <v>3617598</v>
      </c>
      <c r="AJ60" s="64">
        <v>114044</v>
      </c>
      <c r="AK60" s="51">
        <f t="shared" si="11"/>
        <v>3503554</v>
      </c>
      <c r="AL60" s="39"/>
    </row>
    <row r="61" spans="1:38" ht="15.75" customHeight="1" x14ac:dyDescent="0.3">
      <c r="A61" s="3">
        <f t="shared" si="6"/>
        <v>58</v>
      </c>
      <c r="B61" s="41" t="s">
        <v>292</v>
      </c>
      <c r="C61" s="41">
        <v>9325</v>
      </c>
      <c r="D61" s="63" t="s">
        <v>47</v>
      </c>
      <c r="E61" s="63">
        <f t="shared" si="12"/>
        <v>1</v>
      </c>
      <c r="F61" s="119" t="s">
        <v>450</v>
      </c>
      <c r="G61" s="93">
        <v>138159</v>
      </c>
      <c r="H61" s="64">
        <v>4785</v>
      </c>
      <c r="I61" s="64">
        <v>0</v>
      </c>
      <c r="J61" s="64">
        <v>0</v>
      </c>
      <c r="K61" s="64">
        <v>25645</v>
      </c>
      <c r="L61" s="64">
        <v>0</v>
      </c>
      <c r="M61" s="64">
        <v>262614</v>
      </c>
      <c r="N61" s="64">
        <v>23485</v>
      </c>
      <c r="O61" s="64">
        <v>0</v>
      </c>
      <c r="P61" s="64">
        <v>207310</v>
      </c>
      <c r="Q61" s="51">
        <f t="shared" si="7"/>
        <v>661998</v>
      </c>
      <c r="R61" s="9"/>
      <c r="S61" s="64">
        <v>79500</v>
      </c>
      <c r="T61" s="64">
        <v>66183</v>
      </c>
      <c r="U61" s="64"/>
      <c r="V61" s="64">
        <v>162440</v>
      </c>
      <c r="W61" s="64">
        <v>125621</v>
      </c>
      <c r="X61" s="64">
        <v>88459</v>
      </c>
      <c r="Y61" s="64">
        <v>13122</v>
      </c>
      <c r="Z61" s="64">
        <v>0</v>
      </c>
      <c r="AA61" s="64">
        <v>138908</v>
      </c>
      <c r="AB61" s="83">
        <f t="shared" si="8"/>
        <v>674233</v>
      </c>
      <c r="AC61" s="51">
        <f t="shared" si="9"/>
        <v>-12235</v>
      </c>
      <c r="AD61" s="39"/>
      <c r="AE61" s="64">
        <v>6084000</v>
      </c>
      <c r="AF61" s="64">
        <v>937000</v>
      </c>
      <c r="AG61" s="64">
        <v>682614</v>
      </c>
      <c r="AH61" s="64">
        <v>16480</v>
      </c>
      <c r="AI61" s="51">
        <f t="shared" si="10"/>
        <v>7720094</v>
      </c>
      <c r="AJ61" s="64"/>
      <c r="AK61" s="51">
        <f t="shared" si="11"/>
        <v>7720094</v>
      </c>
      <c r="AL61" s="39"/>
    </row>
    <row r="62" spans="1:38" ht="15.75" customHeight="1" x14ac:dyDescent="0.3">
      <c r="A62" s="3">
        <f t="shared" si="6"/>
        <v>59</v>
      </c>
      <c r="B62" s="41" t="s">
        <v>292</v>
      </c>
      <c r="C62" s="41">
        <v>9302</v>
      </c>
      <c r="D62" s="63" t="s">
        <v>48</v>
      </c>
      <c r="E62" s="63">
        <f t="shared" si="12"/>
        <v>1</v>
      </c>
      <c r="F62" s="119" t="s">
        <v>450</v>
      </c>
      <c r="G62" s="93">
        <v>31331</v>
      </c>
      <c r="H62" s="64">
        <v>0</v>
      </c>
      <c r="I62" s="64">
        <v>1645</v>
      </c>
      <c r="J62" s="64">
        <v>0</v>
      </c>
      <c r="K62" s="64">
        <v>0</v>
      </c>
      <c r="L62" s="64">
        <v>0</v>
      </c>
      <c r="M62" s="64"/>
      <c r="N62" s="64"/>
      <c r="O62" s="64"/>
      <c r="P62" s="64">
        <v>37506</v>
      </c>
      <c r="Q62" s="51">
        <f t="shared" si="7"/>
        <v>70482</v>
      </c>
      <c r="R62" s="9"/>
      <c r="S62" s="64">
        <v>33984</v>
      </c>
      <c r="T62" s="64"/>
      <c r="U62" s="64"/>
      <c r="V62" s="64"/>
      <c r="W62" s="64">
        <v>12473</v>
      </c>
      <c r="X62" s="64"/>
      <c r="Y62" s="64"/>
      <c r="Z62" s="64">
        <v>3022</v>
      </c>
      <c r="AA62" s="64">
        <v>10134</v>
      </c>
      <c r="AB62" s="83">
        <f t="shared" si="8"/>
        <v>59613</v>
      </c>
      <c r="AC62" s="51">
        <f t="shared" si="9"/>
        <v>10869</v>
      </c>
      <c r="AD62" s="39"/>
      <c r="AE62" s="64">
        <v>1415000</v>
      </c>
      <c r="AF62" s="64">
        <v>13000</v>
      </c>
      <c r="AG62" s="64"/>
      <c r="AH62" s="64">
        <v>0</v>
      </c>
      <c r="AI62" s="51">
        <f t="shared" si="10"/>
        <v>1428000</v>
      </c>
      <c r="AJ62" s="64"/>
      <c r="AK62" s="51">
        <f t="shared" si="11"/>
        <v>1428000</v>
      </c>
      <c r="AL62" s="39"/>
    </row>
    <row r="63" spans="1:38" ht="15.75" customHeight="1" x14ac:dyDescent="0.3">
      <c r="A63" s="3">
        <f t="shared" si="6"/>
        <v>60</v>
      </c>
      <c r="B63" s="41" t="s">
        <v>292</v>
      </c>
      <c r="C63" s="41">
        <v>9321</v>
      </c>
      <c r="D63" s="63" t="s">
        <v>49</v>
      </c>
      <c r="E63" s="63">
        <f t="shared" si="12"/>
        <v>1</v>
      </c>
      <c r="F63" s="119" t="s">
        <v>450</v>
      </c>
      <c r="G63" s="93">
        <v>664523</v>
      </c>
      <c r="H63" s="64">
        <v>0</v>
      </c>
      <c r="I63" s="64">
        <v>23182</v>
      </c>
      <c r="J63" s="64">
        <v>0</v>
      </c>
      <c r="K63" s="64"/>
      <c r="L63" s="64">
        <v>0</v>
      </c>
      <c r="M63" s="64">
        <v>37673</v>
      </c>
      <c r="N63" s="64">
        <v>612</v>
      </c>
      <c r="O63" s="64">
        <v>108902</v>
      </c>
      <c r="P63" s="64">
        <v>55</v>
      </c>
      <c r="Q63" s="51">
        <f t="shared" si="7"/>
        <v>834947</v>
      </c>
      <c r="R63" s="9"/>
      <c r="S63" s="64">
        <v>89939</v>
      </c>
      <c r="T63" s="64">
        <v>55250</v>
      </c>
      <c r="U63" s="64">
        <v>2816</v>
      </c>
      <c r="V63" s="64">
        <v>202673</v>
      </c>
      <c r="W63" s="64">
        <v>125769</v>
      </c>
      <c r="X63" s="64">
        <v>37593</v>
      </c>
      <c r="Y63" s="64">
        <v>37614</v>
      </c>
      <c r="Z63" s="64"/>
      <c r="AA63" s="64">
        <v>176034</v>
      </c>
      <c r="AB63" s="83">
        <f t="shared" si="8"/>
        <v>727688</v>
      </c>
      <c r="AC63" s="51">
        <f t="shared" si="9"/>
        <v>107259</v>
      </c>
      <c r="AD63" s="39"/>
      <c r="AE63" s="64">
        <v>3912419</v>
      </c>
      <c r="AF63" s="64">
        <v>128819</v>
      </c>
      <c r="AG63" s="64">
        <v>106410</v>
      </c>
      <c r="AH63" s="64">
        <v>16973</v>
      </c>
      <c r="AI63" s="51">
        <f t="shared" si="10"/>
        <v>4164621</v>
      </c>
      <c r="AJ63" s="64">
        <v>94571</v>
      </c>
      <c r="AK63" s="51">
        <f t="shared" si="11"/>
        <v>4070050</v>
      </c>
      <c r="AL63" s="39"/>
    </row>
    <row r="64" spans="1:38" ht="15.75" customHeight="1" x14ac:dyDescent="0.3">
      <c r="A64" s="3">
        <f t="shared" si="6"/>
        <v>61</v>
      </c>
      <c r="B64" s="41" t="s">
        <v>292</v>
      </c>
      <c r="C64" s="41">
        <v>9327</v>
      </c>
      <c r="D64" s="63" t="s">
        <v>26</v>
      </c>
      <c r="E64" s="63">
        <f t="shared" si="12"/>
        <v>1</v>
      </c>
      <c r="F64" s="119" t="s">
        <v>450</v>
      </c>
      <c r="G64" s="93">
        <v>261006</v>
      </c>
      <c r="H64" s="64"/>
      <c r="I64" s="64">
        <v>0</v>
      </c>
      <c r="J64" s="64"/>
      <c r="K64" s="64">
        <v>13944</v>
      </c>
      <c r="L64" s="64"/>
      <c r="M64" s="64">
        <v>118956</v>
      </c>
      <c r="N64" s="64">
        <v>1641</v>
      </c>
      <c r="O64" s="64">
        <v>84637</v>
      </c>
      <c r="P64" s="64">
        <v>29838</v>
      </c>
      <c r="Q64" s="51">
        <f t="shared" si="7"/>
        <v>510022</v>
      </c>
      <c r="R64" s="9"/>
      <c r="S64" s="64">
        <v>63686</v>
      </c>
      <c r="T64" s="64">
        <v>6106</v>
      </c>
      <c r="U64" s="64">
        <v>66010</v>
      </c>
      <c r="V64" s="64">
        <v>93281</v>
      </c>
      <c r="W64" s="64">
        <v>229268</v>
      </c>
      <c r="X64" s="64">
        <v>101127</v>
      </c>
      <c r="Y64" s="64">
        <v>19481</v>
      </c>
      <c r="Z64" s="64"/>
      <c r="AA64" s="64"/>
      <c r="AB64" s="83">
        <f t="shared" si="8"/>
        <v>578959</v>
      </c>
      <c r="AC64" s="51">
        <f t="shared" si="9"/>
        <v>-68937</v>
      </c>
      <c r="AD64" s="39"/>
      <c r="AE64" s="64">
        <v>9535063</v>
      </c>
      <c r="AF64" s="64">
        <v>400303</v>
      </c>
      <c r="AG64" s="64">
        <v>429307</v>
      </c>
      <c r="AH64" s="64">
        <v>60516</v>
      </c>
      <c r="AI64" s="51">
        <f t="shared" si="10"/>
        <v>10425189</v>
      </c>
      <c r="AJ64" s="64">
        <v>220106</v>
      </c>
      <c r="AK64" s="51">
        <f t="shared" si="11"/>
        <v>10205083</v>
      </c>
      <c r="AL64" s="39"/>
    </row>
    <row r="65" spans="1:148" ht="15.75" customHeight="1" x14ac:dyDescent="0.3">
      <c r="A65" s="3">
        <f t="shared" si="6"/>
        <v>62</v>
      </c>
      <c r="B65" s="41" t="s">
        <v>292</v>
      </c>
      <c r="C65" s="41">
        <v>10004</v>
      </c>
      <c r="D65" s="63" t="s">
        <v>50</v>
      </c>
      <c r="E65" s="63">
        <f t="shared" si="12"/>
        <v>1</v>
      </c>
      <c r="F65" s="119" t="s">
        <v>450</v>
      </c>
      <c r="G65" s="93">
        <v>138172</v>
      </c>
      <c r="H65" s="64">
        <v>11107</v>
      </c>
      <c r="I65" s="64"/>
      <c r="J65" s="64">
        <v>157795</v>
      </c>
      <c r="K65" s="64">
        <v>32954</v>
      </c>
      <c r="L65" s="64">
        <v>0</v>
      </c>
      <c r="M65" s="64">
        <v>24848</v>
      </c>
      <c r="N65" s="64">
        <v>1041</v>
      </c>
      <c r="O65" s="64">
        <v>0</v>
      </c>
      <c r="P65" s="64">
        <v>40</v>
      </c>
      <c r="Q65" s="51">
        <f t="shared" si="7"/>
        <v>365957</v>
      </c>
      <c r="R65" s="9"/>
      <c r="S65" s="64">
        <v>29917</v>
      </c>
      <c r="T65" s="64"/>
      <c r="U65" s="64"/>
      <c r="V65" s="64">
        <v>12035</v>
      </c>
      <c r="W65" s="64">
        <v>55731</v>
      </c>
      <c r="X65" s="64">
        <v>73688</v>
      </c>
      <c r="Y65" s="64"/>
      <c r="Z65" s="64"/>
      <c r="AA65" s="64">
        <v>14848</v>
      </c>
      <c r="AB65" s="83">
        <f t="shared" si="8"/>
        <v>186219</v>
      </c>
      <c r="AC65" s="51">
        <f t="shared" si="9"/>
        <v>179738</v>
      </c>
      <c r="AD65" s="39"/>
      <c r="AE65" s="64">
        <v>5148024</v>
      </c>
      <c r="AF65" s="64">
        <v>198786</v>
      </c>
      <c r="AG65" s="64">
        <v>187157</v>
      </c>
      <c r="AH65" s="64"/>
      <c r="AI65" s="51">
        <f t="shared" si="10"/>
        <v>5533967</v>
      </c>
      <c r="AJ65" s="64">
        <v>1522490</v>
      </c>
      <c r="AK65" s="51">
        <f t="shared" si="11"/>
        <v>4011477</v>
      </c>
      <c r="AL65" s="39"/>
    </row>
    <row r="66" spans="1:148" ht="15.75" customHeight="1" x14ac:dyDescent="0.3">
      <c r="A66" s="3">
        <f t="shared" si="6"/>
        <v>63</v>
      </c>
      <c r="B66" s="41" t="s">
        <v>292</v>
      </c>
      <c r="C66" s="41">
        <v>9286</v>
      </c>
      <c r="D66" s="63" t="s">
        <v>13</v>
      </c>
      <c r="E66" s="63">
        <f t="shared" si="12"/>
        <v>1</v>
      </c>
      <c r="F66" s="119" t="s">
        <v>450</v>
      </c>
      <c r="G66" s="93">
        <v>83260</v>
      </c>
      <c r="H66" s="64">
        <v>905</v>
      </c>
      <c r="I66" s="64"/>
      <c r="J66" s="64">
        <v>0</v>
      </c>
      <c r="K66" s="64">
        <v>6976</v>
      </c>
      <c r="L66" s="64"/>
      <c r="M66" s="64">
        <v>76903</v>
      </c>
      <c r="N66" s="64">
        <v>28820</v>
      </c>
      <c r="O66" s="64">
        <v>62381</v>
      </c>
      <c r="P66" s="64">
        <v>1577664</v>
      </c>
      <c r="Q66" s="51">
        <f t="shared" ref="Q66:Q74" si="13">SUM(G66:P66)</f>
        <v>1836909</v>
      </c>
      <c r="R66" s="10"/>
      <c r="S66" s="64">
        <v>62276</v>
      </c>
      <c r="T66" s="64">
        <v>31200</v>
      </c>
      <c r="U66" s="64">
        <v>2101</v>
      </c>
      <c r="V66" s="64">
        <v>30805</v>
      </c>
      <c r="W66" s="64">
        <v>70162</v>
      </c>
      <c r="X66" s="64">
        <v>43004</v>
      </c>
      <c r="Y66" s="64">
        <v>42597</v>
      </c>
      <c r="Z66" s="64"/>
      <c r="AA66" s="64"/>
      <c r="AB66" s="83">
        <f t="shared" ref="AB66:AB74" si="14">SUM(S66:AA66)</f>
        <v>282145</v>
      </c>
      <c r="AC66" s="51">
        <f t="shared" ref="AC66:AC75" si="15">+Q66-AB66</f>
        <v>1554764</v>
      </c>
      <c r="AD66" s="39"/>
      <c r="AE66" s="64">
        <v>6064142</v>
      </c>
      <c r="AF66" s="64">
        <v>36230</v>
      </c>
      <c r="AG66" s="64">
        <v>3667205</v>
      </c>
      <c r="AH66" s="64">
        <v>254439</v>
      </c>
      <c r="AI66" s="51">
        <f t="shared" ref="AI66:AI74" si="16">SUM(AE66:AH66)</f>
        <v>10022016</v>
      </c>
      <c r="AJ66" s="64">
        <v>18128</v>
      </c>
      <c r="AK66" s="51">
        <f t="shared" ref="AK66:AK74" si="17">+AI66-AJ66</f>
        <v>10003888</v>
      </c>
      <c r="AL66" s="39"/>
    </row>
    <row r="67" spans="1:148" ht="15.75" customHeight="1" x14ac:dyDescent="0.3">
      <c r="A67" s="3">
        <f t="shared" si="6"/>
        <v>64</v>
      </c>
      <c r="B67" s="41" t="s">
        <v>292</v>
      </c>
      <c r="C67" s="41">
        <v>9337</v>
      </c>
      <c r="D67" s="63" t="s">
        <v>27</v>
      </c>
      <c r="E67" s="63">
        <f t="shared" ref="E67:E74" si="18">IF(F67="Y",1," ")</f>
        <v>1</v>
      </c>
      <c r="F67" s="119" t="s">
        <v>450</v>
      </c>
      <c r="G67" s="93">
        <v>65298</v>
      </c>
      <c r="H67" s="64"/>
      <c r="I67" s="64">
        <v>9518</v>
      </c>
      <c r="J67" s="64">
        <v>0</v>
      </c>
      <c r="K67" s="64">
        <v>0</v>
      </c>
      <c r="L67" s="64">
        <v>0</v>
      </c>
      <c r="M67" s="64">
        <v>69550</v>
      </c>
      <c r="N67" s="64">
        <v>11846</v>
      </c>
      <c r="O67" s="64"/>
      <c r="P67" s="64"/>
      <c r="Q67" s="51">
        <f t="shared" si="13"/>
        <v>156212</v>
      </c>
      <c r="R67" s="9"/>
      <c r="S67" s="64">
        <v>59769</v>
      </c>
      <c r="T67" s="64">
        <v>9361</v>
      </c>
      <c r="U67" s="64">
        <v>1921</v>
      </c>
      <c r="V67" s="64">
        <v>24209</v>
      </c>
      <c r="W67" s="64">
        <v>9271</v>
      </c>
      <c r="X67" s="64">
        <v>20763</v>
      </c>
      <c r="Y67" s="64">
        <v>3700</v>
      </c>
      <c r="Z67" s="64">
        <v>7735</v>
      </c>
      <c r="AA67" s="64"/>
      <c r="AB67" s="83">
        <f t="shared" si="14"/>
        <v>136729</v>
      </c>
      <c r="AC67" s="51">
        <f t="shared" si="15"/>
        <v>19483</v>
      </c>
      <c r="AD67" s="39"/>
      <c r="AE67" s="64">
        <v>3099899</v>
      </c>
      <c r="AF67" s="64">
        <v>13763</v>
      </c>
      <c r="AG67" s="64">
        <v>353664</v>
      </c>
      <c r="AH67" s="64">
        <v>272</v>
      </c>
      <c r="AI67" s="51">
        <f t="shared" si="16"/>
        <v>3467598</v>
      </c>
      <c r="AJ67" s="64">
        <v>17229</v>
      </c>
      <c r="AK67" s="51">
        <f t="shared" si="17"/>
        <v>3450369</v>
      </c>
      <c r="AL67" s="39"/>
    </row>
    <row r="68" spans="1:148" ht="15.75" customHeight="1" x14ac:dyDescent="0.3">
      <c r="A68" s="3">
        <f t="shared" si="6"/>
        <v>65</v>
      </c>
      <c r="B68" s="41" t="s">
        <v>292</v>
      </c>
      <c r="C68" s="41">
        <v>9352</v>
      </c>
      <c r="D68" s="63" t="s">
        <v>255</v>
      </c>
      <c r="E68" s="63">
        <f t="shared" si="18"/>
        <v>1</v>
      </c>
      <c r="F68" s="119" t="s">
        <v>450</v>
      </c>
      <c r="G68" s="93">
        <v>41048</v>
      </c>
      <c r="H68" s="64">
        <v>1121</v>
      </c>
      <c r="I68" s="64">
        <v>271</v>
      </c>
      <c r="J68" s="64">
        <v>31488</v>
      </c>
      <c r="K68" s="64">
        <v>23950</v>
      </c>
      <c r="L68" s="64">
        <v>0</v>
      </c>
      <c r="M68" s="64">
        <v>18982</v>
      </c>
      <c r="N68" s="64">
        <v>1219</v>
      </c>
      <c r="O68" s="64">
        <v>11283</v>
      </c>
      <c r="P68" s="64">
        <v>606</v>
      </c>
      <c r="Q68" s="51">
        <f t="shared" si="13"/>
        <v>129968</v>
      </c>
      <c r="R68" s="9"/>
      <c r="S68" s="64">
        <v>35450</v>
      </c>
      <c r="T68" s="64">
        <v>0</v>
      </c>
      <c r="U68" s="64">
        <v>200</v>
      </c>
      <c r="V68" s="64">
        <v>3222</v>
      </c>
      <c r="W68" s="64">
        <v>45731</v>
      </c>
      <c r="X68" s="64">
        <v>8283</v>
      </c>
      <c r="Y68" s="64">
        <v>2383</v>
      </c>
      <c r="Z68" s="64">
        <v>614</v>
      </c>
      <c r="AA68" s="64">
        <v>1221</v>
      </c>
      <c r="AB68" s="83">
        <f t="shared" si="14"/>
        <v>97104</v>
      </c>
      <c r="AC68" s="51">
        <f t="shared" si="15"/>
        <v>32864</v>
      </c>
      <c r="AD68" s="39"/>
      <c r="AE68" s="64">
        <v>1578000</v>
      </c>
      <c r="AF68" s="64">
        <v>87690</v>
      </c>
      <c r="AG68" s="64">
        <v>81625</v>
      </c>
      <c r="AH68" s="64">
        <v>0</v>
      </c>
      <c r="AI68" s="51">
        <f t="shared" si="16"/>
        <v>1747315</v>
      </c>
      <c r="AJ68" s="64">
        <v>0</v>
      </c>
      <c r="AK68" s="51">
        <f t="shared" si="17"/>
        <v>1747315</v>
      </c>
      <c r="AL68" s="39"/>
    </row>
    <row r="69" spans="1:148" ht="15.75" customHeight="1" x14ac:dyDescent="0.3">
      <c r="A69" s="3">
        <f t="shared" si="6"/>
        <v>66</v>
      </c>
      <c r="B69" s="41" t="s">
        <v>292</v>
      </c>
      <c r="C69" s="41">
        <v>9538</v>
      </c>
      <c r="D69" s="63" t="s">
        <v>288</v>
      </c>
      <c r="E69" s="63">
        <f t="shared" si="18"/>
        <v>1</v>
      </c>
      <c r="F69" s="119" t="s">
        <v>450</v>
      </c>
      <c r="G69" s="93">
        <v>49275</v>
      </c>
      <c r="H69" s="64">
        <v>0</v>
      </c>
      <c r="I69" s="64">
        <v>700</v>
      </c>
      <c r="J69" s="64">
        <v>0</v>
      </c>
      <c r="K69" s="64">
        <v>0</v>
      </c>
      <c r="L69" s="64">
        <v>0</v>
      </c>
      <c r="M69" s="64">
        <v>30922</v>
      </c>
      <c r="N69" s="64">
        <v>2918</v>
      </c>
      <c r="O69" s="64"/>
      <c r="P69" s="64"/>
      <c r="Q69" s="51">
        <f t="shared" si="13"/>
        <v>83815</v>
      </c>
      <c r="R69" s="9"/>
      <c r="S69" s="64">
        <v>42905</v>
      </c>
      <c r="T69" s="64">
        <v>19188</v>
      </c>
      <c r="U69" s="64"/>
      <c r="V69" s="64"/>
      <c r="W69" s="64">
        <v>9114</v>
      </c>
      <c r="X69" s="64">
        <v>14149</v>
      </c>
      <c r="Y69" s="64">
        <v>568</v>
      </c>
      <c r="Z69" s="64">
        <v>1920</v>
      </c>
      <c r="AA69" s="64"/>
      <c r="AB69" s="83">
        <f t="shared" si="14"/>
        <v>87844</v>
      </c>
      <c r="AC69" s="51">
        <f t="shared" si="15"/>
        <v>-4029</v>
      </c>
      <c r="AD69" s="39"/>
      <c r="AE69" s="64">
        <v>695489</v>
      </c>
      <c r="AF69" s="64">
        <v>9094</v>
      </c>
      <c r="AG69" s="64">
        <v>73908</v>
      </c>
      <c r="AH69" s="64"/>
      <c r="AI69" s="51">
        <f t="shared" si="16"/>
        <v>778491</v>
      </c>
      <c r="AJ69" s="64">
        <v>224</v>
      </c>
      <c r="AK69" s="51">
        <f t="shared" si="17"/>
        <v>778267</v>
      </c>
      <c r="AL69" s="39"/>
    </row>
    <row r="70" spans="1:148" ht="15.75" customHeight="1" x14ac:dyDescent="0.3">
      <c r="A70" s="3">
        <f t="shared" ref="A70:A74" si="19">+A69+1</f>
        <v>67</v>
      </c>
      <c r="B70" s="41" t="s">
        <v>292</v>
      </c>
      <c r="C70" s="41">
        <v>9331</v>
      </c>
      <c r="D70" s="63" t="s">
        <v>28</v>
      </c>
      <c r="E70" s="63">
        <f t="shared" si="18"/>
        <v>1</v>
      </c>
      <c r="F70" s="119" t="s">
        <v>450</v>
      </c>
      <c r="G70" s="93">
        <v>38371</v>
      </c>
      <c r="H70" s="64"/>
      <c r="I70" s="64">
        <v>355</v>
      </c>
      <c r="J70" s="64">
        <v>0</v>
      </c>
      <c r="K70" s="64"/>
      <c r="L70" s="64"/>
      <c r="M70" s="64">
        <v>1300</v>
      </c>
      <c r="N70" s="64">
        <v>11455</v>
      </c>
      <c r="O70" s="64"/>
      <c r="P70" s="64">
        <v>0</v>
      </c>
      <c r="Q70" s="51">
        <f t="shared" si="13"/>
        <v>51481</v>
      </c>
      <c r="R70" s="9"/>
      <c r="S70" s="64">
        <v>20246</v>
      </c>
      <c r="T70" s="64">
        <v>0</v>
      </c>
      <c r="U70" s="64"/>
      <c r="V70" s="64">
        <v>1281</v>
      </c>
      <c r="W70" s="64">
        <v>7470</v>
      </c>
      <c r="X70" s="64">
        <v>5362</v>
      </c>
      <c r="Y70" s="64">
        <v>584</v>
      </c>
      <c r="Z70" s="64"/>
      <c r="AA70" s="64"/>
      <c r="AB70" s="83">
        <f t="shared" si="14"/>
        <v>34943</v>
      </c>
      <c r="AC70" s="51">
        <f t="shared" si="15"/>
        <v>16538</v>
      </c>
      <c r="AD70" s="39"/>
      <c r="AE70" s="64">
        <v>1025000</v>
      </c>
      <c r="AF70" s="64">
        <v>6515</v>
      </c>
      <c r="AG70" s="64">
        <v>370462</v>
      </c>
      <c r="AH70" s="64">
        <v>537</v>
      </c>
      <c r="AI70" s="51">
        <f t="shared" si="16"/>
        <v>1402514</v>
      </c>
      <c r="AJ70" s="64">
        <v>383</v>
      </c>
      <c r="AK70" s="51">
        <f t="shared" si="17"/>
        <v>1402131</v>
      </c>
      <c r="AL70" s="39"/>
    </row>
    <row r="71" spans="1:148" s="45" customFormat="1" ht="15.75" customHeight="1" x14ac:dyDescent="0.3">
      <c r="A71" s="3">
        <f t="shared" si="19"/>
        <v>68</v>
      </c>
      <c r="B71" s="86" t="s">
        <v>292</v>
      </c>
      <c r="C71" s="86">
        <v>9332</v>
      </c>
      <c r="D71" s="87" t="s">
        <v>52</v>
      </c>
      <c r="E71" s="63">
        <f t="shared" si="18"/>
        <v>1</v>
      </c>
      <c r="F71" s="119" t="s">
        <v>450</v>
      </c>
      <c r="G71" s="93">
        <v>22645</v>
      </c>
      <c r="H71" s="94">
        <v>1870</v>
      </c>
      <c r="I71" s="94"/>
      <c r="J71" s="94">
        <v>0</v>
      </c>
      <c r="K71" s="94">
        <v>0</v>
      </c>
      <c r="L71" s="94"/>
      <c r="M71" s="94"/>
      <c r="N71" s="94">
        <v>17261</v>
      </c>
      <c r="O71" s="94">
        <v>556</v>
      </c>
      <c r="P71" s="94">
        <v>350</v>
      </c>
      <c r="Q71" s="51">
        <f t="shared" si="13"/>
        <v>42682</v>
      </c>
      <c r="R71" s="10"/>
      <c r="S71" s="94">
        <v>8617</v>
      </c>
      <c r="T71" s="94">
        <v>0</v>
      </c>
      <c r="U71" s="94">
        <v>3983</v>
      </c>
      <c r="V71" s="94">
        <v>3658</v>
      </c>
      <c r="W71" s="94">
        <v>17024</v>
      </c>
      <c r="X71" s="94">
        <v>3665</v>
      </c>
      <c r="Y71" s="94">
        <v>2655</v>
      </c>
      <c r="Z71" s="94"/>
      <c r="AA71" s="94">
        <v>1629</v>
      </c>
      <c r="AB71" s="83">
        <f t="shared" si="14"/>
        <v>41231</v>
      </c>
      <c r="AC71" s="51">
        <f t="shared" si="15"/>
        <v>1451</v>
      </c>
      <c r="AD71" s="89"/>
      <c r="AE71" s="94">
        <v>334000</v>
      </c>
      <c r="AF71" s="94">
        <v>6272</v>
      </c>
      <c r="AG71" s="94">
        <v>649853</v>
      </c>
      <c r="AH71" s="94">
        <v>6419</v>
      </c>
      <c r="AI71" s="51">
        <f t="shared" si="16"/>
        <v>996544</v>
      </c>
      <c r="AJ71" s="94">
        <v>0</v>
      </c>
      <c r="AK71" s="51">
        <f t="shared" si="17"/>
        <v>996544</v>
      </c>
      <c r="AL71" s="89"/>
    </row>
    <row r="72" spans="1:148" s="45" customFormat="1" ht="15.75" customHeight="1" x14ac:dyDescent="0.3">
      <c r="A72" s="3">
        <f t="shared" si="19"/>
        <v>69</v>
      </c>
      <c r="B72" s="86" t="s">
        <v>292</v>
      </c>
      <c r="C72" s="86">
        <v>9985</v>
      </c>
      <c r="D72" s="87" t="s">
        <v>29</v>
      </c>
      <c r="E72" s="63" t="str">
        <f t="shared" si="18"/>
        <v xml:space="preserve"> </v>
      </c>
      <c r="F72" s="119" t="s">
        <v>303</v>
      </c>
      <c r="G72" s="93">
        <v>4264</v>
      </c>
      <c r="H72" s="94">
        <v>0</v>
      </c>
      <c r="I72" s="94">
        <v>0</v>
      </c>
      <c r="J72" s="94">
        <v>0</v>
      </c>
      <c r="K72" s="94">
        <v>0</v>
      </c>
      <c r="L72" s="94">
        <v>0</v>
      </c>
      <c r="M72" s="94">
        <v>0</v>
      </c>
      <c r="N72" s="94">
        <v>56</v>
      </c>
      <c r="O72" s="94">
        <v>0</v>
      </c>
      <c r="P72" s="94">
        <v>3500</v>
      </c>
      <c r="Q72" s="51">
        <f t="shared" si="13"/>
        <v>7820</v>
      </c>
      <c r="R72" s="9"/>
      <c r="S72" s="94">
        <v>0</v>
      </c>
      <c r="T72" s="94">
        <v>0</v>
      </c>
      <c r="U72" s="94">
        <v>0</v>
      </c>
      <c r="V72" s="94">
        <v>0</v>
      </c>
      <c r="W72" s="94">
        <v>4630</v>
      </c>
      <c r="X72" s="94">
        <v>2480</v>
      </c>
      <c r="Y72" s="94">
        <v>0</v>
      </c>
      <c r="Z72" s="94">
        <v>0</v>
      </c>
      <c r="AA72" s="94">
        <v>200</v>
      </c>
      <c r="AB72" s="83">
        <f t="shared" si="14"/>
        <v>7310</v>
      </c>
      <c r="AC72" s="51">
        <f t="shared" si="15"/>
        <v>510</v>
      </c>
      <c r="AD72" s="89"/>
      <c r="AE72" s="94">
        <v>0</v>
      </c>
      <c r="AF72" s="94">
        <v>5790</v>
      </c>
      <c r="AG72" s="94">
        <v>6356</v>
      </c>
      <c r="AH72" s="94">
        <v>0</v>
      </c>
      <c r="AI72" s="51">
        <f t="shared" si="16"/>
        <v>12146</v>
      </c>
      <c r="AJ72" s="94">
        <v>12146</v>
      </c>
      <c r="AK72" s="51">
        <f t="shared" si="17"/>
        <v>0</v>
      </c>
      <c r="AL72" s="89"/>
    </row>
    <row r="73" spans="1:148" s="45" customFormat="1" ht="15.75" customHeight="1" x14ac:dyDescent="0.3">
      <c r="A73" s="3">
        <f t="shared" si="19"/>
        <v>70</v>
      </c>
      <c r="B73" s="86" t="s">
        <v>292</v>
      </c>
      <c r="C73" s="86">
        <v>9268</v>
      </c>
      <c r="D73" s="87" t="s">
        <v>4</v>
      </c>
      <c r="E73" s="63">
        <f t="shared" si="18"/>
        <v>1</v>
      </c>
      <c r="F73" s="119" t="s">
        <v>450</v>
      </c>
      <c r="G73" s="93">
        <v>125335</v>
      </c>
      <c r="H73" s="94"/>
      <c r="I73" s="94"/>
      <c r="J73" s="94">
        <v>24049</v>
      </c>
      <c r="K73" s="94"/>
      <c r="L73" s="94">
        <v>0</v>
      </c>
      <c r="M73" s="94">
        <v>3129</v>
      </c>
      <c r="N73" s="94">
        <v>7499</v>
      </c>
      <c r="O73" s="94">
        <v>3946</v>
      </c>
      <c r="P73" s="94">
        <v>286</v>
      </c>
      <c r="Q73" s="51">
        <f t="shared" si="13"/>
        <v>164244</v>
      </c>
      <c r="R73" s="9"/>
      <c r="S73" s="94">
        <v>65604</v>
      </c>
      <c r="T73" s="94"/>
      <c r="U73" s="94">
        <v>3695</v>
      </c>
      <c r="V73" s="94">
        <v>12399</v>
      </c>
      <c r="W73" s="94">
        <v>18091</v>
      </c>
      <c r="X73" s="94">
        <v>13725</v>
      </c>
      <c r="Y73" s="94">
        <v>3546</v>
      </c>
      <c r="Z73" s="94">
        <v>14924</v>
      </c>
      <c r="AA73" s="94">
        <v>7600</v>
      </c>
      <c r="AB73" s="83">
        <f t="shared" si="14"/>
        <v>139584</v>
      </c>
      <c r="AC73" s="51">
        <f t="shared" si="15"/>
        <v>24660</v>
      </c>
      <c r="AD73" s="89"/>
      <c r="AE73" s="94">
        <v>2216696</v>
      </c>
      <c r="AF73" s="94">
        <v>44465</v>
      </c>
      <c r="AG73" s="94">
        <v>206701</v>
      </c>
      <c r="AH73" s="94"/>
      <c r="AI73" s="51">
        <f t="shared" si="16"/>
        <v>2467862</v>
      </c>
      <c r="AJ73" s="94">
        <v>6418</v>
      </c>
      <c r="AK73" s="51">
        <f t="shared" si="17"/>
        <v>2461444</v>
      </c>
      <c r="AL73" s="89"/>
    </row>
    <row r="74" spans="1:148" s="45" customFormat="1" ht="15.75" customHeight="1" x14ac:dyDescent="0.3">
      <c r="A74" s="3">
        <f t="shared" si="19"/>
        <v>71</v>
      </c>
      <c r="B74" s="86" t="s">
        <v>292</v>
      </c>
      <c r="C74" s="86">
        <v>9270</v>
      </c>
      <c r="D74" s="87" t="s">
        <v>297</v>
      </c>
      <c r="E74" s="63">
        <f t="shared" si="18"/>
        <v>1</v>
      </c>
      <c r="F74" s="119" t="s">
        <v>450</v>
      </c>
      <c r="G74" s="93">
        <v>190052</v>
      </c>
      <c r="H74" s="94"/>
      <c r="I74" s="94">
        <v>0</v>
      </c>
      <c r="J74" s="94">
        <v>0</v>
      </c>
      <c r="K74" s="94">
        <v>0</v>
      </c>
      <c r="L74" s="94">
        <v>0</v>
      </c>
      <c r="M74" s="94">
        <v>92677</v>
      </c>
      <c r="N74" s="94">
        <v>41967</v>
      </c>
      <c r="O74" s="94">
        <v>38828</v>
      </c>
      <c r="P74" s="94">
        <v>4491</v>
      </c>
      <c r="Q74" s="51">
        <f t="shared" si="13"/>
        <v>368015</v>
      </c>
      <c r="R74" s="9"/>
      <c r="S74" s="94">
        <v>141183</v>
      </c>
      <c r="T74" s="94">
        <v>30436</v>
      </c>
      <c r="U74" s="94">
        <v>8908</v>
      </c>
      <c r="V74" s="94">
        <v>64087</v>
      </c>
      <c r="W74" s="94">
        <v>55017</v>
      </c>
      <c r="X74" s="94">
        <v>55630</v>
      </c>
      <c r="Y74" s="94">
        <v>21397</v>
      </c>
      <c r="Z74" s="94">
        <v>19164</v>
      </c>
      <c r="AA74" s="94"/>
      <c r="AB74" s="83">
        <f t="shared" si="14"/>
        <v>395822</v>
      </c>
      <c r="AC74" s="51">
        <f t="shared" si="15"/>
        <v>-27807</v>
      </c>
      <c r="AD74" s="89"/>
      <c r="AE74" s="94">
        <v>3247072</v>
      </c>
      <c r="AF74" s="94">
        <v>104978</v>
      </c>
      <c r="AG74" s="94">
        <v>1201738</v>
      </c>
      <c r="AH74" s="94">
        <v>3777</v>
      </c>
      <c r="AI74" s="51">
        <f t="shared" si="16"/>
        <v>4557565</v>
      </c>
      <c r="AJ74" s="94">
        <v>16671</v>
      </c>
      <c r="AK74" s="51">
        <f t="shared" si="17"/>
        <v>4540894</v>
      </c>
      <c r="AL74" s="89"/>
    </row>
    <row r="75" spans="1:148" s="7" customFormat="1" ht="15.75" customHeight="1" x14ac:dyDescent="0.3">
      <c r="A75" s="199" t="s">
        <v>438</v>
      </c>
      <c r="B75" s="200"/>
      <c r="C75" s="200"/>
      <c r="D75" s="200"/>
      <c r="E75" s="69"/>
      <c r="F75" s="117"/>
      <c r="G75" s="76">
        <f>SUM(G4:G74)</f>
        <v>8803899</v>
      </c>
      <c r="H75" s="76">
        <f t="shared" ref="H75:P75" si="20">SUM(H4:H74)</f>
        <v>84215</v>
      </c>
      <c r="I75" s="76">
        <f t="shared" si="20"/>
        <v>401655</v>
      </c>
      <c r="J75" s="76">
        <f t="shared" si="20"/>
        <v>908870</v>
      </c>
      <c r="K75" s="76">
        <f t="shared" si="20"/>
        <v>325292</v>
      </c>
      <c r="L75" s="76">
        <f t="shared" si="20"/>
        <v>144642</v>
      </c>
      <c r="M75" s="76">
        <f t="shared" si="20"/>
        <v>3013764</v>
      </c>
      <c r="N75" s="76">
        <f t="shared" si="20"/>
        <v>646776</v>
      </c>
      <c r="O75" s="76">
        <f t="shared" si="20"/>
        <v>1154271</v>
      </c>
      <c r="P75" s="76">
        <f t="shared" si="20"/>
        <v>2200448</v>
      </c>
      <c r="Q75" s="51">
        <f>SUM(Q4:Q74)</f>
        <v>17683832</v>
      </c>
      <c r="R75" s="31"/>
      <c r="S75" s="30">
        <f>SUM(S4:S74)</f>
        <v>4082805</v>
      </c>
      <c r="T75" s="30">
        <f t="shared" ref="T75:AA75" si="21">SUM(T4:T74)</f>
        <v>727585</v>
      </c>
      <c r="U75" s="30">
        <f t="shared" si="21"/>
        <v>825870</v>
      </c>
      <c r="V75" s="30">
        <f t="shared" si="21"/>
        <v>2200047</v>
      </c>
      <c r="W75" s="30">
        <f t="shared" si="21"/>
        <v>3100311</v>
      </c>
      <c r="X75" s="30">
        <f t="shared" si="21"/>
        <v>1704196</v>
      </c>
      <c r="Y75" s="30">
        <f t="shared" si="21"/>
        <v>518916</v>
      </c>
      <c r="Z75" s="30">
        <f t="shared" si="21"/>
        <v>394265</v>
      </c>
      <c r="AA75" s="30">
        <f t="shared" si="21"/>
        <v>925642</v>
      </c>
      <c r="AB75" s="83">
        <f>SUM(AB4:AB74)</f>
        <v>14479637</v>
      </c>
      <c r="AC75" s="51">
        <f t="shared" si="15"/>
        <v>3204195</v>
      </c>
      <c r="AD75" s="35"/>
      <c r="AE75" s="76">
        <f>SUM(AE4:AE74)</f>
        <v>181673893</v>
      </c>
      <c r="AF75" s="76">
        <f t="shared" ref="AF75:AH75" si="22">SUM(AF4:AF74)</f>
        <v>5458612</v>
      </c>
      <c r="AG75" s="76">
        <f t="shared" si="22"/>
        <v>28859373</v>
      </c>
      <c r="AH75" s="76">
        <f t="shared" si="22"/>
        <v>790018</v>
      </c>
      <c r="AI75" s="51">
        <f>SUM(AI4:AI74)</f>
        <v>216781896</v>
      </c>
      <c r="AJ75" s="76">
        <f>SUM(AJ4:AJ74)</f>
        <v>4044065</v>
      </c>
      <c r="AK75" s="51">
        <f>SUM(AK4:AK74)</f>
        <v>212737831</v>
      </c>
      <c r="AL75" s="77"/>
    </row>
    <row r="76" spans="1:148" s="7" customFormat="1" ht="15.75" customHeight="1" x14ac:dyDescent="0.3">
      <c r="A76" s="199" t="s">
        <v>322</v>
      </c>
      <c r="B76" s="200"/>
      <c r="C76" s="200"/>
      <c r="D76" s="200"/>
      <c r="E76" s="69"/>
      <c r="F76" s="117"/>
      <c r="G76" s="116">
        <v>8541428</v>
      </c>
      <c r="H76" s="96">
        <v>109805</v>
      </c>
      <c r="I76" s="96">
        <v>470173</v>
      </c>
      <c r="J76" s="96">
        <v>2028984</v>
      </c>
      <c r="K76" s="96">
        <v>327965</v>
      </c>
      <c r="L76" s="96">
        <v>179774</v>
      </c>
      <c r="M76" s="96">
        <v>2725221</v>
      </c>
      <c r="N76" s="96">
        <v>667465</v>
      </c>
      <c r="O76" s="96">
        <v>880150</v>
      </c>
      <c r="P76" s="96">
        <v>391867</v>
      </c>
      <c r="Q76" s="83">
        <v>16322832</v>
      </c>
      <c r="R76" s="92"/>
      <c r="S76" s="96">
        <v>3973576</v>
      </c>
      <c r="T76" s="96">
        <v>753813</v>
      </c>
      <c r="U76" s="96">
        <v>807064</v>
      </c>
      <c r="V76" s="96">
        <v>1704110</v>
      </c>
      <c r="W76" s="96">
        <v>2953734</v>
      </c>
      <c r="X76" s="96">
        <v>2096340</v>
      </c>
      <c r="Y76" s="96">
        <v>622199</v>
      </c>
      <c r="Z76" s="96">
        <v>455286</v>
      </c>
      <c r="AA76" s="96">
        <v>882007</v>
      </c>
      <c r="AB76" s="83">
        <v>14248129</v>
      </c>
      <c r="AC76" s="83">
        <v>2074703</v>
      </c>
      <c r="AD76" s="97"/>
      <c r="AE76" s="96">
        <v>162236051</v>
      </c>
      <c r="AF76" s="96">
        <v>6970950</v>
      </c>
      <c r="AG76" s="96">
        <v>27121410</v>
      </c>
      <c r="AH76" s="96">
        <v>532125</v>
      </c>
      <c r="AI76" s="83">
        <v>196860536</v>
      </c>
      <c r="AJ76" s="96">
        <v>4326566</v>
      </c>
      <c r="AK76" s="83">
        <v>192533970</v>
      </c>
      <c r="AL76" s="77"/>
      <c r="AM76" s="97"/>
      <c r="AN76" s="97"/>
      <c r="AO76" s="97"/>
      <c r="AP76" s="97"/>
      <c r="AQ76" s="97"/>
      <c r="AR76" s="97"/>
      <c r="AS76" s="97"/>
      <c r="AT76" s="97"/>
      <c r="AU76" s="97"/>
      <c r="AV76" s="97"/>
      <c r="AW76" s="97"/>
      <c r="AX76" s="97"/>
      <c r="AY76" s="97"/>
      <c r="AZ76" s="97"/>
      <c r="BA76" s="97"/>
      <c r="BB76" s="97"/>
      <c r="BC76" s="97"/>
      <c r="BD76" s="97"/>
      <c r="BE76" s="97"/>
      <c r="BF76" s="97"/>
      <c r="BG76" s="97"/>
      <c r="BH76" s="97"/>
      <c r="BI76" s="97"/>
      <c r="BJ76" s="97"/>
      <c r="BK76" s="97"/>
      <c r="BL76" s="97"/>
      <c r="BM76" s="97"/>
      <c r="BN76" s="97"/>
      <c r="BO76" s="97"/>
      <c r="BP76" s="97"/>
      <c r="BQ76" s="97"/>
      <c r="BR76" s="97"/>
      <c r="BS76" s="97"/>
      <c r="BT76" s="97"/>
      <c r="BU76" s="97"/>
      <c r="BV76" s="97"/>
      <c r="BW76" s="97"/>
      <c r="BX76" s="97"/>
      <c r="BY76" s="97"/>
      <c r="BZ76" s="97"/>
      <c r="CA76" s="97"/>
      <c r="CB76" s="97"/>
      <c r="CC76" s="97"/>
      <c r="CD76" s="97"/>
      <c r="CE76" s="97"/>
      <c r="CF76" s="97"/>
      <c r="CG76" s="97"/>
      <c r="CH76" s="97"/>
      <c r="CI76" s="97"/>
      <c r="CJ76" s="97"/>
      <c r="CK76" s="97"/>
      <c r="CL76" s="97"/>
      <c r="CM76" s="97"/>
      <c r="CN76" s="97"/>
      <c r="CO76" s="97"/>
      <c r="CP76" s="97"/>
      <c r="CQ76" s="97"/>
      <c r="CR76" s="97"/>
      <c r="CS76" s="97"/>
      <c r="CT76" s="97"/>
      <c r="CU76" s="97"/>
      <c r="CV76" s="97"/>
      <c r="CW76" s="97"/>
      <c r="CX76" s="97"/>
      <c r="CY76" s="97"/>
      <c r="CZ76" s="97"/>
      <c r="DA76" s="97"/>
      <c r="DB76" s="97"/>
      <c r="DC76" s="97"/>
      <c r="DD76" s="97"/>
      <c r="DE76" s="97"/>
      <c r="DF76" s="97"/>
      <c r="DG76" s="97"/>
      <c r="DH76" s="97"/>
      <c r="DI76" s="97"/>
      <c r="DJ76" s="97"/>
      <c r="DK76" s="97"/>
      <c r="DL76" s="97"/>
      <c r="DM76" s="97"/>
      <c r="DN76" s="97"/>
      <c r="DO76" s="97"/>
      <c r="DP76" s="97"/>
      <c r="DQ76" s="97"/>
      <c r="DR76" s="97"/>
      <c r="DS76" s="97"/>
      <c r="DT76" s="97"/>
      <c r="DU76" s="97"/>
      <c r="DV76" s="97"/>
      <c r="DW76" s="97"/>
      <c r="DX76" s="97"/>
      <c r="DY76" s="97"/>
      <c r="DZ76" s="97"/>
      <c r="EA76" s="97"/>
      <c r="EB76" s="97"/>
      <c r="EC76" s="97"/>
      <c r="ED76" s="97"/>
      <c r="EE76" s="97"/>
      <c r="EF76" s="97"/>
      <c r="EG76" s="97"/>
      <c r="EH76" s="97"/>
      <c r="EI76" s="97"/>
      <c r="EJ76" s="97"/>
      <c r="EK76" s="97"/>
      <c r="EL76" s="97"/>
      <c r="EM76" s="97"/>
      <c r="EN76" s="97"/>
      <c r="EO76" s="97"/>
      <c r="EP76" s="97"/>
      <c r="EQ76" s="97"/>
      <c r="ER76" s="97"/>
    </row>
    <row r="77" spans="1:148" s="7" customFormat="1" ht="15.75" customHeight="1" x14ac:dyDescent="0.3">
      <c r="A77" s="201" t="s">
        <v>439</v>
      </c>
      <c r="B77" s="202"/>
      <c r="C77" s="202"/>
      <c r="D77" s="202"/>
      <c r="E77" s="70"/>
      <c r="F77" s="118"/>
      <c r="G77" s="66">
        <f t="shared" ref="G77:Q77" si="23">+G75/G76</f>
        <v>1.0307291708131241</v>
      </c>
      <c r="H77" s="40">
        <f t="shared" si="23"/>
        <v>0.76695050316470104</v>
      </c>
      <c r="I77" s="40">
        <f t="shared" si="23"/>
        <v>0.85427066207544877</v>
      </c>
      <c r="J77" s="40">
        <f t="shared" si="23"/>
        <v>0.44794340418652884</v>
      </c>
      <c r="K77" s="40">
        <f t="shared" si="23"/>
        <v>0.99184974006372628</v>
      </c>
      <c r="L77" s="40">
        <f t="shared" si="23"/>
        <v>0.80457685761011044</v>
      </c>
      <c r="M77" s="40">
        <f t="shared" si="23"/>
        <v>1.1058787525855702</v>
      </c>
      <c r="N77" s="40">
        <f t="shared" si="23"/>
        <v>0.96900361816724467</v>
      </c>
      <c r="O77" s="40">
        <f t="shared" si="23"/>
        <v>1.3114480486280748</v>
      </c>
      <c r="P77" s="40">
        <f t="shared" si="23"/>
        <v>5.6152929437793944</v>
      </c>
      <c r="Q77" s="52">
        <f t="shared" si="23"/>
        <v>1.0833801389366746</v>
      </c>
      <c r="R77" s="79"/>
      <c r="S77" s="40">
        <f t="shared" ref="S77:Y77" si="24">+S75/S76</f>
        <v>1.0274888412855323</v>
      </c>
      <c r="T77" s="40">
        <f t="shared" si="24"/>
        <v>0.96520622488601282</v>
      </c>
      <c r="U77" s="40">
        <f t="shared" si="24"/>
        <v>1.0233017455864715</v>
      </c>
      <c r="V77" s="40">
        <f t="shared" si="24"/>
        <v>1.2910240536115627</v>
      </c>
      <c r="W77" s="40">
        <f t="shared" si="24"/>
        <v>1.0496243060478703</v>
      </c>
      <c r="X77" s="40">
        <f t="shared" si="24"/>
        <v>0.81293874085310591</v>
      </c>
      <c r="Y77" s="40">
        <f t="shared" si="24"/>
        <v>0.83400326905057709</v>
      </c>
      <c r="Z77" s="40">
        <v>0</v>
      </c>
      <c r="AA77" s="40">
        <f>+AA75/AA76</f>
        <v>1.049472396477579</v>
      </c>
      <c r="AB77" s="147">
        <f>+AB75/AB76</f>
        <v>1.0162483088130378</v>
      </c>
      <c r="AC77" s="147">
        <f>+AC75/AC76*-1</f>
        <v>-1.5444114169594394</v>
      </c>
      <c r="AD77" s="37"/>
      <c r="AE77" s="40">
        <f t="shared" ref="AE77:AK77" si="25">+AE75/AE76</f>
        <v>1.1198121002094659</v>
      </c>
      <c r="AF77" s="66">
        <f t="shared" si="25"/>
        <v>0.78305137750234899</v>
      </c>
      <c r="AG77" s="40">
        <f t="shared" si="25"/>
        <v>1.0640808497788279</v>
      </c>
      <c r="AH77" s="40">
        <f t="shared" si="25"/>
        <v>1.4846474042753113</v>
      </c>
      <c r="AI77" s="52">
        <f t="shared" si="25"/>
        <v>1.101195294926963</v>
      </c>
      <c r="AJ77" s="40">
        <f t="shared" si="25"/>
        <v>0.93470549160696959</v>
      </c>
      <c r="AK77" s="52">
        <f t="shared" si="25"/>
        <v>1.1049366041743178</v>
      </c>
      <c r="AL77" s="77"/>
    </row>
    <row r="78" spans="1:148" ht="15.75" customHeight="1" x14ac:dyDescent="0.3">
      <c r="B78" s="41"/>
      <c r="C78" s="41"/>
      <c r="D78" s="63"/>
      <c r="E78" s="63"/>
      <c r="F78" s="41"/>
      <c r="G78" s="61"/>
      <c r="U78"/>
      <c r="V78"/>
      <c r="W78"/>
      <c r="X78"/>
      <c r="Y78"/>
      <c r="Z78"/>
      <c r="AA78"/>
      <c r="AD78" s="47"/>
    </row>
    <row r="79" spans="1:148" ht="15.75" customHeight="1" x14ac:dyDescent="0.3">
      <c r="B79" s="41"/>
      <c r="C79" s="41"/>
      <c r="D79" s="149" t="s">
        <v>442</v>
      </c>
      <c r="E79" s="149"/>
      <c r="F79" s="35">
        <f>SUM(E4:E74)</f>
        <v>58</v>
      </c>
      <c r="G79" s="61"/>
      <c r="U79"/>
      <c r="V79"/>
      <c r="W79"/>
      <c r="X79"/>
      <c r="Y79"/>
      <c r="Z79"/>
      <c r="AA79"/>
    </row>
    <row r="80" spans="1:148" ht="15.75" customHeight="1" x14ac:dyDescent="0.3">
      <c r="B80" s="41"/>
      <c r="C80" s="41"/>
      <c r="D80" s="149" t="s">
        <v>318</v>
      </c>
      <c r="E80" s="149"/>
      <c r="F80" s="150">
        <f>+F79/A74</f>
        <v>0.81690140845070425</v>
      </c>
      <c r="G80" s="61"/>
      <c r="U80"/>
      <c r="V80" s="95"/>
      <c r="W80"/>
      <c r="X80"/>
      <c r="Y80"/>
      <c r="Z80"/>
      <c r="AA80"/>
    </row>
    <row r="81" spans="2:22" customFormat="1" ht="15.75" customHeight="1" x14ac:dyDescent="0.3">
      <c r="B81" s="41"/>
      <c r="C81" s="41"/>
      <c r="D81" s="63"/>
      <c r="E81" s="63"/>
      <c r="F81" s="41"/>
      <c r="G81" s="61"/>
      <c r="Q81" s="7"/>
      <c r="R81" s="50"/>
      <c r="V81" s="95"/>
    </row>
    <row r="82" spans="2:22" customFormat="1" ht="15.75" customHeight="1" x14ac:dyDescent="0.3">
      <c r="B82" s="41"/>
      <c r="C82" s="41"/>
      <c r="D82" s="63"/>
      <c r="E82" s="63"/>
      <c r="F82" s="41"/>
      <c r="G82" s="61"/>
      <c r="Q82" s="7"/>
      <c r="R82" s="50"/>
      <c r="V82" s="95"/>
    </row>
    <row r="83" spans="2:22" customFormat="1" ht="15.75" customHeight="1" x14ac:dyDescent="0.3">
      <c r="B83" s="41"/>
      <c r="C83" s="41"/>
      <c r="D83" s="63"/>
      <c r="E83" s="63"/>
      <c r="F83" s="41"/>
      <c r="G83" s="61"/>
      <c r="Q83" s="7"/>
      <c r="R83" s="50"/>
      <c r="V83" s="95"/>
    </row>
    <row r="84" spans="2:22" customFormat="1" ht="15.75" customHeight="1" x14ac:dyDescent="0.3">
      <c r="B84" s="41"/>
      <c r="C84" s="41"/>
      <c r="D84" s="63"/>
      <c r="E84" s="63"/>
      <c r="F84" s="41"/>
      <c r="G84" s="61"/>
      <c r="Q84" s="7"/>
      <c r="R84" s="50"/>
      <c r="V84" s="95"/>
    </row>
    <row r="85" spans="2:22" customFormat="1" ht="15.75" customHeight="1" x14ac:dyDescent="0.3">
      <c r="B85" s="41"/>
      <c r="C85" s="41"/>
      <c r="D85" s="63"/>
      <c r="E85" s="63"/>
      <c r="F85" s="41"/>
      <c r="G85" s="61"/>
      <c r="Q85" s="7"/>
      <c r="R85" s="50"/>
    </row>
    <row r="86" spans="2:22" customFormat="1" ht="15.75" customHeight="1" x14ac:dyDescent="0.3">
      <c r="B86" s="41"/>
      <c r="C86" s="41"/>
      <c r="D86" s="63"/>
      <c r="E86" s="63"/>
      <c r="F86" s="41"/>
      <c r="G86" s="61"/>
      <c r="Q86" s="7"/>
      <c r="R86" s="50"/>
    </row>
    <row r="87" spans="2:22" customFormat="1" ht="15.75" customHeight="1" x14ac:dyDescent="0.3">
      <c r="B87" s="41"/>
      <c r="C87" s="41"/>
      <c r="D87" s="63"/>
      <c r="E87" s="63"/>
      <c r="F87" s="41"/>
      <c r="G87" s="61"/>
      <c r="Q87" s="7"/>
      <c r="R87" s="50"/>
    </row>
    <row r="88" spans="2:22" customFormat="1" ht="15.75" customHeight="1" x14ac:dyDescent="0.3">
      <c r="B88" s="41"/>
      <c r="C88" s="41"/>
      <c r="D88" s="63"/>
      <c r="E88" s="63"/>
      <c r="F88" s="41"/>
      <c r="G88" s="61"/>
      <c r="Q88" s="7"/>
      <c r="R88" s="50"/>
    </row>
    <row r="89" spans="2:22" customFormat="1" ht="15.75" customHeight="1" x14ac:dyDescent="0.3">
      <c r="B89" s="41"/>
      <c r="C89" s="41"/>
      <c r="D89" s="63"/>
      <c r="E89" s="63"/>
      <c r="F89" s="41"/>
      <c r="G89" s="61"/>
      <c r="Q89" s="7"/>
      <c r="R89" s="50"/>
    </row>
    <row r="90" spans="2:22" customFormat="1" ht="15.75" customHeight="1" x14ac:dyDescent="0.3">
      <c r="B90" s="41"/>
      <c r="C90" s="41"/>
      <c r="D90" s="63"/>
      <c r="E90" s="63"/>
      <c r="F90" s="41"/>
      <c r="G90" s="61"/>
      <c r="Q90" s="7"/>
      <c r="R90" s="50"/>
    </row>
    <row r="91" spans="2:22" customFormat="1" ht="15.75" customHeight="1" x14ac:dyDescent="0.3">
      <c r="B91" s="41"/>
      <c r="C91" s="41"/>
      <c r="D91" s="63"/>
      <c r="E91" s="63"/>
      <c r="F91" s="41"/>
      <c r="G91" s="61"/>
      <c r="Q91" s="7"/>
      <c r="R91" s="50"/>
    </row>
    <row r="92" spans="2:22" customFormat="1" ht="15.75" customHeight="1" x14ac:dyDescent="0.3">
      <c r="B92" s="41"/>
      <c r="C92" s="41"/>
      <c r="D92" s="63"/>
      <c r="E92" s="63"/>
      <c r="F92" s="41"/>
      <c r="G92" s="61"/>
      <c r="Q92" s="7"/>
      <c r="R92" s="50"/>
    </row>
    <row r="93" spans="2:22" customFormat="1" ht="15.75" customHeight="1" x14ac:dyDescent="0.3">
      <c r="B93" s="41"/>
      <c r="C93" s="41"/>
      <c r="D93" s="63"/>
      <c r="E93" s="63"/>
      <c r="F93" s="41"/>
      <c r="G93" s="61"/>
      <c r="Q93" s="7"/>
      <c r="R93" s="50"/>
    </row>
    <row r="94" spans="2:22" customFormat="1" ht="15.75" customHeight="1" x14ac:dyDescent="0.3">
      <c r="B94" s="41"/>
      <c r="C94" s="41"/>
      <c r="D94" s="63"/>
      <c r="E94" s="63"/>
      <c r="F94" s="41"/>
      <c r="G94" s="61"/>
      <c r="Q94" s="7"/>
      <c r="R94" s="50"/>
    </row>
    <row r="95" spans="2:22" customFormat="1" ht="15.75" customHeight="1" x14ac:dyDescent="0.3">
      <c r="B95" s="41"/>
      <c r="C95" s="41"/>
      <c r="D95" s="63"/>
      <c r="E95" s="63"/>
      <c r="F95" s="41"/>
      <c r="G95" s="61"/>
      <c r="Q95" s="7"/>
      <c r="R95" s="50"/>
    </row>
    <row r="96" spans="2:22" customFormat="1" ht="15.75" customHeight="1" x14ac:dyDescent="0.3">
      <c r="B96" s="41"/>
      <c r="C96" s="41"/>
      <c r="D96" s="63"/>
      <c r="E96" s="63"/>
      <c r="F96" s="41"/>
      <c r="G96" s="61"/>
      <c r="Q96" s="7"/>
      <c r="R96" s="50"/>
    </row>
    <row r="97" spans="2:18" customFormat="1" ht="15.75" customHeight="1" x14ac:dyDescent="0.3">
      <c r="B97" s="41"/>
      <c r="C97" s="41"/>
      <c r="D97" s="63"/>
      <c r="E97" s="63"/>
      <c r="F97" s="41"/>
      <c r="G97" s="61"/>
      <c r="Q97" s="7"/>
      <c r="R97" s="50"/>
    </row>
    <row r="98" spans="2:18" customFormat="1" ht="15.75" customHeight="1" x14ac:dyDescent="0.3">
      <c r="B98" s="41"/>
      <c r="C98" s="41"/>
      <c r="D98" s="63"/>
      <c r="E98" s="63"/>
      <c r="F98" s="41"/>
      <c r="G98" s="61"/>
      <c r="Q98" s="7"/>
      <c r="R98" s="50"/>
    </row>
    <row r="99" spans="2:18" customFormat="1" ht="15.75" customHeight="1" x14ac:dyDescent="0.3">
      <c r="B99" s="41"/>
      <c r="C99" s="41"/>
      <c r="D99" s="63"/>
      <c r="E99" s="63"/>
      <c r="F99" s="41"/>
      <c r="G99" s="61"/>
      <c r="Q99" s="7"/>
      <c r="R99" s="50"/>
    </row>
    <row r="100" spans="2:18" customFormat="1" ht="15.75" customHeight="1" x14ac:dyDescent="0.3">
      <c r="B100" s="41"/>
      <c r="C100" s="41"/>
      <c r="D100" s="63"/>
      <c r="E100" s="63"/>
      <c r="F100" s="41"/>
      <c r="G100" s="61"/>
      <c r="Q100" s="7"/>
      <c r="R100" s="50"/>
    </row>
    <row r="101" spans="2:18" customFormat="1" ht="15.75" customHeight="1" x14ac:dyDescent="0.3">
      <c r="B101" s="41"/>
      <c r="C101" s="41"/>
      <c r="D101" s="63"/>
      <c r="E101" s="63"/>
      <c r="F101" s="41"/>
      <c r="G101" s="61"/>
      <c r="Q101" s="7"/>
      <c r="R101" s="50"/>
    </row>
    <row r="102" spans="2:18" customFormat="1" ht="15.75" customHeight="1" x14ac:dyDescent="0.3">
      <c r="B102" s="41"/>
      <c r="C102" s="41"/>
      <c r="D102" s="63"/>
      <c r="E102" s="63"/>
      <c r="F102" s="41"/>
      <c r="G102" s="61"/>
      <c r="Q102" s="7"/>
      <c r="R102" s="50"/>
    </row>
    <row r="103" spans="2:18" customFormat="1" ht="15.75" customHeight="1" x14ac:dyDescent="0.3">
      <c r="B103" s="41"/>
      <c r="C103" s="41"/>
      <c r="D103" s="63"/>
      <c r="E103" s="63"/>
      <c r="F103" s="41"/>
      <c r="G103" s="61"/>
      <c r="Q103" s="7"/>
      <c r="R103" s="50"/>
    </row>
    <row r="104" spans="2:18" customFormat="1" ht="15.75" customHeight="1" x14ac:dyDescent="0.3">
      <c r="B104" s="41"/>
      <c r="C104" s="41"/>
      <c r="D104" s="63"/>
      <c r="E104" s="63"/>
      <c r="F104" s="41"/>
      <c r="G104" s="61"/>
      <c r="Q104" s="7"/>
      <c r="R104" s="50"/>
    </row>
    <row r="105" spans="2:18" customFormat="1" ht="15.75" customHeight="1" x14ac:dyDescent="0.3">
      <c r="B105" s="41"/>
      <c r="C105" s="41"/>
      <c r="D105" s="63"/>
      <c r="E105" s="63"/>
      <c r="F105" s="41"/>
      <c r="G105" s="61"/>
      <c r="Q105" s="7"/>
      <c r="R105" s="50"/>
    </row>
    <row r="106" spans="2:18" customFormat="1" ht="15.75" customHeight="1" x14ac:dyDescent="0.3">
      <c r="B106" s="41"/>
      <c r="C106" s="41"/>
      <c r="D106" s="63"/>
      <c r="E106" s="63"/>
      <c r="F106" s="41"/>
      <c r="G106" s="61"/>
      <c r="Q106" s="7"/>
      <c r="R106" s="50"/>
    </row>
    <row r="107" spans="2:18" customFormat="1" ht="15.75" customHeight="1" x14ac:dyDescent="0.3">
      <c r="B107" s="41"/>
      <c r="C107" s="41"/>
      <c r="D107" s="63"/>
      <c r="E107" s="63"/>
      <c r="F107" s="41"/>
      <c r="G107" s="61"/>
      <c r="Q107" s="7"/>
      <c r="R107" s="50"/>
    </row>
    <row r="108" spans="2:18" customFormat="1" ht="15.75" customHeight="1" x14ac:dyDescent="0.3">
      <c r="B108" s="41"/>
      <c r="C108" s="41"/>
      <c r="D108" s="63"/>
      <c r="E108" s="63"/>
      <c r="F108" s="41"/>
      <c r="G108" s="61"/>
      <c r="Q108" s="7"/>
      <c r="R108" s="50"/>
    </row>
    <row r="109" spans="2:18" customFormat="1" ht="15.75" customHeight="1" x14ac:dyDescent="0.3">
      <c r="B109" s="41"/>
      <c r="C109" s="41"/>
      <c r="D109" s="63"/>
      <c r="E109" s="63"/>
      <c r="F109" s="41"/>
      <c r="G109" s="61"/>
      <c r="Q109" s="7"/>
      <c r="R109" s="50"/>
    </row>
    <row r="110" spans="2:18" customFormat="1" ht="15.75" customHeight="1" x14ac:dyDescent="0.3">
      <c r="B110" s="41"/>
      <c r="C110" s="41"/>
      <c r="D110" s="63"/>
      <c r="E110" s="63"/>
      <c r="F110" s="41"/>
      <c r="G110" s="61"/>
      <c r="Q110" s="7"/>
      <c r="R110" s="50"/>
    </row>
    <row r="111" spans="2:18" customFormat="1" ht="15.75" customHeight="1" x14ac:dyDescent="0.3">
      <c r="B111" s="41"/>
      <c r="C111" s="41"/>
      <c r="D111" s="63"/>
      <c r="E111" s="63"/>
      <c r="F111" s="41"/>
      <c r="G111" s="61"/>
      <c r="Q111" s="7"/>
      <c r="R111" s="50"/>
    </row>
    <row r="112" spans="2:18" customFormat="1" ht="15.75" customHeight="1" x14ac:dyDescent="0.3">
      <c r="B112" s="41"/>
      <c r="C112" s="41"/>
      <c r="D112" s="63"/>
      <c r="E112" s="63"/>
      <c r="F112" s="41"/>
      <c r="G112" s="61"/>
      <c r="Q112" s="7"/>
      <c r="R112" s="50"/>
    </row>
    <row r="113" spans="2:18" customFormat="1" ht="15.75" customHeight="1" x14ac:dyDescent="0.3">
      <c r="B113" s="41"/>
      <c r="C113" s="41"/>
      <c r="D113" s="63"/>
      <c r="E113" s="63"/>
      <c r="F113" s="41"/>
      <c r="G113" s="61"/>
      <c r="Q113" s="7"/>
      <c r="R113" s="50"/>
    </row>
    <row r="114" spans="2:18" customFormat="1" ht="15.75" customHeight="1" x14ac:dyDescent="0.3">
      <c r="B114" s="41"/>
      <c r="C114" s="41"/>
      <c r="D114" s="63"/>
      <c r="E114" s="63"/>
      <c r="F114" s="41"/>
      <c r="G114" s="61"/>
      <c r="Q114" s="7"/>
      <c r="R114" s="50"/>
    </row>
    <row r="115" spans="2:18" customFormat="1" ht="15.75" customHeight="1" x14ac:dyDescent="0.3">
      <c r="B115" s="41"/>
      <c r="C115" s="41"/>
      <c r="D115" s="63"/>
      <c r="E115" s="63"/>
      <c r="F115" s="41"/>
      <c r="G115" s="61"/>
      <c r="Q115" s="7"/>
      <c r="R115" s="50"/>
    </row>
    <row r="116" spans="2:18" customFormat="1" ht="15.75" customHeight="1" x14ac:dyDescent="0.3">
      <c r="B116" s="41"/>
      <c r="C116" s="41"/>
      <c r="D116" s="63"/>
      <c r="E116" s="63"/>
      <c r="F116" s="41"/>
      <c r="G116" s="61"/>
      <c r="Q116" s="7"/>
      <c r="R116" s="50"/>
    </row>
    <row r="117" spans="2:18" customFormat="1" ht="15.75" customHeight="1" x14ac:dyDescent="0.3">
      <c r="B117" s="41"/>
      <c r="C117" s="41"/>
      <c r="D117" s="63"/>
      <c r="E117" s="63"/>
      <c r="F117" s="41"/>
      <c r="G117" s="61"/>
      <c r="Q117" s="7"/>
      <c r="R117" s="50"/>
    </row>
    <row r="118" spans="2:18" customFormat="1" ht="15.75" customHeight="1" x14ac:dyDescent="0.3">
      <c r="B118" s="41"/>
      <c r="C118" s="41"/>
      <c r="D118" s="63"/>
      <c r="E118" s="63"/>
      <c r="F118" s="41"/>
      <c r="G118" s="61"/>
      <c r="Q118" s="7"/>
      <c r="R118" s="50"/>
    </row>
    <row r="119" spans="2:18" customFormat="1" ht="15.75" customHeight="1" x14ac:dyDescent="0.3">
      <c r="B119" s="41"/>
      <c r="C119" s="41"/>
      <c r="D119" s="63"/>
      <c r="E119" s="63"/>
      <c r="F119" s="41"/>
      <c r="G119" s="61"/>
      <c r="Q119" s="7"/>
      <c r="R119" s="50"/>
    </row>
    <row r="120" spans="2:18" customFormat="1" ht="15.75" customHeight="1" x14ac:dyDescent="0.3">
      <c r="B120" s="41"/>
      <c r="C120" s="41"/>
      <c r="D120" s="63"/>
      <c r="E120" s="63"/>
      <c r="F120" s="41"/>
      <c r="G120" s="61"/>
      <c r="Q120" s="7"/>
      <c r="R120" s="50"/>
    </row>
    <row r="121" spans="2:18" customFormat="1" ht="15.75" customHeight="1" x14ac:dyDescent="0.3">
      <c r="B121" s="41"/>
      <c r="C121" s="41"/>
      <c r="D121" s="63"/>
      <c r="E121" s="63"/>
      <c r="F121" s="41"/>
      <c r="G121" s="61"/>
      <c r="Q121" s="7"/>
      <c r="R121" s="50"/>
    </row>
    <row r="122" spans="2:18" customFormat="1" ht="15.75" customHeight="1" x14ac:dyDescent="0.3">
      <c r="B122" s="41"/>
      <c r="C122" s="41"/>
      <c r="D122" s="63"/>
      <c r="E122" s="63"/>
      <c r="F122" s="41"/>
      <c r="G122" s="61"/>
      <c r="Q122" s="7"/>
      <c r="R122" s="50"/>
    </row>
    <row r="123" spans="2:18" customFormat="1" ht="15.75" customHeight="1" x14ac:dyDescent="0.3">
      <c r="B123" s="41"/>
      <c r="C123" s="41"/>
      <c r="D123" s="63"/>
      <c r="E123" s="63"/>
      <c r="F123" s="41"/>
      <c r="G123" s="61"/>
      <c r="Q123" s="7"/>
      <c r="R123" s="50"/>
    </row>
    <row r="124" spans="2:18" customFormat="1" ht="15.75" customHeight="1" x14ac:dyDescent="0.3">
      <c r="B124" s="41"/>
      <c r="C124" s="41"/>
      <c r="D124" s="63"/>
      <c r="E124" s="63"/>
      <c r="F124" s="41"/>
      <c r="G124" s="61"/>
      <c r="Q124" s="7"/>
      <c r="R124" s="50"/>
    </row>
    <row r="125" spans="2:18" customFormat="1" ht="15.75" customHeight="1" x14ac:dyDescent="0.3">
      <c r="B125" s="41"/>
      <c r="C125" s="41"/>
      <c r="D125" s="63"/>
      <c r="E125" s="63"/>
      <c r="F125" s="41"/>
      <c r="G125" s="61"/>
      <c r="Q125" s="7"/>
      <c r="R125" s="50"/>
    </row>
    <row r="126" spans="2:18" customFormat="1" ht="15.75" customHeight="1" x14ac:dyDescent="0.3">
      <c r="B126" s="41"/>
      <c r="C126" s="41"/>
      <c r="D126" s="63"/>
      <c r="E126" s="63"/>
      <c r="F126" s="41"/>
      <c r="G126" s="61"/>
      <c r="Q126" s="7"/>
      <c r="R126" s="50"/>
    </row>
    <row r="127" spans="2:18" customFormat="1" ht="15.75" customHeight="1" x14ac:dyDescent="0.3">
      <c r="B127" s="41"/>
      <c r="C127" s="41"/>
      <c r="D127" s="63"/>
      <c r="E127" s="63"/>
      <c r="F127" s="41"/>
      <c r="G127" s="61"/>
      <c r="Q127" s="7"/>
      <c r="R127" s="50"/>
    </row>
    <row r="128" spans="2:18" customFormat="1" ht="15.75" customHeight="1" x14ac:dyDescent="0.3">
      <c r="B128" s="41"/>
      <c r="C128" s="41"/>
      <c r="D128" s="63"/>
      <c r="E128" s="63"/>
      <c r="F128" s="41"/>
      <c r="G128" s="61"/>
      <c r="Q128" s="7"/>
      <c r="R128" s="50"/>
    </row>
    <row r="129" spans="2:18" customFormat="1" ht="15.75" customHeight="1" x14ac:dyDescent="0.3">
      <c r="B129" s="41"/>
      <c r="C129" s="41"/>
      <c r="D129" s="63"/>
      <c r="E129" s="63"/>
      <c r="F129" s="41"/>
      <c r="G129" s="61"/>
      <c r="Q129" s="7"/>
      <c r="R129" s="50"/>
    </row>
    <row r="130" spans="2:18" customFormat="1" ht="15.75" customHeight="1" x14ac:dyDescent="0.3">
      <c r="B130" s="41"/>
      <c r="C130" s="41"/>
      <c r="D130" s="63"/>
      <c r="E130" s="63"/>
      <c r="F130" s="41"/>
      <c r="G130" s="61"/>
      <c r="Q130" s="7"/>
      <c r="R130" s="50"/>
    </row>
    <row r="131" spans="2:18" customFormat="1" ht="15.75" customHeight="1" x14ac:dyDescent="0.3">
      <c r="B131" s="41"/>
      <c r="C131" s="41"/>
      <c r="D131" s="63"/>
      <c r="E131" s="63"/>
      <c r="F131" s="41"/>
      <c r="G131" s="61"/>
      <c r="Q131" s="7"/>
      <c r="R131" s="50"/>
    </row>
    <row r="132" spans="2:18" customFormat="1" ht="15.75" customHeight="1" x14ac:dyDescent="0.3">
      <c r="B132" s="41"/>
      <c r="C132" s="41"/>
      <c r="D132" s="63"/>
      <c r="E132" s="63"/>
      <c r="F132" s="41"/>
      <c r="G132" s="61"/>
      <c r="Q132" s="7"/>
      <c r="R132" s="50"/>
    </row>
    <row r="133" spans="2:18" customFormat="1" ht="15.75" customHeight="1" x14ac:dyDescent="0.3">
      <c r="B133" s="41"/>
      <c r="C133" s="41"/>
      <c r="D133" s="63"/>
      <c r="E133" s="63"/>
      <c r="F133" s="41"/>
      <c r="G133" s="61"/>
      <c r="Q133" s="7"/>
      <c r="R133" s="50"/>
    </row>
    <row r="134" spans="2:18" customFormat="1" ht="15.75" customHeight="1" x14ac:dyDescent="0.3">
      <c r="B134" s="41"/>
      <c r="C134" s="41"/>
      <c r="D134" s="63"/>
      <c r="E134" s="63"/>
      <c r="F134" s="41"/>
      <c r="G134" s="61"/>
      <c r="Q134" s="7"/>
      <c r="R134" s="50"/>
    </row>
    <row r="135" spans="2:18" customFormat="1" ht="15.75" customHeight="1" x14ac:dyDescent="0.3">
      <c r="D135" s="49"/>
      <c r="E135" s="49"/>
      <c r="F135" s="38"/>
      <c r="Q135" s="7"/>
      <c r="R135" s="50"/>
    </row>
    <row r="136" spans="2:18" customFormat="1" ht="15.75" customHeight="1" x14ac:dyDescent="0.3">
      <c r="D136" s="49"/>
      <c r="E136" s="49"/>
      <c r="F136" s="38"/>
      <c r="Q136" s="7"/>
      <c r="R136" s="50"/>
    </row>
    <row r="137" spans="2:18" customFormat="1" ht="15.75" customHeight="1" x14ac:dyDescent="0.3">
      <c r="D137" s="49"/>
      <c r="E137" s="49"/>
      <c r="F137" s="38"/>
      <c r="Q137" s="7"/>
      <c r="R137" s="50"/>
    </row>
    <row r="138" spans="2:18" customFormat="1" ht="15.75" customHeight="1" x14ac:dyDescent="0.3">
      <c r="D138" s="49"/>
      <c r="E138" s="49"/>
      <c r="F138" s="38"/>
      <c r="Q138" s="7"/>
      <c r="R138" s="50"/>
    </row>
    <row r="139" spans="2:18" customFormat="1" ht="15.75" customHeight="1" x14ac:dyDescent="0.3">
      <c r="D139" s="49"/>
      <c r="E139" s="49"/>
      <c r="F139" s="38"/>
      <c r="Q139" s="7"/>
      <c r="R139" s="50"/>
    </row>
    <row r="140" spans="2:18" customFormat="1" ht="15.75" customHeight="1" x14ac:dyDescent="0.3">
      <c r="D140" s="49"/>
      <c r="E140" s="49"/>
      <c r="F140" s="38"/>
      <c r="Q140" s="7"/>
      <c r="R140" s="50"/>
    </row>
    <row r="141" spans="2:18" customFormat="1" ht="15.75" customHeight="1" x14ac:dyDescent="0.3">
      <c r="D141" s="49"/>
      <c r="E141" s="49"/>
      <c r="F141" s="38"/>
      <c r="Q141" s="7"/>
      <c r="R141" s="50"/>
    </row>
    <row r="142" spans="2:18" customFormat="1" ht="15.75" customHeight="1" x14ac:dyDescent="0.3">
      <c r="D142" s="49"/>
      <c r="E142" s="49"/>
      <c r="F142" s="38"/>
      <c r="Q142" s="7"/>
      <c r="R142" s="50"/>
    </row>
    <row r="143" spans="2:18" customFormat="1" ht="15.75" customHeight="1" x14ac:dyDescent="0.3">
      <c r="D143" s="49"/>
      <c r="E143" s="49"/>
      <c r="F143" s="38"/>
      <c r="Q143" s="7"/>
      <c r="R143" s="50"/>
    </row>
    <row r="144" spans="2:18" customFormat="1" ht="15.75" customHeight="1" x14ac:dyDescent="0.3">
      <c r="D144" s="49"/>
      <c r="E144" s="49"/>
      <c r="F144" s="38"/>
      <c r="Q144" s="7"/>
      <c r="R144" s="50"/>
    </row>
    <row r="145" spans="4:18" customFormat="1" ht="15.75" customHeight="1" x14ac:dyDescent="0.3">
      <c r="D145" s="49"/>
      <c r="E145" s="49"/>
      <c r="F145" s="38"/>
      <c r="Q145" s="7"/>
      <c r="R145" s="50"/>
    </row>
    <row r="146" spans="4:18" customFormat="1" ht="15.75" customHeight="1" x14ac:dyDescent="0.3">
      <c r="D146" s="49"/>
      <c r="E146" s="49"/>
      <c r="F146" s="38"/>
      <c r="Q146" s="7"/>
      <c r="R146" s="50"/>
    </row>
    <row r="147" spans="4:18" customFormat="1" ht="15.75" customHeight="1" x14ac:dyDescent="0.3">
      <c r="D147" s="49"/>
      <c r="E147" s="49"/>
      <c r="F147" s="38"/>
      <c r="Q147" s="7"/>
      <c r="R147" s="50"/>
    </row>
    <row r="148" spans="4:18" customFormat="1" ht="15.75" customHeight="1" x14ac:dyDescent="0.3">
      <c r="D148" s="49"/>
      <c r="E148" s="49"/>
      <c r="F148" s="38"/>
      <c r="Q148" s="7"/>
      <c r="R148" s="50"/>
    </row>
    <row r="149" spans="4:18" customFormat="1" ht="15.75" customHeight="1" x14ac:dyDescent="0.3">
      <c r="F149" s="38"/>
      <c r="Q149" s="7"/>
      <c r="R149" s="50"/>
    </row>
    <row r="150" spans="4:18" customFormat="1" ht="15.75" customHeight="1" x14ac:dyDescent="0.3">
      <c r="F150" s="38"/>
      <c r="Q150" s="7"/>
      <c r="R150" s="50"/>
    </row>
    <row r="151" spans="4:18" customFormat="1" ht="15.75" customHeight="1" x14ac:dyDescent="0.3">
      <c r="F151" s="38"/>
      <c r="Q151" s="7"/>
      <c r="R151" s="50"/>
    </row>
    <row r="152" spans="4:18" customFormat="1" ht="15.75" customHeight="1" x14ac:dyDescent="0.3">
      <c r="F152" s="38"/>
      <c r="Q152" s="7"/>
      <c r="R152" s="50"/>
    </row>
    <row r="153" spans="4:18" customFormat="1" ht="15.75" customHeight="1" x14ac:dyDescent="0.3">
      <c r="F153" s="38"/>
      <c r="Q153" s="7"/>
      <c r="R153" s="50"/>
    </row>
    <row r="154" spans="4:18" customFormat="1" ht="15.75" customHeight="1" x14ac:dyDescent="0.3">
      <c r="F154" s="38"/>
      <c r="Q154" s="7"/>
      <c r="R154" s="50"/>
    </row>
    <row r="155" spans="4:18" customFormat="1" ht="15.75" customHeight="1" x14ac:dyDescent="0.3">
      <c r="F155" s="38"/>
      <c r="Q155" s="7"/>
      <c r="R155" s="50"/>
    </row>
    <row r="156" spans="4:18" customFormat="1" ht="15.75" customHeight="1" x14ac:dyDescent="0.3">
      <c r="F156" s="38"/>
      <c r="Q156" s="7"/>
      <c r="R156" s="50"/>
    </row>
    <row r="157" spans="4:18" customFormat="1" ht="15.75" customHeight="1" x14ac:dyDescent="0.3">
      <c r="F157" s="38"/>
      <c r="Q157" s="7"/>
      <c r="R157" s="50"/>
    </row>
    <row r="158" spans="4:18" customFormat="1" ht="15.75" customHeight="1" x14ac:dyDescent="0.3">
      <c r="F158" s="38"/>
      <c r="Q158" s="7"/>
      <c r="R158" s="50"/>
    </row>
    <row r="159" spans="4:18" customFormat="1" ht="15.75" customHeight="1" x14ac:dyDescent="0.3">
      <c r="F159" s="38"/>
      <c r="Q159" s="7"/>
      <c r="R159" s="50"/>
    </row>
    <row r="160" spans="4:18" customFormat="1" ht="15.75" customHeight="1" x14ac:dyDescent="0.3">
      <c r="F160" s="38"/>
      <c r="Q160" s="7"/>
      <c r="R160" s="50"/>
    </row>
    <row r="161" spans="6:18" customFormat="1" ht="15.75" customHeight="1" x14ac:dyDescent="0.3">
      <c r="F161" s="38"/>
      <c r="Q161" s="7"/>
      <c r="R161" s="50"/>
    </row>
    <row r="162" spans="6:18" customFormat="1" ht="15.75" customHeight="1" x14ac:dyDescent="0.3">
      <c r="F162" s="38"/>
      <c r="Q162" s="7"/>
      <c r="R162" s="50"/>
    </row>
    <row r="163" spans="6:18" customFormat="1" ht="15.75" customHeight="1" x14ac:dyDescent="0.3">
      <c r="F163" s="38"/>
      <c r="Q163" s="7"/>
      <c r="R163" s="50"/>
    </row>
    <row r="164" spans="6:18" customFormat="1" ht="15.75" customHeight="1" x14ac:dyDescent="0.3">
      <c r="F164" s="38"/>
      <c r="Q164" s="7"/>
      <c r="R164" s="50"/>
    </row>
    <row r="165" spans="6:18" customFormat="1" ht="15.75" customHeight="1" x14ac:dyDescent="0.3">
      <c r="F165" s="38"/>
      <c r="Q165" s="7"/>
      <c r="R165" s="50"/>
    </row>
    <row r="166" spans="6:18" customFormat="1" ht="15.75" customHeight="1" x14ac:dyDescent="0.3">
      <c r="F166" s="38"/>
      <c r="Q166" s="7"/>
      <c r="R166" s="50"/>
    </row>
    <row r="167" spans="6:18" customFormat="1" ht="15.75" customHeight="1" x14ac:dyDescent="0.3">
      <c r="F167" s="38"/>
      <c r="Q167" s="7"/>
      <c r="R167" s="50"/>
    </row>
    <row r="168" spans="6:18" customFormat="1" ht="15.75" customHeight="1" x14ac:dyDescent="0.3">
      <c r="F168" s="38"/>
      <c r="Q168" s="7"/>
      <c r="R168" s="50"/>
    </row>
    <row r="169" spans="6:18" customFormat="1" ht="15.75" customHeight="1" x14ac:dyDescent="0.3">
      <c r="F169" s="38"/>
      <c r="Q169" s="7"/>
      <c r="R169" s="50"/>
    </row>
    <row r="170" spans="6:18" customFormat="1" ht="15.75" customHeight="1" x14ac:dyDescent="0.3">
      <c r="F170" s="38"/>
      <c r="Q170" s="7"/>
      <c r="R170" s="50"/>
    </row>
    <row r="171" spans="6:18" customFormat="1" ht="15.75" customHeight="1" x14ac:dyDescent="0.3">
      <c r="F171" s="38"/>
      <c r="Q171" s="7"/>
      <c r="R171" s="50"/>
    </row>
    <row r="172" spans="6:18" customFormat="1" ht="15.75" customHeight="1" x14ac:dyDescent="0.3">
      <c r="F172" s="38"/>
      <c r="Q172" s="7"/>
      <c r="R172" s="50"/>
    </row>
    <row r="173" spans="6:18" customFormat="1" ht="15.75" customHeight="1" x14ac:dyDescent="0.3">
      <c r="F173" s="38"/>
      <c r="Q173" s="7"/>
      <c r="R173" s="50"/>
    </row>
    <row r="174" spans="6:18" customFormat="1" ht="15.75" customHeight="1" x14ac:dyDescent="0.3">
      <c r="F174" s="38"/>
      <c r="Q174" s="7"/>
      <c r="R174" s="50"/>
    </row>
    <row r="175" spans="6:18" customFormat="1" ht="15.75" customHeight="1" x14ac:dyDescent="0.3">
      <c r="F175" s="38"/>
      <c r="Q175" s="7"/>
      <c r="R175" s="50"/>
    </row>
    <row r="176" spans="6:18" customFormat="1" ht="15.75" customHeight="1" x14ac:dyDescent="0.3">
      <c r="F176" s="38"/>
      <c r="Q176" s="7"/>
      <c r="R176" s="50"/>
    </row>
    <row r="177" spans="6:18" customFormat="1" ht="15.75" customHeight="1" x14ac:dyDescent="0.3">
      <c r="F177" s="38"/>
      <c r="Q177" s="7"/>
      <c r="R177" s="50"/>
    </row>
    <row r="178" spans="6:18" customFormat="1" ht="15.75" customHeight="1" x14ac:dyDescent="0.3">
      <c r="F178" s="38"/>
      <c r="Q178" s="7"/>
      <c r="R178" s="50"/>
    </row>
    <row r="179" spans="6:18" customFormat="1" ht="15.75" customHeight="1" x14ac:dyDescent="0.3">
      <c r="F179" s="38"/>
      <c r="Q179" s="7"/>
      <c r="R179" s="50"/>
    </row>
    <row r="180" spans="6:18" customFormat="1" ht="15.75" customHeight="1" x14ac:dyDescent="0.3">
      <c r="F180" s="38"/>
      <c r="Q180" s="7"/>
      <c r="R180" s="50"/>
    </row>
    <row r="181" spans="6:18" customFormat="1" ht="15.75" customHeight="1" x14ac:dyDescent="0.3">
      <c r="F181" s="38"/>
      <c r="Q181" s="7"/>
      <c r="R181" s="50"/>
    </row>
    <row r="182" spans="6:18" customFormat="1" ht="15.75" customHeight="1" x14ac:dyDescent="0.3">
      <c r="F182" s="38"/>
      <c r="Q182" s="7"/>
      <c r="R182" s="50"/>
    </row>
    <row r="183" spans="6:18" customFormat="1" ht="15.75" customHeight="1" x14ac:dyDescent="0.3">
      <c r="F183" s="38"/>
      <c r="Q183" s="7"/>
      <c r="R183" s="50"/>
    </row>
    <row r="184" spans="6:18" customFormat="1" ht="15.75" customHeight="1" x14ac:dyDescent="0.3">
      <c r="F184" s="38"/>
      <c r="Q184" s="7"/>
      <c r="R184" s="50"/>
    </row>
    <row r="185" spans="6:18" customFormat="1" ht="15.75" customHeight="1" x14ac:dyDescent="0.3">
      <c r="F185" s="38"/>
      <c r="Q185" s="7"/>
      <c r="R185" s="50"/>
    </row>
    <row r="186" spans="6:18" customFormat="1" ht="15.75" customHeight="1" x14ac:dyDescent="0.3">
      <c r="F186" s="38"/>
      <c r="Q186" s="7"/>
      <c r="R186" s="50"/>
    </row>
    <row r="187" spans="6:18" customFormat="1" ht="15.75" customHeight="1" x14ac:dyDescent="0.3">
      <c r="F187" s="38"/>
      <c r="Q187" s="7"/>
      <c r="R187" s="50"/>
    </row>
    <row r="188" spans="6:18" customFormat="1" ht="15.75" customHeight="1" x14ac:dyDescent="0.3">
      <c r="F188" s="38"/>
      <c r="Q188" s="7"/>
      <c r="R188" s="50"/>
    </row>
    <row r="189" spans="6:18" customFormat="1" ht="15.75" customHeight="1" x14ac:dyDescent="0.3">
      <c r="F189" s="38"/>
      <c r="Q189" s="7"/>
      <c r="R189" s="50"/>
    </row>
    <row r="190" spans="6:18" customFormat="1" ht="15.75" customHeight="1" x14ac:dyDescent="0.3">
      <c r="F190" s="38"/>
      <c r="Q190" s="7"/>
      <c r="R190" s="50"/>
    </row>
    <row r="191" spans="6:18" customFormat="1" ht="15.75" customHeight="1" x14ac:dyDescent="0.3">
      <c r="F191" s="38"/>
      <c r="Q191" s="7"/>
      <c r="R191" s="50"/>
    </row>
    <row r="192" spans="6:18" customFormat="1" ht="15.75" customHeight="1" x14ac:dyDescent="0.3">
      <c r="F192" s="38"/>
      <c r="Q192" s="7"/>
      <c r="R192" s="50"/>
    </row>
    <row r="193" spans="6:18" customFormat="1" ht="15.75" customHeight="1" x14ac:dyDescent="0.3">
      <c r="F193" s="38"/>
      <c r="Q193" s="7"/>
      <c r="R193" s="50"/>
    </row>
    <row r="194" spans="6:18" customFormat="1" ht="15.75" customHeight="1" x14ac:dyDescent="0.3">
      <c r="F194" s="38"/>
      <c r="Q194" s="7"/>
      <c r="R194" s="50"/>
    </row>
    <row r="195" spans="6:18" customFormat="1" ht="15.75" customHeight="1" x14ac:dyDescent="0.3">
      <c r="F195" s="38"/>
      <c r="Q195" s="7"/>
      <c r="R195" s="50"/>
    </row>
    <row r="196" spans="6:18" customFormat="1" ht="15.75" customHeight="1" x14ac:dyDescent="0.3">
      <c r="F196" s="38"/>
      <c r="Q196" s="7"/>
      <c r="R196" s="50"/>
    </row>
    <row r="197" spans="6:18" customFormat="1" ht="15.75" customHeight="1" x14ac:dyDescent="0.3">
      <c r="F197" s="38"/>
      <c r="Q197" s="7"/>
      <c r="R197" s="50"/>
    </row>
    <row r="198" spans="6:18" customFormat="1" ht="15.75" customHeight="1" x14ac:dyDescent="0.3">
      <c r="F198" s="38"/>
      <c r="Q198" s="7"/>
      <c r="R198" s="50"/>
    </row>
    <row r="199" spans="6:18" customFormat="1" ht="15.75" customHeight="1" x14ac:dyDescent="0.3">
      <c r="F199" s="38"/>
      <c r="Q199" s="7"/>
      <c r="R199" s="50"/>
    </row>
    <row r="200" spans="6:18" customFormat="1" ht="15.75" customHeight="1" x14ac:dyDescent="0.3">
      <c r="F200" s="38"/>
      <c r="Q200" s="7"/>
      <c r="R200" s="50"/>
    </row>
    <row r="201" spans="6:18" customFormat="1" ht="15.75" customHeight="1" x14ac:dyDescent="0.3">
      <c r="F201" s="38"/>
      <c r="Q201" s="7"/>
      <c r="R201" s="50"/>
    </row>
    <row r="202" spans="6:18" customFormat="1" ht="15.75" customHeight="1" x14ac:dyDescent="0.3">
      <c r="F202" s="38"/>
      <c r="Q202" s="7"/>
      <c r="R202" s="50"/>
    </row>
    <row r="203" spans="6:18" customFormat="1" ht="15.75" customHeight="1" x14ac:dyDescent="0.3">
      <c r="F203" s="38"/>
      <c r="Q203" s="7"/>
      <c r="R203" s="50"/>
    </row>
    <row r="204" spans="6:18" customFormat="1" ht="15.75" customHeight="1" x14ac:dyDescent="0.3">
      <c r="F204" s="38"/>
      <c r="Q204" s="7"/>
      <c r="R204" s="50"/>
    </row>
    <row r="205" spans="6:18" customFormat="1" ht="15.75" customHeight="1" x14ac:dyDescent="0.3">
      <c r="F205" s="38"/>
      <c r="Q205" s="7"/>
      <c r="R205" s="50"/>
    </row>
    <row r="206" spans="6:18" customFormat="1" ht="15.75" customHeight="1" x14ac:dyDescent="0.3">
      <c r="F206" s="38"/>
      <c r="Q206" s="7"/>
      <c r="R206" s="50"/>
    </row>
    <row r="207" spans="6:18" customFormat="1" ht="15.75" customHeight="1" x14ac:dyDescent="0.3">
      <c r="F207" s="38"/>
      <c r="Q207" s="7"/>
      <c r="R207" s="50"/>
    </row>
    <row r="208" spans="6:18" customFormat="1" ht="15.75" customHeight="1" x14ac:dyDescent="0.3">
      <c r="F208" s="38"/>
      <c r="Q208" s="7"/>
      <c r="R208" s="50"/>
    </row>
    <row r="209" spans="6:18" customFormat="1" ht="15.75" customHeight="1" x14ac:dyDescent="0.3">
      <c r="F209" s="38"/>
      <c r="Q209" s="7"/>
      <c r="R209" s="50"/>
    </row>
    <row r="210" spans="6:18" customFormat="1" ht="15.75" customHeight="1" x14ac:dyDescent="0.3">
      <c r="F210" s="38"/>
      <c r="Q210" s="7"/>
      <c r="R210" s="50"/>
    </row>
    <row r="211" spans="6:18" customFormat="1" ht="15.75" customHeight="1" x14ac:dyDescent="0.3">
      <c r="F211" s="38"/>
      <c r="Q211" s="7"/>
      <c r="R211" s="50"/>
    </row>
    <row r="212" spans="6:18" customFormat="1" ht="15.75" customHeight="1" x14ac:dyDescent="0.3">
      <c r="F212" s="38"/>
      <c r="Q212" s="7"/>
      <c r="R212" s="50"/>
    </row>
    <row r="213" spans="6:18" customFormat="1" ht="15.75" customHeight="1" x14ac:dyDescent="0.3">
      <c r="F213" s="38"/>
      <c r="Q213" s="7"/>
      <c r="R213" s="50"/>
    </row>
    <row r="214" spans="6:18" customFormat="1" ht="15.75" customHeight="1" x14ac:dyDescent="0.3">
      <c r="F214" s="38"/>
      <c r="Q214" s="7"/>
      <c r="R214" s="50"/>
    </row>
    <row r="215" spans="6:18" customFormat="1" ht="15.75" customHeight="1" x14ac:dyDescent="0.3">
      <c r="F215" s="38"/>
      <c r="Q215" s="7"/>
      <c r="R215" s="50"/>
    </row>
    <row r="216" spans="6:18" customFormat="1" ht="15.75" customHeight="1" x14ac:dyDescent="0.3">
      <c r="F216" s="38"/>
      <c r="Q216" s="7"/>
      <c r="R216" s="50"/>
    </row>
    <row r="217" spans="6:18" customFormat="1" ht="15.75" customHeight="1" x14ac:dyDescent="0.3">
      <c r="F217" s="38"/>
      <c r="Q217" s="7"/>
      <c r="R217" s="50"/>
    </row>
    <row r="218" spans="6:18" customFormat="1" ht="15.75" customHeight="1" x14ac:dyDescent="0.3">
      <c r="F218" s="38"/>
      <c r="Q218" s="7"/>
      <c r="R218" s="50"/>
    </row>
    <row r="219" spans="6:18" customFormat="1" ht="15.75" customHeight="1" x14ac:dyDescent="0.3">
      <c r="F219" s="38"/>
      <c r="Q219" s="7"/>
      <c r="R219" s="50"/>
    </row>
    <row r="220" spans="6:18" customFormat="1" ht="15.75" customHeight="1" x14ac:dyDescent="0.3">
      <c r="F220" s="38"/>
      <c r="Q220" s="7"/>
      <c r="R220" s="50"/>
    </row>
    <row r="221" spans="6:18" customFormat="1" ht="15.75" customHeight="1" x14ac:dyDescent="0.3">
      <c r="F221" s="38"/>
      <c r="Q221" s="7"/>
      <c r="R221" s="50"/>
    </row>
    <row r="222" spans="6:18" customFormat="1" ht="15.75" customHeight="1" x14ac:dyDescent="0.3">
      <c r="F222" s="38"/>
      <c r="Q222" s="7"/>
      <c r="R222" s="50"/>
    </row>
    <row r="223" spans="6:18" customFormat="1" ht="15.75" customHeight="1" x14ac:dyDescent="0.3">
      <c r="F223" s="38"/>
      <c r="Q223" s="7"/>
      <c r="R223" s="50"/>
    </row>
    <row r="224" spans="6:18" customFormat="1" ht="15.75" customHeight="1" x14ac:dyDescent="0.3">
      <c r="F224" s="38"/>
      <c r="Q224" s="7"/>
      <c r="R224" s="50"/>
    </row>
    <row r="225" spans="6:18" customFormat="1" ht="15.75" customHeight="1" x14ac:dyDescent="0.3">
      <c r="F225" s="38"/>
      <c r="Q225" s="7"/>
      <c r="R225" s="50"/>
    </row>
    <row r="226" spans="6:18" customFormat="1" ht="15.75" customHeight="1" x14ac:dyDescent="0.3">
      <c r="F226" s="38"/>
      <c r="Q226" s="7"/>
      <c r="R226" s="50"/>
    </row>
    <row r="227" spans="6:18" customFormat="1" ht="15.75" customHeight="1" x14ac:dyDescent="0.3">
      <c r="F227" s="38"/>
      <c r="Q227" s="7"/>
      <c r="R227" s="50"/>
    </row>
    <row r="228" spans="6:18" customFormat="1" ht="15.75" customHeight="1" x14ac:dyDescent="0.3">
      <c r="F228" s="38"/>
      <c r="Q228" s="7"/>
      <c r="R228" s="50"/>
    </row>
    <row r="229" spans="6:18" customFormat="1" ht="15.75" customHeight="1" x14ac:dyDescent="0.3">
      <c r="F229" s="38"/>
      <c r="Q229" s="7"/>
      <c r="R229" s="50"/>
    </row>
    <row r="230" spans="6:18" customFormat="1" ht="15.75" customHeight="1" x14ac:dyDescent="0.3">
      <c r="F230" s="38"/>
      <c r="Q230" s="7"/>
      <c r="R230" s="50"/>
    </row>
    <row r="231" spans="6:18" customFormat="1" ht="15.75" customHeight="1" x14ac:dyDescent="0.3">
      <c r="F231" s="38"/>
      <c r="Q231" s="7"/>
      <c r="R231" s="50"/>
    </row>
    <row r="232" spans="6:18" customFormat="1" ht="15.75" customHeight="1" x14ac:dyDescent="0.3">
      <c r="F232" s="38"/>
      <c r="Q232" s="7"/>
      <c r="R232" s="50"/>
    </row>
    <row r="233" spans="6:18" customFormat="1" ht="15.75" customHeight="1" x14ac:dyDescent="0.3">
      <c r="F233" s="38"/>
      <c r="Q233" s="7"/>
      <c r="R233" s="50"/>
    </row>
    <row r="234" spans="6:18" customFormat="1" ht="15.75" customHeight="1" x14ac:dyDescent="0.3">
      <c r="F234" s="38"/>
      <c r="Q234" s="7"/>
      <c r="R234" s="50"/>
    </row>
    <row r="235" spans="6:18" customFormat="1" ht="15.75" customHeight="1" x14ac:dyDescent="0.3">
      <c r="F235" s="38"/>
      <c r="Q235" s="7"/>
      <c r="R235" s="50"/>
    </row>
    <row r="236" spans="6:18" customFormat="1" ht="15.75" customHeight="1" x14ac:dyDescent="0.3">
      <c r="F236" s="38"/>
      <c r="Q236" s="7"/>
      <c r="R236" s="50"/>
    </row>
    <row r="237" spans="6:18" customFormat="1" ht="15.75" customHeight="1" x14ac:dyDescent="0.3">
      <c r="F237" s="38"/>
      <c r="Q237" s="7"/>
      <c r="R237" s="50"/>
    </row>
    <row r="238" spans="6:18" customFormat="1" ht="15.75" customHeight="1" x14ac:dyDescent="0.3">
      <c r="F238" s="38"/>
      <c r="Q238" s="7"/>
      <c r="R238" s="50"/>
    </row>
    <row r="239" spans="6:18" customFormat="1" ht="15.75" customHeight="1" x14ac:dyDescent="0.3">
      <c r="F239" s="38"/>
      <c r="Q239" s="7"/>
      <c r="R239" s="50"/>
    </row>
    <row r="240" spans="6:18" customFormat="1" ht="15.75" customHeight="1" x14ac:dyDescent="0.3">
      <c r="F240" s="38"/>
      <c r="Q240" s="7"/>
      <c r="R240" s="50"/>
    </row>
    <row r="241" spans="6:18" customFormat="1" ht="15.75" customHeight="1" x14ac:dyDescent="0.3">
      <c r="F241" s="38"/>
      <c r="Q241" s="7"/>
      <c r="R241" s="50"/>
    </row>
    <row r="242" spans="6:18" customFormat="1" ht="15.75" customHeight="1" x14ac:dyDescent="0.3">
      <c r="F242" s="38"/>
      <c r="Q242" s="7"/>
      <c r="R242" s="50"/>
    </row>
    <row r="243" spans="6:18" customFormat="1" ht="15.75" customHeight="1" x14ac:dyDescent="0.3">
      <c r="F243" s="38"/>
      <c r="Q243" s="7"/>
      <c r="R243" s="50"/>
    </row>
    <row r="244" spans="6:18" customFormat="1" ht="15.75" customHeight="1" x14ac:dyDescent="0.3">
      <c r="F244" s="38"/>
      <c r="Q244" s="7"/>
      <c r="R244" s="50"/>
    </row>
    <row r="245" spans="6:18" customFormat="1" ht="15.75" customHeight="1" x14ac:dyDescent="0.3">
      <c r="F245" s="38"/>
      <c r="Q245" s="7"/>
      <c r="R245" s="50"/>
    </row>
    <row r="246" spans="6:18" customFormat="1" ht="15.75" customHeight="1" x14ac:dyDescent="0.3">
      <c r="F246" s="38"/>
      <c r="Q246" s="7"/>
      <c r="R246" s="50"/>
    </row>
    <row r="247" spans="6:18" customFormat="1" ht="15.75" customHeight="1" x14ac:dyDescent="0.3">
      <c r="F247" s="38"/>
      <c r="Q247" s="7"/>
      <c r="R247" s="50"/>
    </row>
    <row r="248" spans="6:18" customFormat="1" ht="15.75" customHeight="1" x14ac:dyDescent="0.3">
      <c r="F248" s="38"/>
      <c r="Q248" s="7"/>
      <c r="R248" s="50"/>
    </row>
    <row r="249" spans="6:18" customFormat="1" ht="15.75" customHeight="1" x14ac:dyDescent="0.3">
      <c r="F249" s="38"/>
      <c r="Q249" s="7"/>
      <c r="R249" s="50"/>
    </row>
    <row r="250" spans="6:18" customFormat="1" ht="15.75" customHeight="1" x14ac:dyDescent="0.3">
      <c r="F250" s="38"/>
      <c r="Q250" s="7"/>
      <c r="R250" s="50"/>
    </row>
    <row r="251" spans="6:18" customFormat="1" ht="15.75" customHeight="1" x14ac:dyDescent="0.3">
      <c r="F251" s="38"/>
      <c r="Q251" s="7"/>
      <c r="R251" s="50"/>
    </row>
    <row r="252" spans="6:18" customFormat="1" ht="15.75" customHeight="1" x14ac:dyDescent="0.3">
      <c r="F252" s="38"/>
      <c r="Q252" s="7"/>
      <c r="R252" s="50"/>
    </row>
    <row r="253" spans="6:18" customFormat="1" ht="15.75" customHeight="1" x14ac:dyDescent="0.3">
      <c r="F253" s="38"/>
      <c r="Q253" s="7"/>
      <c r="R253" s="50"/>
    </row>
    <row r="254" spans="6:18" customFormat="1" ht="15.75" customHeight="1" x14ac:dyDescent="0.3">
      <c r="F254" s="38"/>
      <c r="Q254" s="7"/>
      <c r="R254" s="50"/>
    </row>
    <row r="255" spans="6:18" customFormat="1" ht="15.75" customHeight="1" x14ac:dyDescent="0.3">
      <c r="F255" s="38"/>
      <c r="Q255" s="7"/>
      <c r="R255" s="50"/>
    </row>
    <row r="256" spans="6:18" customFormat="1" ht="15.75" customHeight="1" x14ac:dyDescent="0.3">
      <c r="F256" s="38"/>
      <c r="Q256" s="7"/>
      <c r="R256" s="50"/>
    </row>
    <row r="257" spans="6:27" customFormat="1" ht="15.75" customHeight="1" x14ac:dyDescent="0.3">
      <c r="F257" s="38"/>
      <c r="Q257" s="7"/>
      <c r="R257" s="50"/>
    </row>
    <row r="258" spans="6:27" customFormat="1" ht="15.75" customHeight="1" x14ac:dyDescent="0.3">
      <c r="F258" s="38"/>
      <c r="Q258" s="7"/>
      <c r="R258" s="50"/>
    </row>
    <row r="259" spans="6:27" customFormat="1" ht="15.75" customHeight="1" x14ac:dyDescent="0.3">
      <c r="F259" s="38"/>
      <c r="Q259" s="7"/>
      <c r="R259" s="50"/>
    </row>
    <row r="260" spans="6:27" customFormat="1" ht="15.75" customHeight="1" x14ac:dyDescent="0.3">
      <c r="F260" s="38"/>
      <c r="Q260" s="7"/>
      <c r="R260" s="50"/>
    </row>
    <row r="261" spans="6:27" customFormat="1" ht="15.75" customHeight="1" x14ac:dyDescent="0.3">
      <c r="F261" s="38"/>
      <c r="Q261" s="7"/>
      <c r="R261" s="50"/>
    </row>
    <row r="262" spans="6:27" customFormat="1" ht="15.75" customHeight="1" x14ac:dyDescent="0.3">
      <c r="F262" s="38"/>
      <c r="Q262" s="7"/>
      <c r="R262" s="50"/>
    </row>
    <row r="263" spans="6:27" customFormat="1" ht="15.75" customHeight="1" x14ac:dyDescent="0.3">
      <c r="F263" s="38"/>
      <c r="Q263" s="7"/>
      <c r="R263" s="50"/>
    </row>
    <row r="264" spans="6:27" customFormat="1" ht="15.75" customHeight="1" x14ac:dyDescent="0.3">
      <c r="F264" s="38"/>
      <c r="Q264" s="7"/>
      <c r="R264" s="50"/>
    </row>
    <row r="265" spans="6:27" customFormat="1" ht="15.75" customHeight="1" x14ac:dyDescent="0.3">
      <c r="F265" s="38"/>
      <c r="Q265" s="7"/>
      <c r="R265" s="50"/>
    </row>
    <row r="266" spans="6:27" customFormat="1" ht="15.75" customHeight="1" x14ac:dyDescent="0.3">
      <c r="F266" s="38"/>
      <c r="Q266" s="7"/>
      <c r="R266" s="50"/>
    </row>
    <row r="267" spans="6:27" customFormat="1" ht="15.75" customHeight="1" x14ac:dyDescent="0.3">
      <c r="F267" s="38"/>
      <c r="Q267" s="7"/>
      <c r="R267" s="50"/>
    </row>
    <row r="268" spans="6:27" customFormat="1" ht="15.75" customHeight="1" x14ac:dyDescent="0.3">
      <c r="F268" s="38"/>
      <c r="Q268" s="7"/>
      <c r="R268" s="50"/>
    </row>
    <row r="269" spans="6:27" customFormat="1" ht="15.75" customHeight="1" x14ac:dyDescent="0.3">
      <c r="F269" s="38"/>
      <c r="Q269" s="7"/>
      <c r="R269" s="50"/>
    </row>
    <row r="270" spans="6:27" customFormat="1" ht="15.75" customHeight="1" x14ac:dyDescent="0.3">
      <c r="F270" s="38"/>
      <c r="Q270" s="7"/>
      <c r="R270" s="50"/>
    </row>
    <row r="271" spans="6:27" customFormat="1" ht="15.75" customHeight="1" x14ac:dyDescent="0.3">
      <c r="F271" s="38"/>
      <c r="Q271" s="7"/>
      <c r="R271" s="50"/>
    </row>
    <row r="272" spans="6:27" customFormat="1" ht="15.75" customHeight="1" x14ac:dyDescent="0.3">
      <c r="F272" s="38"/>
      <c r="Q272" s="7"/>
      <c r="R272" s="50"/>
      <c r="U272" s="45"/>
      <c r="V272" s="45"/>
      <c r="W272" s="45"/>
      <c r="X272" s="45"/>
      <c r="Y272" s="45"/>
      <c r="Z272" s="45"/>
      <c r="AA272" s="45"/>
    </row>
    <row r="273" spans="6:27" customFormat="1" ht="15.75" customHeight="1" x14ac:dyDescent="0.3">
      <c r="F273" s="38"/>
      <c r="Q273" s="7"/>
      <c r="R273" s="50"/>
      <c r="U273" s="45"/>
      <c r="V273" s="45"/>
      <c r="W273" s="45"/>
      <c r="X273" s="45"/>
      <c r="Y273" s="45"/>
      <c r="Z273" s="45"/>
      <c r="AA273" s="45"/>
    </row>
    <row r="274" spans="6:27" customFormat="1" ht="15.75" customHeight="1" x14ac:dyDescent="0.3">
      <c r="F274" s="38"/>
      <c r="Q274" s="7"/>
      <c r="R274" s="50"/>
      <c r="U274" s="45"/>
      <c r="V274" s="45"/>
      <c r="W274" s="45"/>
      <c r="X274" s="45"/>
      <c r="Y274" s="45"/>
      <c r="Z274" s="45"/>
      <c r="AA274" s="45"/>
    </row>
    <row r="275" spans="6:27" customFormat="1" ht="15.75" customHeight="1" x14ac:dyDescent="0.3">
      <c r="F275" s="38"/>
      <c r="Q275" s="7"/>
      <c r="R275" s="50"/>
      <c r="U275" s="45"/>
      <c r="V275" s="45"/>
      <c r="W275" s="45"/>
      <c r="X275" s="45"/>
      <c r="Y275" s="45"/>
      <c r="Z275" s="45"/>
      <c r="AA275" s="45"/>
    </row>
    <row r="276" spans="6:27" customFormat="1" ht="15.75" customHeight="1" x14ac:dyDescent="0.3">
      <c r="F276" s="38"/>
      <c r="Q276" s="7"/>
      <c r="R276" s="50"/>
      <c r="U276" s="45"/>
      <c r="V276" s="45"/>
      <c r="W276" s="45"/>
      <c r="X276" s="45"/>
      <c r="Y276" s="45"/>
      <c r="Z276" s="45"/>
      <c r="AA276" s="45"/>
    </row>
    <row r="277" spans="6:27" customFormat="1" ht="15.75" customHeight="1" x14ac:dyDescent="0.3">
      <c r="F277" s="38"/>
      <c r="Q277" s="7"/>
      <c r="R277" s="50"/>
    </row>
    <row r="278" spans="6:27" customFormat="1" ht="15.75" customHeight="1" x14ac:dyDescent="0.3">
      <c r="F278" s="38"/>
      <c r="Q278" s="7"/>
      <c r="R278" s="50"/>
    </row>
    <row r="279" spans="6:27" customFormat="1" ht="15.75" customHeight="1" x14ac:dyDescent="0.3">
      <c r="F279" s="38"/>
      <c r="Q279" s="7"/>
      <c r="R279" s="50"/>
    </row>
    <row r="280" spans="6:27" customFormat="1" ht="15.75" customHeight="1" x14ac:dyDescent="0.3">
      <c r="F280" s="38"/>
      <c r="Q280" s="7"/>
      <c r="R280" s="50"/>
    </row>
    <row r="281" spans="6:27" customFormat="1" ht="15.75" customHeight="1" x14ac:dyDescent="0.3">
      <c r="F281" s="38"/>
      <c r="Q281" s="7"/>
      <c r="R281" s="50"/>
    </row>
    <row r="282" spans="6:27" customFormat="1" ht="15.75" customHeight="1" x14ac:dyDescent="0.3">
      <c r="F282" s="38"/>
      <c r="Q282" s="7"/>
      <c r="R282" s="50"/>
    </row>
    <row r="283" spans="6:27" customFormat="1" ht="15.75" customHeight="1" x14ac:dyDescent="0.3">
      <c r="F283" s="38"/>
      <c r="Q283" s="7"/>
      <c r="R283" s="50"/>
    </row>
    <row r="284" spans="6:27" customFormat="1" ht="15.75" customHeight="1" x14ac:dyDescent="0.3">
      <c r="F284" s="38"/>
      <c r="Q284" s="7"/>
      <c r="R284" s="50"/>
    </row>
    <row r="285" spans="6:27" customFormat="1" ht="15.75" customHeight="1" x14ac:dyDescent="0.3">
      <c r="F285" s="38"/>
      <c r="Q285" s="7"/>
      <c r="R285" s="50"/>
    </row>
    <row r="286" spans="6:27" customFormat="1" ht="15.75" customHeight="1" x14ac:dyDescent="0.3">
      <c r="F286" s="38"/>
      <c r="Q286" s="7"/>
      <c r="R286" s="50"/>
    </row>
    <row r="287" spans="6:27" customFormat="1" ht="15.75" customHeight="1" x14ac:dyDescent="0.3">
      <c r="F287" s="38"/>
      <c r="Q287" s="7"/>
      <c r="R287" s="50"/>
    </row>
    <row r="288" spans="6:27" customFormat="1" ht="15.75" customHeight="1" x14ac:dyDescent="0.3">
      <c r="F288" s="38"/>
      <c r="Q288" s="7"/>
      <c r="R288" s="50"/>
    </row>
    <row r="289" spans="6:18" customFormat="1" ht="15.75" customHeight="1" x14ac:dyDescent="0.3">
      <c r="F289" s="38"/>
      <c r="Q289" s="7"/>
      <c r="R289" s="50"/>
    </row>
    <row r="290" spans="6:18" customFormat="1" ht="15.75" customHeight="1" x14ac:dyDescent="0.3">
      <c r="F290" s="38"/>
      <c r="Q290" s="7"/>
      <c r="R290" s="50"/>
    </row>
    <row r="291" spans="6:18" customFormat="1" ht="15.75" customHeight="1" x14ac:dyDescent="0.3">
      <c r="F291" s="38"/>
      <c r="Q291" s="7"/>
      <c r="R291" s="50"/>
    </row>
    <row r="292" spans="6:18" customFormat="1" ht="15.75" customHeight="1" x14ac:dyDescent="0.3">
      <c r="F292" s="38"/>
      <c r="Q292" s="7"/>
      <c r="R292" s="50"/>
    </row>
    <row r="293" spans="6:18" customFormat="1" ht="15.75" customHeight="1" x14ac:dyDescent="0.3">
      <c r="F293" s="38"/>
      <c r="Q293" s="7"/>
      <c r="R293" s="50"/>
    </row>
    <row r="294" spans="6:18" customFormat="1" ht="15.75" customHeight="1" x14ac:dyDescent="0.3">
      <c r="F294" s="38"/>
      <c r="Q294" s="7"/>
      <c r="R294" s="50"/>
    </row>
    <row r="305" spans="17:17" customFormat="1" ht="15.75" customHeight="1" x14ac:dyDescent="0.3">
      <c r="Q305" s="7"/>
    </row>
    <row r="306" spans="17:17" customFormat="1" ht="15.75" customHeight="1" x14ac:dyDescent="0.3">
      <c r="Q306" s="7"/>
    </row>
    <row r="307" spans="17:17" customFormat="1" ht="15.75" customHeight="1" x14ac:dyDescent="0.3">
      <c r="Q307" s="7"/>
    </row>
    <row r="308" spans="17:17" customFormat="1" ht="15.75" customHeight="1" x14ac:dyDescent="0.3">
      <c r="Q308" s="7"/>
    </row>
    <row r="309" spans="17:17" customFormat="1" ht="15.75" customHeight="1" x14ac:dyDescent="0.3">
      <c r="Q309" s="7"/>
    </row>
    <row r="310" spans="17:17" customFormat="1" ht="15.75" customHeight="1" x14ac:dyDescent="0.3">
      <c r="Q310" s="7"/>
    </row>
    <row r="311" spans="17:17" customFormat="1" ht="15.75" customHeight="1" x14ac:dyDescent="0.3">
      <c r="Q311" s="7"/>
    </row>
    <row r="312" spans="17:17" customFormat="1" ht="15.75" customHeight="1" x14ac:dyDescent="0.3">
      <c r="Q312" s="7"/>
    </row>
    <row r="313" spans="17:17" customFormat="1" ht="15.75" customHeight="1" x14ac:dyDescent="0.3">
      <c r="Q313" s="7"/>
    </row>
    <row r="314" spans="17:17" customFormat="1" ht="15.75" customHeight="1" x14ac:dyDescent="0.3">
      <c r="Q314" s="7"/>
    </row>
  </sheetData>
  <sortState ref="A4:ER81">
    <sortCondition ref="D4:D81"/>
  </sortState>
  <mergeCells count="8">
    <mergeCell ref="AE2:AK2"/>
    <mergeCell ref="A75:D75"/>
    <mergeCell ref="A76:D76"/>
    <mergeCell ref="A77:D77"/>
    <mergeCell ref="A2:D3"/>
    <mergeCell ref="F2:F3"/>
    <mergeCell ref="G2:Q2"/>
    <mergeCell ref="S2:AB2"/>
  </mergeCells>
  <phoneticPr fontId="11" type="noConversion"/>
  <pageMargins left="0.75" right="0.75" top="1" bottom="1" header="0.5" footer="0.5"/>
  <pageSetup paperSize="9" scale="2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EJ202"/>
  <sheetViews>
    <sheetView zoomScaleNormal="100" workbookViewId="0">
      <pane ySplit="3260" topLeftCell="A14" activePane="bottomLeft"/>
      <selection pane="bottomLeft" activeCell="C16" sqref="C16"/>
    </sheetView>
  </sheetViews>
  <sheetFormatPr defaultRowHeight="12.5" x14ac:dyDescent="0.25"/>
  <cols>
    <col min="2" max="2" width="0" hidden="1" customWidth="1"/>
    <col min="4" max="4" width="40" style="49" customWidth="1"/>
    <col min="5" max="5" width="6.453125" style="49" hidden="1" customWidth="1"/>
    <col min="6" max="6" width="9.453125" style="38" customWidth="1"/>
    <col min="7" max="7" width="16.1796875" bestFit="1" customWidth="1"/>
    <col min="8" max="8" width="13.1796875" bestFit="1" customWidth="1"/>
    <col min="9" max="9" width="14.81640625" bestFit="1" customWidth="1"/>
    <col min="10" max="10" width="15.453125" bestFit="1" customWidth="1"/>
    <col min="11" max="11" width="14.81640625" bestFit="1" customWidth="1"/>
    <col min="12" max="12" width="14.453125" bestFit="1" customWidth="1"/>
    <col min="13" max="14" width="15.453125" bestFit="1" customWidth="1"/>
    <col min="15" max="15" width="15.453125" customWidth="1"/>
    <col min="16" max="16" width="13.453125" bestFit="1" customWidth="1"/>
    <col min="17" max="17" width="15.81640625" customWidth="1"/>
    <col min="18" max="18" width="4.1796875" style="50" customWidth="1"/>
    <col min="19" max="19" width="16.54296875" customWidth="1"/>
    <col min="20" max="20" width="14.81640625" customWidth="1"/>
    <col min="21" max="27" width="14.81640625" style="45" customWidth="1"/>
    <col min="28" max="28" width="17.1796875" customWidth="1"/>
    <col min="29" max="29" width="15.453125" customWidth="1"/>
    <col min="30" max="30" width="3.453125" customWidth="1"/>
    <col min="31" max="31" width="17.54296875" bestFit="1" customWidth="1"/>
    <col min="32" max="34" width="16.1796875" customWidth="1"/>
    <col min="35" max="35" width="17.1796875" customWidth="1"/>
    <col min="36" max="36" width="16.1796875" customWidth="1"/>
    <col min="37" max="37" width="17.81640625" customWidth="1"/>
    <col min="38" max="38" width="15.54296875" customWidth="1"/>
  </cols>
  <sheetData>
    <row r="1" spans="1:140" s="45" customFormat="1" ht="19.5" customHeight="1" x14ac:dyDescent="0.25">
      <c r="D1" s="62"/>
      <c r="E1" s="62"/>
      <c r="F1" s="71"/>
      <c r="R1" s="50"/>
    </row>
    <row r="2" spans="1:140" s="32" customFormat="1" ht="19.5" customHeight="1" x14ac:dyDescent="0.25">
      <c r="A2" s="187"/>
      <c r="B2" s="187"/>
      <c r="C2" s="187"/>
      <c r="D2" s="187"/>
      <c r="E2" s="90"/>
      <c r="F2" s="90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spans="1:140" s="4" customFormat="1" ht="20.25" customHeight="1" x14ac:dyDescent="0.3">
      <c r="A3" s="194" t="s">
        <v>441</v>
      </c>
      <c r="B3" s="195"/>
      <c r="C3" s="195"/>
      <c r="D3" s="195"/>
      <c r="F3" s="203" t="s">
        <v>306</v>
      </c>
      <c r="G3" s="189" t="s">
        <v>235</v>
      </c>
      <c r="H3" s="190"/>
      <c r="I3" s="190"/>
      <c r="J3" s="190"/>
      <c r="K3" s="190"/>
      <c r="L3" s="190"/>
      <c r="M3" s="190"/>
      <c r="N3" s="190"/>
      <c r="O3" s="190"/>
      <c r="P3" s="190"/>
      <c r="Q3" s="191"/>
      <c r="R3" s="23"/>
      <c r="S3" s="189" t="s">
        <v>240</v>
      </c>
      <c r="T3" s="192"/>
      <c r="U3" s="192"/>
      <c r="V3" s="192"/>
      <c r="W3" s="192"/>
      <c r="X3" s="192"/>
      <c r="Y3" s="192"/>
      <c r="Z3" s="192"/>
      <c r="AA3" s="192"/>
      <c r="AB3" s="193"/>
      <c r="AC3" s="58"/>
      <c r="AD3" s="2"/>
      <c r="AE3" s="184" t="s">
        <v>251</v>
      </c>
      <c r="AF3" s="185"/>
      <c r="AG3" s="185"/>
      <c r="AH3" s="185"/>
      <c r="AI3" s="185"/>
      <c r="AJ3" s="185"/>
      <c r="AK3" s="186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</row>
    <row r="4" spans="1:140" s="4" customFormat="1" ht="91.5" customHeight="1" x14ac:dyDescent="0.25">
      <c r="A4" s="196"/>
      <c r="B4" s="197"/>
      <c r="C4" s="197"/>
      <c r="D4" s="197"/>
      <c r="E4" s="128" t="str">
        <f t="shared" ref="E4:E34" si="0">IF(F4="Y",1," ")</f>
        <v xml:space="preserve"> </v>
      </c>
      <c r="F4" s="204"/>
      <c r="G4" s="17" t="s">
        <v>228</v>
      </c>
      <c r="H4" s="15" t="s">
        <v>229</v>
      </c>
      <c r="I4" s="15" t="s">
        <v>230</v>
      </c>
      <c r="J4" s="15" t="s">
        <v>231</v>
      </c>
      <c r="K4" s="42" t="s">
        <v>243</v>
      </c>
      <c r="L4" s="15" t="s">
        <v>232</v>
      </c>
      <c r="M4" s="15" t="s">
        <v>0</v>
      </c>
      <c r="N4" s="15" t="s">
        <v>233</v>
      </c>
      <c r="O4" s="15" t="s">
        <v>234</v>
      </c>
      <c r="P4" s="22" t="s">
        <v>266</v>
      </c>
      <c r="Q4" s="56" t="s">
        <v>1</v>
      </c>
      <c r="R4" s="24"/>
      <c r="S4" s="15" t="s">
        <v>236</v>
      </c>
      <c r="T4" s="33" t="s">
        <v>237</v>
      </c>
      <c r="U4" s="55" t="s">
        <v>284</v>
      </c>
      <c r="V4" s="55" t="s">
        <v>285</v>
      </c>
      <c r="W4" s="16" t="s">
        <v>2</v>
      </c>
      <c r="X4" s="16" t="s">
        <v>238</v>
      </c>
      <c r="Y4" s="16" t="s">
        <v>286</v>
      </c>
      <c r="Z4" s="55" t="s">
        <v>287</v>
      </c>
      <c r="AA4" s="16" t="s">
        <v>239</v>
      </c>
      <c r="AB4" s="56" t="s">
        <v>242</v>
      </c>
      <c r="AC4" s="57" t="s">
        <v>241</v>
      </c>
      <c r="AD4" s="2"/>
      <c r="AE4" s="15" t="s">
        <v>244</v>
      </c>
      <c r="AF4" s="15" t="s">
        <v>245</v>
      </c>
      <c r="AG4" s="15" t="s">
        <v>246</v>
      </c>
      <c r="AH4" s="15" t="s">
        <v>247</v>
      </c>
      <c r="AI4" s="57" t="s">
        <v>250</v>
      </c>
      <c r="AJ4" s="33" t="s">
        <v>248</v>
      </c>
      <c r="AK4" s="57" t="s">
        <v>249</v>
      </c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</row>
    <row r="5" spans="1:140" ht="17.25" customHeight="1" x14ac:dyDescent="0.3">
      <c r="A5" s="3">
        <v>1</v>
      </c>
      <c r="B5" s="41" t="s">
        <v>293</v>
      </c>
      <c r="C5" s="41">
        <v>9365</v>
      </c>
      <c r="D5" s="63" t="s">
        <v>66</v>
      </c>
      <c r="E5" s="128">
        <f t="shared" si="0"/>
        <v>1</v>
      </c>
      <c r="F5" s="64" t="s">
        <v>450</v>
      </c>
      <c r="G5" s="72">
        <v>209865</v>
      </c>
      <c r="H5" s="64">
        <v>13910</v>
      </c>
      <c r="I5" s="64">
        <v>6953</v>
      </c>
      <c r="J5" s="64"/>
      <c r="K5" s="64">
        <v>14213</v>
      </c>
      <c r="L5" s="64"/>
      <c r="M5" s="64">
        <v>8863</v>
      </c>
      <c r="N5" s="64">
        <v>5373</v>
      </c>
      <c r="O5" s="64"/>
      <c r="P5" s="64">
        <v>239</v>
      </c>
      <c r="Q5" s="65">
        <f t="shared" ref="Q5:Q31" si="1">SUM(G5:P5)</f>
        <v>259416</v>
      </c>
      <c r="R5" s="9"/>
      <c r="S5" s="64">
        <v>82879</v>
      </c>
      <c r="T5" s="64">
        <v>4475</v>
      </c>
      <c r="U5" s="64">
        <v>1285</v>
      </c>
      <c r="V5" s="64">
        <v>16505</v>
      </c>
      <c r="W5" s="64">
        <v>55662</v>
      </c>
      <c r="X5" s="64">
        <v>29534</v>
      </c>
      <c r="Y5" s="64">
        <v>47333</v>
      </c>
      <c r="Z5" s="64">
        <v>17109</v>
      </c>
      <c r="AA5" s="64">
        <v>3038</v>
      </c>
      <c r="AB5" s="83">
        <f t="shared" ref="AB5:AB31" si="2">SUM(S5:AA5)</f>
        <v>257820</v>
      </c>
      <c r="AC5" s="51">
        <f t="shared" ref="AC5:AC32" si="3">+Q5-AB5</f>
        <v>1596</v>
      </c>
      <c r="AD5" s="39"/>
      <c r="AE5" s="64">
        <v>870000</v>
      </c>
      <c r="AF5" s="64">
        <v>1379408</v>
      </c>
      <c r="AG5" s="64">
        <v>223597</v>
      </c>
      <c r="AH5" s="64">
        <v>4024</v>
      </c>
      <c r="AI5" s="51">
        <f t="shared" ref="AI5:AI31" si="4">SUM(AE5:AH5)</f>
        <v>2477029</v>
      </c>
      <c r="AJ5" s="64">
        <v>85631</v>
      </c>
      <c r="AK5" s="51">
        <f t="shared" ref="AK5:AK31" si="5">+AI5-AJ5</f>
        <v>2391398</v>
      </c>
      <c r="AL5" s="39"/>
    </row>
    <row r="6" spans="1:140" ht="17.25" customHeight="1" x14ac:dyDescent="0.3">
      <c r="A6" s="3">
        <f>+A5+1</f>
        <v>2</v>
      </c>
      <c r="B6" s="41" t="s">
        <v>293</v>
      </c>
      <c r="C6" s="41">
        <v>9367</v>
      </c>
      <c r="D6" s="63" t="s">
        <v>67</v>
      </c>
      <c r="E6" s="128">
        <f t="shared" si="0"/>
        <v>1</v>
      </c>
      <c r="F6" s="64" t="s">
        <v>450</v>
      </c>
      <c r="G6" s="72">
        <v>39359</v>
      </c>
      <c r="H6" s="64">
        <v>0</v>
      </c>
      <c r="I6" s="64">
        <v>1000</v>
      </c>
      <c r="J6" s="64">
        <v>0</v>
      </c>
      <c r="K6" s="64">
        <v>196</v>
      </c>
      <c r="L6" s="64"/>
      <c r="M6" s="64">
        <v>25254</v>
      </c>
      <c r="N6" s="64">
        <v>1029</v>
      </c>
      <c r="O6" s="64">
        <v>53</v>
      </c>
      <c r="P6" s="64">
        <v>0</v>
      </c>
      <c r="Q6" s="65">
        <f t="shared" si="1"/>
        <v>66891</v>
      </c>
      <c r="R6" s="9"/>
      <c r="S6" s="64">
        <v>28215</v>
      </c>
      <c r="T6" s="64">
        <v>10140</v>
      </c>
      <c r="U6" s="64"/>
      <c r="V6" s="64">
        <v>2359</v>
      </c>
      <c r="W6" s="64">
        <v>17715</v>
      </c>
      <c r="X6" s="64">
        <v>9900</v>
      </c>
      <c r="Y6" s="64">
        <v>0</v>
      </c>
      <c r="Z6" s="64">
        <v>0</v>
      </c>
      <c r="AA6" s="64">
        <v>422</v>
      </c>
      <c r="AB6" s="83">
        <f t="shared" si="2"/>
        <v>68751</v>
      </c>
      <c r="AC6" s="51">
        <f t="shared" si="3"/>
        <v>-1860</v>
      </c>
      <c r="AD6" s="39"/>
      <c r="AE6" s="64">
        <v>549000</v>
      </c>
      <c r="AF6" s="64">
        <v>0</v>
      </c>
      <c r="AG6" s="64">
        <v>46296</v>
      </c>
      <c r="AH6" s="64">
        <v>0</v>
      </c>
      <c r="AI6" s="51">
        <f t="shared" si="4"/>
        <v>595296</v>
      </c>
      <c r="AJ6" s="64">
        <v>31922</v>
      </c>
      <c r="AK6" s="51">
        <f t="shared" si="5"/>
        <v>563374</v>
      </c>
      <c r="AL6" s="39"/>
    </row>
    <row r="7" spans="1:140" ht="17.25" customHeight="1" x14ac:dyDescent="0.3">
      <c r="A7" s="3">
        <f t="shared" ref="A7:A31" si="6">+A6+1</f>
        <v>3</v>
      </c>
      <c r="B7" s="41" t="s">
        <v>293</v>
      </c>
      <c r="C7" s="41">
        <v>9368</v>
      </c>
      <c r="D7" s="63" t="s">
        <v>68</v>
      </c>
      <c r="E7" s="128">
        <f t="shared" si="0"/>
        <v>1</v>
      </c>
      <c r="F7" s="64" t="s">
        <v>450</v>
      </c>
      <c r="G7" s="72">
        <v>31079</v>
      </c>
      <c r="H7" s="64">
        <v>228</v>
      </c>
      <c r="I7" s="64">
        <v>4530</v>
      </c>
      <c r="J7" s="64">
        <v>0</v>
      </c>
      <c r="K7" s="64">
        <v>0</v>
      </c>
      <c r="L7" s="64">
        <v>20000</v>
      </c>
      <c r="M7" s="64">
        <v>31217</v>
      </c>
      <c r="N7" s="64">
        <v>7005</v>
      </c>
      <c r="O7" s="64">
        <v>10495</v>
      </c>
      <c r="P7" s="64"/>
      <c r="Q7" s="65">
        <f t="shared" si="1"/>
        <v>104554</v>
      </c>
      <c r="R7" s="9"/>
      <c r="S7" s="64">
        <v>63484</v>
      </c>
      <c r="T7" s="64"/>
      <c r="U7" s="64">
        <v>9941</v>
      </c>
      <c r="V7" s="64">
        <v>19420</v>
      </c>
      <c r="W7" s="64">
        <v>37749</v>
      </c>
      <c r="X7" s="64">
        <v>16863</v>
      </c>
      <c r="Y7" s="64">
        <v>2271</v>
      </c>
      <c r="Z7" s="64">
        <v>0</v>
      </c>
      <c r="AA7" s="64">
        <v>0</v>
      </c>
      <c r="AB7" s="83">
        <f t="shared" si="2"/>
        <v>149728</v>
      </c>
      <c r="AC7" s="51">
        <f t="shared" si="3"/>
        <v>-45174</v>
      </c>
      <c r="AD7" s="39"/>
      <c r="AE7" s="64">
        <v>1580000</v>
      </c>
      <c r="AF7" s="64">
        <v>0</v>
      </c>
      <c r="AG7" s="64">
        <v>296701</v>
      </c>
      <c r="AH7" s="64">
        <v>0</v>
      </c>
      <c r="AI7" s="51">
        <f t="shared" si="4"/>
        <v>1876701</v>
      </c>
      <c r="AJ7" s="64">
        <v>6602</v>
      </c>
      <c r="AK7" s="51">
        <f t="shared" si="5"/>
        <v>1870099</v>
      </c>
      <c r="AL7" s="39"/>
    </row>
    <row r="8" spans="1:140" ht="17.25" customHeight="1" x14ac:dyDescent="0.3">
      <c r="A8" s="3">
        <f t="shared" si="6"/>
        <v>4</v>
      </c>
      <c r="B8" s="41" t="s">
        <v>293</v>
      </c>
      <c r="C8" s="41">
        <v>9376</v>
      </c>
      <c r="D8" s="63" t="s">
        <v>69</v>
      </c>
      <c r="E8" s="128">
        <f t="shared" si="0"/>
        <v>1</v>
      </c>
      <c r="F8" s="64" t="s">
        <v>450</v>
      </c>
      <c r="G8" s="72">
        <v>33702</v>
      </c>
      <c r="H8" s="64">
        <v>190</v>
      </c>
      <c r="I8" s="64">
        <v>0</v>
      </c>
      <c r="J8" s="64">
        <v>0</v>
      </c>
      <c r="K8" s="64">
        <v>0</v>
      </c>
      <c r="L8" s="64"/>
      <c r="M8" s="64">
        <v>9899</v>
      </c>
      <c r="N8" s="64">
        <v>3553</v>
      </c>
      <c r="O8" s="64">
        <v>2134</v>
      </c>
      <c r="P8" s="64">
        <v>184</v>
      </c>
      <c r="Q8" s="65">
        <f t="shared" si="1"/>
        <v>49662</v>
      </c>
      <c r="R8" s="9"/>
      <c r="S8" s="64">
        <v>0</v>
      </c>
      <c r="T8" s="64">
        <v>0</v>
      </c>
      <c r="U8" s="64">
        <v>3363</v>
      </c>
      <c r="V8" s="64">
        <v>43079</v>
      </c>
      <c r="W8" s="64">
        <v>16534</v>
      </c>
      <c r="X8" s="64">
        <v>8995</v>
      </c>
      <c r="Y8" s="64">
        <v>430</v>
      </c>
      <c r="Z8" s="64"/>
      <c r="AA8" s="64"/>
      <c r="AB8" s="83">
        <f t="shared" si="2"/>
        <v>72401</v>
      </c>
      <c r="AC8" s="51">
        <f t="shared" si="3"/>
        <v>-22739</v>
      </c>
      <c r="AD8" s="39"/>
      <c r="AE8" s="64">
        <v>1246340</v>
      </c>
      <c r="AF8" s="64">
        <v>106670</v>
      </c>
      <c r="AG8" s="64"/>
      <c r="AH8" s="64">
        <v>0</v>
      </c>
      <c r="AI8" s="51">
        <f t="shared" si="4"/>
        <v>1353010</v>
      </c>
      <c r="AJ8" s="64"/>
      <c r="AK8" s="51">
        <f t="shared" si="5"/>
        <v>1353010</v>
      </c>
      <c r="AL8" s="39"/>
    </row>
    <row r="9" spans="1:140" ht="17.25" customHeight="1" x14ac:dyDescent="0.3">
      <c r="A9" s="3">
        <f t="shared" si="6"/>
        <v>5</v>
      </c>
      <c r="B9" s="41" t="s">
        <v>293</v>
      </c>
      <c r="C9" s="41">
        <v>9369</v>
      </c>
      <c r="D9" s="63" t="s">
        <v>70</v>
      </c>
      <c r="E9" s="128">
        <f t="shared" si="0"/>
        <v>1</v>
      </c>
      <c r="F9" s="64" t="s">
        <v>450</v>
      </c>
      <c r="G9" s="72">
        <v>255367</v>
      </c>
      <c r="H9" s="64">
        <v>1747</v>
      </c>
      <c r="I9" s="64"/>
      <c r="J9" s="64">
        <v>9000</v>
      </c>
      <c r="K9" s="64">
        <v>10000</v>
      </c>
      <c r="L9" s="64"/>
      <c r="M9" s="64">
        <v>72266</v>
      </c>
      <c r="N9" s="64">
        <v>252</v>
      </c>
      <c r="O9" s="64">
        <v>3500</v>
      </c>
      <c r="P9" s="64">
        <v>47980</v>
      </c>
      <c r="Q9" s="65">
        <f t="shared" si="1"/>
        <v>400112</v>
      </c>
      <c r="R9" s="9"/>
      <c r="S9" s="64">
        <v>119983</v>
      </c>
      <c r="T9" s="64">
        <v>40078</v>
      </c>
      <c r="U9" s="64">
        <v>87995</v>
      </c>
      <c r="V9" s="64">
        <v>34791</v>
      </c>
      <c r="W9" s="64">
        <v>29648</v>
      </c>
      <c r="X9" s="64">
        <v>16152</v>
      </c>
      <c r="Y9" s="64">
        <v>1747</v>
      </c>
      <c r="Z9" s="64"/>
      <c r="AA9" s="64">
        <v>0</v>
      </c>
      <c r="AB9" s="83">
        <f t="shared" si="2"/>
        <v>330394</v>
      </c>
      <c r="AC9" s="51">
        <f t="shared" si="3"/>
        <v>69718</v>
      </c>
      <c r="AD9" s="39"/>
      <c r="AE9" s="64">
        <v>4262700</v>
      </c>
      <c r="AF9" s="64">
        <v>1293375</v>
      </c>
      <c r="AG9" s="64">
        <v>1617702</v>
      </c>
      <c r="AH9" s="64">
        <v>36067</v>
      </c>
      <c r="AI9" s="51">
        <f t="shared" si="4"/>
        <v>7209844</v>
      </c>
      <c r="AJ9" s="64">
        <v>230595</v>
      </c>
      <c r="AK9" s="51">
        <f t="shared" si="5"/>
        <v>6979249</v>
      </c>
      <c r="AL9" s="39"/>
    </row>
    <row r="10" spans="1:140" ht="17.25" customHeight="1" x14ac:dyDescent="0.3">
      <c r="A10" s="3">
        <f t="shared" si="6"/>
        <v>6</v>
      </c>
      <c r="B10" s="41" t="s">
        <v>293</v>
      </c>
      <c r="C10" s="41">
        <v>9393</v>
      </c>
      <c r="D10" s="63" t="s">
        <v>71</v>
      </c>
      <c r="E10" s="128" t="str">
        <f t="shared" si="0"/>
        <v xml:space="preserve"> </v>
      </c>
      <c r="F10" s="64" t="s">
        <v>303</v>
      </c>
      <c r="G10" s="72">
        <v>27934</v>
      </c>
      <c r="H10" s="64">
        <v>35</v>
      </c>
      <c r="I10" s="64">
        <v>0</v>
      </c>
      <c r="J10" s="64"/>
      <c r="K10" s="64">
        <v>0</v>
      </c>
      <c r="L10" s="64">
        <v>0</v>
      </c>
      <c r="M10" s="64">
        <v>9043</v>
      </c>
      <c r="N10" s="64">
        <v>3594</v>
      </c>
      <c r="O10" s="64">
        <v>1807</v>
      </c>
      <c r="P10" s="64">
        <v>7068</v>
      </c>
      <c r="Q10" s="65">
        <f t="shared" si="1"/>
        <v>49481</v>
      </c>
      <c r="R10" s="9"/>
      <c r="S10" s="64"/>
      <c r="T10" s="64">
        <v>0</v>
      </c>
      <c r="U10" s="64"/>
      <c r="V10" s="64"/>
      <c r="W10" s="64">
        <v>11507</v>
      </c>
      <c r="X10" s="64">
        <v>19671</v>
      </c>
      <c r="Y10" s="64">
        <v>1100</v>
      </c>
      <c r="Z10" s="64"/>
      <c r="AA10" s="64">
        <v>11722</v>
      </c>
      <c r="AB10" s="83">
        <f t="shared" si="2"/>
        <v>44000</v>
      </c>
      <c r="AC10" s="51">
        <f t="shared" si="3"/>
        <v>5481</v>
      </c>
      <c r="AD10" s="39"/>
      <c r="AE10" s="64">
        <v>1045000</v>
      </c>
      <c r="AF10" s="64">
        <v>217600</v>
      </c>
      <c r="AG10" s="64">
        <v>11007726</v>
      </c>
      <c r="AH10" s="64">
        <v>0</v>
      </c>
      <c r="AI10" s="51">
        <f t="shared" si="4"/>
        <v>12270326</v>
      </c>
      <c r="AJ10" s="64">
        <v>0</v>
      </c>
      <c r="AK10" s="51">
        <f t="shared" si="5"/>
        <v>12270326</v>
      </c>
      <c r="AL10" s="39"/>
    </row>
    <row r="11" spans="1:140" ht="17.25" customHeight="1" x14ac:dyDescent="0.3">
      <c r="A11" s="3">
        <f t="shared" si="6"/>
        <v>7</v>
      </c>
      <c r="B11" s="41" t="s">
        <v>293</v>
      </c>
      <c r="C11" s="41">
        <v>9396</v>
      </c>
      <c r="D11" s="63" t="s">
        <v>82</v>
      </c>
      <c r="E11" s="128">
        <f t="shared" si="0"/>
        <v>1</v>
      </c>
      <c r="F11" s="64" t="s">
        <v>450</v>
      </c>
      <c r="G11" s="72">
        <v>143087</v>
      </c>
      <c r="H11" s="64"/>
      <c r="I11" s="64"/>
      <c r="J11" s="64">
        <v>0</v>
      </c>
      <c r="K11" s="64">
        <v>2500</v>
      </c>
      <c r="L11" s="64">
        <v>0</v>
      </c>
      <c r="M11" s="64">
        <v>11542</v>
      </c>
      <c r="N11" s="64">
        <v>1190</v>
      </c>
      <c r="O11" s="64"/>
      <c r="P11" s="64">
        <v>19837</v>
      </c>
      <c r="Q11" s="65">
        <f t="shared" si="1"/>
        <v>178156</v>
      </c>
      <c r="R11" s="9"/>
      <c r="S11" s="64">
        <v>73758</v>
      </c>
      <c r="T11" s="64"/>
      <c r="U11" s="64">
        <v>3692</v>
      </c>
      <c r="V11" s="64">
        <v>24162</v>
      </c>
      <c r="W11" s="64">
        <v>23676</v>
      </c>
      <c r="X11" s="64">
        <v>18033</v>
      </c>
      <c r="Y11" s="64"/>
      <c r="Z11" s="64">
        <v>6800</v>
      </c>
      <c r="AA11" s="64">
        <v>693</v>
      </c>
      <c r="AB11" s="83">
        <f t="shared" si="2"/>
        <v>150814</v>
      </c>
      <c r="AC11" s="51">
        <f t="shared" si="3"/>
        <v>27342</v>
      </c>
      <c r="AD11" s="39"/>
      <c r="AE11" s="64">
        <v>1688021</v>
      </c>
      <c r="AF11" s="64">
        <v>14801</v>
      </c>
      <c r="AG11" s="64">
        <v>38181</v>
      </c>
      <c r="AH11" s="64">
        <v>926</v>
      </c>
      <c r="AI11" s="51">
        <f t="shared" si="4"/>
        <v>1741929</v>
      </c>
      <c r="AJ11" s="64">
        <v>62337</v>
      </c>
      <c r="AK11" s="51">
        <f t="shared" si="5"/>
        <v>1679592</v>
      </c>
      <c r="AL11" s="39"/>
    </row>
    <row r="12" spans="1:140" ht="17.25" customHeight="1" x14ac:dyDescent="0.3">
      <c r="A12" s="3">
        <f t="shared" si="6"/>
        <v>8</v>
      </c>
      <c r="B12" s="41" t="s">
        <v>293</v>
      </c>
      <c r="C12" s="41">
        <v>9397</v>
      </c>
      <c r="D12" s="63" t="s">
        <v>80</v>
      </c>
      <c r="E12" s="128">
        <f t="shared" si="0"/>
        <v>1</v>
      </c>
      <c r="F12" s="64" t="s">
        <v>450</v>
      </c>
      <c r="G12" s="72">
        <v>17620</v>
      </c>
      <c r="H12" s="64"/>
      <c r="I12" s="64">
        <v>0</v>
      </c>
      <c r="J12" s="64">
        <v>0</v>
      </c>
      <c r="K12" s="64">
        <v>0</v>
      </c>
      <c r="L12" s="64">
        <v>0</v>
      </c>
      <c r="M12" s="64">
        <v>12049</v>
      </c>
      <c r="N12" s="64">
        <v>2784</v>
      </c>
      <c r="O12" s="64">
        <v>1796</v>
      </c>
      <c r="P12" s="64"/>
      <c r="Q12" s="65">
        <f t="shared" si="1"/>
        <v>34249</v>
      </c>
      <c r="R12" s="9"/>
      <c r="S12" s="64">
        <v>5400</v>
      </c>
      <c r="T12" s="64"/>
      <c r="U12" s="64">
        <v>10430</v>
      </c>
      <c r="V12" s="64">
        <v>1537</v>
      </c>
      <c r="W12" s="64">
        <v>17940</v>
      </c>
      <c r="X12" s="64">
        <v>3280</v>
      </c>
      <c r="Y12" s="64">
        <v>1750</v>
      </c>
      <c r="Z12" s="64">
        <v>500</v>
      </c>
      <c r="AA12" s="64"/>
      <c r="AB12" s="83">
        <f t="shared" si="2"/>
        <v>40837</v>
      </c>
      <c r="AC12" s="51">
        <f t="shared" si="3"/>
        <v>-6588</v>
      </c>
      <c r="AD12" s="39"/>
      <c r="AE12" s="64">
        <v>196000</v>
      </c>
      <c r="AF12" s="64">
        <v>0</v>
      </c>
      <c r="AG12" s="64">
        <v>91250</v>
      </c>
      <c r="AH12" s="64">
        <v>0</v>
      </c>
      <c r="AI12" s="51">
        <f t="shared" si="4"/>
        <v>287250</v>
      </c>
      <c r="AJ12" s="64">
        <v>100</v>
      </c>
      <c r="AK12" s="51">
        <f t="shared" si="5"/>
        <v>287150</v>
      </c>
      <c r="AL12" s="39"/>
    </row>
    <row r="13" spans="1:140" ht="17.25" customHeight="1" x14ac:dyDescent="0.3">
      <c r="A13" s="3">
        <f t="shared" si="6"/>
        <v>9</v>
      </c>
      <c r="B13" s="41" t="s">
        <v>293</v>
      </c>
      <c r="C13" s="41">
        <v>9373</v>
      </c>
      <c r="D13" s="63" t="s">
        <v>72</v>
      </c>
      <c r="E13" s="128">
        <f t="shared" si="0"/>
        <v>1</v>
      </c>
      <c r="F13" s="64" t="s">
        <v>450</v>
      </c>
      <c r="G13" s="72">
        <v>10962</v>
      </c>
      <c r="H13" s="64">
        <v>0</v>
      </c>
      <c r="I13" s="64">
        <v>0</v>
      </c>
      <c r="J13" s="64">
        <v>0</v>
      </c>
      <c r="K13" s="64">
        <v>0</v>
      </c>
      <c r="L13" s="64">
        <v>0</v>
      </c>
      <c r="M13" s="64">
        <v>12900</v>
      </c>
      <c r="N13" s="64">
        <v>1228</v>
      </c>
      <c r="O13" s="64">
        <v>0</v>
      </c>
      <c r="P13" s="64">
        <v>0</v>
      </c>
      <c r="Q13" s="65">
        <f t="shared" si="1"/>
        <v>25090</v>
      </c>
      <c r="R13" s="9"/>
      <c r="S13" s="64">
        <v>682</v>
      </c>
      <c r="T13" s="64">
        <v>0</v>
      </c>
      <c r="U13" s="64">
        <v>5448</v>
      </c>
      <c r="V13" s="64"/>
      <c r="W13" s="64">
        <v>15922</v>
      </c>
      <c r="X13" s="64">
        <v>1274</v>
      </c>
      <c r="Y13" s="64">
        <v>2149</v>
      </c>
      <c r="Z13" s="64">
        <v>0</v>
      </c>
      <c r="AA13" s="64">
        <v>2317</v>
      </c>
      <c r="AB13" s="83">
        <f t="shared" si="2"/>
        <v>27792</v>
      </c>
      <c r="AC13" s="51">
        <f t="shared" si="3"/>
        <v>-2702</v>
      </c>
      <c r="AD13" s="39"/>
      <c r="AE13" s="64">
        <v>555000</v>
      </c>
      <c r="AF13" s="64">
        <v>20000</v>
      </c>
      <c r="AG13" s="64">
        <v>68763</v>
      </c>
      <c r="AH13" s="64">
        <v>438</v>
      </c>
      <c r="AI13" s="51">
        <f t="shared" si="4"/>
        <v>644201</v>
      </c>
      <c r="AJ13" s="64"/>
      <c r="AK13" s="51">
        <f t="shared" si="5"/>
        <v>644201</v>
      </c>
      <c r="AL13" s="39"/>
    </row>
    <row r="14" spans="1:140" ht="17.25" customHeight="1" x14ac:dyDescent="0.3">
      <c r="A14" s="3">
        <f t="shared" si="6"/>
        <v>10</v>
      </c>
      <c r="B14" s="41" t="s">
        <v>293</v>
      </c>
      <c r="C14" s="41">
        <v>9375</v>
      </c>
      <c r="D14" s="63" t="s">
        <v>65</v>
      </c>
      <c r="E14" s="128">
        <f t="shared" si="0"/>
        <v>1</v>
      </c>
      <c r="F14" s="64" t="s">
        <v>450</v>
      </c>
      <c r="G14" s="72">
        <v>132683</v>
      </c>
      <c r="H14" s="64">
        <v>24215</v>
      </c>
      <c r="I14" s="64"/>
      <c r="J14" s="64">
        <v>0</v>
      </c>
      <c r="K14" s="64">
        <v>0</v>
      </c>
      <c r="L14" s="64"/>
      <c r="M14" s="64">
        <v>21145</v>
      </c>
      <c r="N14" s="64">
        <v>5718</v>
      </c>
      <c r="O14" s="64">
        <v>14792</v>
      </c>
      <c r="P14" s="64">
        <v>3810</v>
      </c>
      <c r="Q14" s="65">
        <f t="shared" si="1"/>
        <v>202363</v>
      </c>
      <c r="R14" s="9"/>
      <c r="S14" s="64">
        <v>82320</v>
      </c>
      <c r="T14" s="64">
        <v>100</v>
      </c>
      <c r="U14" s="64">
        <v>4565</v>
      </c>
      <c r="V14" s="64">
        <v>5063</v>
      </c>
      <c r="W14" s="64">
        <v>38732</v>
      </c>
      <c r="X14" s="64">
        <v>15499</v>
      </c>
      <c r="Y14" s="64">
        <v>6710</v>
      </c>
      <c r="Z14" s="64">
        <v>13500</v>
      </c>
      <c r="AA14" s="64">
        <v>32491</v>
      </c>
      <c r="AB14" s="83">
        <f t="shared" si="2"/>
        <v>198980</v>
      </c>
      <c r="AC14" s="51">
        <f t="shared" si="3"/>
        <v>3383</v>
      </c>
      <c r="AD14" s="39"/>
      <c r="AE14" s="64"/>
      <c r="AF14" s="64">
        <v>1778747</v>
      </c>
      <c r="AG14" s="64">
        <v>32611</v>
      </c>
      <c r="AH14" s="64">
        <v>0</v>
      </c>
      <c r="AI14" s="51">
        <f t="shared" si="4"/>
        <v>1811358</v>
      </c>
      <c r="AJ14" s="64">
        <v>2453</v>
      </c>
      <c r="AK14" s="51">
        <f t="shared" si="5"/>
        <v>1808905</v>
      </c>
      <c r="AL14" s="39"/>
    </row>
    <row r="15" spans="1:140" ht="17.25" customHeight="1" x14ac:dyDescent="0.3">
      <c r="A15" s="3">
        <f t="shared" si="6"/>
        <v>11</v>
      </c>
      <c r="B15" s="41" t="s">
        <v>293</v>
      </c>
      <c r="C15" s="41">
        <v>9377</v>
      </c>
      <c r="D15" s="63" t="s">
        <v>256</v>
      </c>
      <c r="E15" s="128">
        <f t="shared" si="0"/>
        <v>1</v>
      </c>
      <c r="F15" s="64" t="s">
        <v>450</v>
      </c>
      <c r="G15" s="72">
        <v>92869</v>
      </c>
      <c r="H15" s="64">
        <v>0</v>
      </c>
      <c r="I15" s="64">
        <v>6950</v>
      </c>
      <c r="J15" s="64">
        <v>5000</v>
      </c>
      <c r="K15" s="64">
        <v>0</v>
      </c>
      <c r="L15" s="64">
        <v>2000</v>
      </c>
      <c r="M15" s="64">
        <v>5115</v>
      </c>
      <c r="N15" s="64">
        <v>1977</v>
      </c>
      <c r="O15" s="64">
        <v>14422</v>
      </c>
      <c r="P15" s="64">
        <v>134</v>
      </c>
      <c r="Q15" s="65">
        <f t="shared" si="1"/>
        <v>128467</v>
      </c>
      <c r="R15" s="9"/>
      <c r="S15" s="64">
        <v>67637</v>
      </c>
      <c r="T15" s="64">
        <v>0</v>
      </c>
      <c r="U15" s="64">
        <v>0</v>
      </c>
      <c r="V15" s="64">
        <v>13100</v>
      </c>
      <c r="W15" s="64">
        <v>24201</v>
      </c>
      <c r="X15" s="64">
        <v>18952</v>
      </c>
      <c r="Y15" s="64">
        <v>6326</v>
      </c>
      <c r="Z15" s="64">
        <v>0</v>
      </c>
      <c r="AA15" s="64">
        <v>0</v>
      </c>
      <c r="AB15" s="83">
        <f t="shared" si="2"/>
        <v>130216</v>
      </c>
      <c r="AC15" s="51">
        <f t="shared" si="3"/>
        <v>-1749</v>
      </c>
      <c r="AD15" s="39"/>
      <c r="AE15" s="64">
        <v>1805000</v>
      </c>
      <c r="AF15" s="64">
        <v>0</v>
      </c>
      <c r="AG15" s="64">
        <v>124221</v>
      </c>
      <c r="AH15" s="64">
        <v>1905</v>
      </c>
      <c r="AI15" s="51">
        <f t="shared" si="4"/>
        <v>1931126</v>
      </c>
      <c r="AJ15" s="64">
        <v>3223</v>
      </c>
      <c r="AK15" s="51">
        <f t="shared" si="5"/>
        <v>1927903</v>
      </c>
      <c r="AL15" s="39"/>
    </row>
    <row r="16" spans="1:140" ht="17.25" customHeight="1" x14ac:dyDescent="0.3">
      <c r="A16" s="3">
        <f t="shared" si="6"/>
        <v>12</v>
      </c>
      <c r="B16" s="41" t="s">
        <v>293</v>
      </c>
      <c r="C16" s="41">
        <v>9398</v>
      </c>
      <c r="D16" s="63" t="s">
        <v>83</v>
      </c>
      <c r="E16" s="128" t="str">
        <f t="shared" si="0"/>
        <v xml:space="preserve"> </v>
      </c>
      <c r="F16" s="64" t="s">
        <v>303</v>
      </c>
      <c r="G16" s="72">
        <v>368103</v>
      </c>
      <c r="H16" s="64">
        <v>2433</v>
      </c>
      <c r="I16" s="64">
        <v>15968</v>
      </c>
      <c r="J16" s="64">
        <v>0</v>
      </c>
      <c r="K16" s="64">
        <v>5000</v>
      </c>
      <c r="L16" s="64">
        <v>105000</v>
      </c>
      <c r="M16" s="64">
        <v>17336</v>
      </c>
      <c r="N16" s="64">
        <v>51517</v>
      </c>
      <c r="O16" s="64">
        <v>50934</v>
      </c>
      <c r="P16" s="64">
        <v>41007</v>
      </c>
      <c r="Q16" s="65">
        <f t="shared" si="1"/>
        <v>657298</v>
      </c>
      <c r="R16" s="9"/>
      <c r="S16" s="64">
        <v>124667</v>
      </c>
      <c r="T16" s="64">
        <v>45825</v>
      </c>
      <c r="U16" s="64">
        <v>0</v>
      </c>
      <c r="V16" s="64">
        <v>169297</v>
      </c>
      <c r="W16" s="64">
        <v>48356</v>
      </c>
      <c r="X16" s="64">
        <v>73345</v>
      </c>
      <c r="Y16" s="64">
        <v>28737</v>
      </c>
      <c r="Z16" s="64">
        <v>0</v>
      </c>
      <c r="AA16" s="64">
        <v>37375</v>
      </c>
      <c r="AB16" s="83">
        <f t="shared" si="2"/>
        <v>527602</v>
      </c>
      <c r="AC16" s="51">
        <f t="shared" si="3"/>
        <v>129696</v>
      </c>
      <c r="AD16" s="39"/>
      <c r="AE16" s="64">
        <v>2895000</v>
      </c>
      <c r="AF16" s="64">
        <v>0</v>
      </c>
      <c r="AG16" s="64">
        <v>915895</v>
      </c>
      <c r="AH16" s="64">
        <v>0</v>
      </c>
      <c r="AI16" s="51">
        <f t="shared" si="4"/>
        <v>3810895</v>
      </c>
      <c r="AJ16" s="64">
        <v>1017</v>
      </c>
      <c r="AK16" s="51">
        <f t="shared" si="5"/>
        <v>3809878</v>
      </c>
      <c r="AL16" s="39"/>
    </row>
    <row r="17" spans="1:38" ht="17.25" customHeight="1" x14ac:dyDescent="0.3">
      <c r="A17" s="3">
        <f t="shared" si="6"/>
        <v>13</v>
      </c>
      <c r="B17" s="41" t="s">
        <v>293</v>
      </c>
      <c r="C17" s="41">
        <v>14308</v>
      </c>
      <c r="D17" s="63" t="s">
        <v>257</v>
      </c>
      <c r="E17" s="128">
        <f t="shared" si="0"/>
        <v>1</v>
      </c>
      <c r="F17" s="64" t="s">
        <v>450</v>
      </c>
      <c r="G17" s="72">
        <v>41723</v>
      </c>
      <c r="H17" s="64">
        <v>0</v>
      </c>
      <c r="I17" s="64">
        <v>3618</v>
      </c>
      <c r="J17" s="64">
        <v>0</v>
      </c>
      <c r="K17" s="64">
        <v>14089</v>
      </c>
      <c r="L17" s="64">
        <v>0</v>
      </c>
      <c r="M17" s="64">
        <v>8889</v>
      </c>
      <c r="N17" s="64">
        <v>9410</v>
      </c>
      <c r="O17" s="64">
        <v>743</v>
      </c>
      <c r="P17" s="64"/>
      <c r="Q17" s="65">
        <f t="shared" si="1"/>
        <v>78472</v>
      </c>
      <c r="R17" s="9"/>
      <c r="S17" s="64"/>
      <c r="T17" s="64"/>
      <c r="U17" s="64">
        <v>39571</v>
      </c>
      <c r="V17" s="64"/>
      <c r="W17" s="64">
        <v>18967</v>
      </c>
      <c r="X17" s="64">
        <v>12693</v>
      </c>
      <c r="Y17" s="64">
        <v>5318</v>
      </c>
      <c r="Z17" s="64">
        <v>4760</v>
      </c>
      <c r="AA17" s="64"/>
      <c r="AB17" s="83">
        <f t="shared" si="2"/>
        <v>81309</v>
      </c>
      <c r="AC17" s="51">
        <f t="shared" si="3"/>
        <v>-2837</v>
      </c>
      <c r="AD17" s="39"/>
      <c r="AE17" s="64">
        <v>910000</v>
      </c>
      <c r="AF17" s="64">
        <v>13347</v>
      </c>
      <c r="AG17" s="64">
        <v>284307</v>
      </c>
      <c r="AH17" s="64">
        <v>1191</v>
      </c>
      <c r="AI17" s="51">
        <f t="shared" si="4"/>
        <v>1208845</v>
      </c>
      <c r="AJ17" s="64">
        <v>12360</v>
      </c>
      <c r="AK17" s="51">
        <f t="shared" si="5"/>
        <v>1196485</v>
      </c>
      <c r="AL17" s="39"/>
    </row>
    <row r="18" spans="1:38" ht="17.25" customHeight="1" x14ac:dyDescent="0.3">
      <c r="A18" s="3">
        <f t="shared" si="6"/>
        <v>14</v>
      </c>
      <c r="B18" s="41" t="s">
        <v>293</v>
      </c>
      <c r="C18" s="41">
        <v>9379</v>
      </c>
      <c r="D18" s="63" t="s">
        <v>73</v>
      </c>
      <c r="E18" s="128">
        <f t="shared" si="0"/>
        <v>1</v>
      </c>
      <c r="F18" s="64" t="s">
        <v>450</v>
      </c>
      <c r="G18" s="72">
        <v>32737</v>
      </c>
      <c r="H18" s="64"/>
      <c r="I18" s="64"/>
      <c r="J18" s="64">
        <v>484024</v>
      </c>
      <c r="K18" s="64">
        <v>1500</v>
      </c>
      <c r="L18" s="64">
        <v>110873</v>
      </c>
      <c r="M18" s="64">
        <v>7374</v>
      </c>
      <c r="N18" s="64">
        <v>3755</v>
      </c>
      <c r="O18" s="64">
        <v>18049</v>
      </c>
      <c r="P18" s="64">
        <v>1700</v>
      </c>
      <c r="Q18" s="65">
        <f t="shared" si="1"/>
        <v>660012</v>
      </c>
      <c r="R18" s="9"/>
      <c r="S18" s="64">
        <v>5471</v>
      </c>
      <c r="T18" s="64"/>
      <c r="U18" s="64">
        <v>5069</v>
      </c>
      <c r="V18" s="64">
        <v>600</v>
      </c>
      <c r="W18" s="64">
        <v>25144</v>
      </c>
      <c r="X18" s="64">
        <v>5053</v>
      </c>
      <c r="Y18" s="64">
        <v>2999</v>
      </c>
      <c r="Z18" s="64"/>
      <c r="AA18" s="64">
        <v>1331248</v>
      </c>
      <c r="AB18" s="83">
        <f t="shared" si="2"/>
        <v>1375584</v>
      </c>
      <c r="AC18" s="51">
        <f t="shared" si="3"/>
        <v>-715572</v>
      </c>
      <c r="AD18" s="39"/>
      <c r="AE18" s="64">
        <v>3036647</v>
      </c>
      <c r="AF18" s="64">
        <v>53203</v>
      </c>
      <c r="AG18" s="64">
        <v>279951</v>
      </c>
      <c r="AH18" s="64">
        <v>4747</v>
      </c>
      <c r="AI18" s="51">
        <f t="shared" si="4"/>
        <v>3374548</v>
      </c>
      <c r="AJ18" s="64">
        <v>1898</v>
      </c>
      <c r="AK18" s="51">
        <f t="shared" si="5"/>
        <v>3372650</v>
      </c>
      <c r="AL18" s="39"/>
    </row>
    <row r="19" spans="1:38" ht="17.25" customHeight="1" x14ac:dyDescent="0.3">
      <c r="A19" s="3">
        <f t="shared" si="6"/>
        <v>15</v>
      </c>
      <c r="B19" s="41" t="s">
        <v>293</v>
      </c>
      <c r="C19" s="41">
        <v>9382</v>
      </c>
      <c r="D19" s="63" t="s">
        <v>74</v>
      </c>
      <c r="E19" s="128" t="str">
        <f t="shared" si="0"/>
        <v xml:space="preserve"> </v>
      </c>
      <c r="F19" s="64" t="s">
        <v>303</v>
      </c>
      <c r="G19" s="72">
        <v>45662</v>
      </c>
      <c r="H19" s="64">
        <v>0</v>
      </c>
      <c r="I19" s="64">
        <v>0</v>
      </c>
      <c r="J19" s="64">
        <v>0</v>
      </c>
      <c r="K19" s="64"/>
      <c r="L19" s="64">
        <v>0</v>
      </c>
      <c r="M19" s="64"/>
      <c r="N19" s="64">
        <v>53</v>
      </c>
      <c r="O19" s="64">
        <v>12194</v>
      </c>
      <c r="P19" s="64">
        <v>1463</v>
      </c>
      <c r="Q19" s="65">
        <f t="shared" si="1"/>
        <v>59372</v>
      </c>
      <c r="R19" s="9"/>
      <c r="S19" s="64"/>
      <c r="T19" s="64"/>
      <c r="U19" s="64">
        <v>1002</v>
      </c>
      <c r="V19" s="64">
        <v>1350</v>
      </c>
      <c r="W19" s="64">
        <v>2107</v>
      </c>
      <c r="X19" s="64">
        <v>19434</v>
      </c>
      <c r="Y19" s="64">
        <v>1128</v>
      </c>
      <c r="Z19" s="64"/>
      <c r="AA19" s="64">
        <v>6294</v>
      </c>
      <c r="AB19" s="83">
        <f t="shared" si="2"/>
        <v>31315</v>
      </c>
      <c r="AC19" s="51">
        <f t="shared" si="3"/>
        <v>28057</v>
      </c>
      <c r="AD19" s="39"/>
      <c r="AE19" s="64">
        <v>1280000</v>
      </c>
      <c r="AF19" s="64">
        <v>14943</v>
      </c>
      <c r="AG19" s="64">
        <v>30609</v>
      </c>
      <c r="AH19" s="64">
        <v>752</v>
      </c>
      <c r="AI19" s="51">
        <f t="shared" si="4"/>
        <v>1326304</v>
      </c>
      <c r="AJ19" s="64">
        <v>2018</v>
      </c>
      <c r="AK19" s="51">
        <f t="shared" si="5"/>
        <v>1324286</v>
      </c>
      <c r="AL19" s="39"/>
    </row>
    <row r="20" spans="1:38" ht="17.25" customHeight="1" x14ac:dyDescent="0.3">
      <c r="A20" s="3">
        <f t="shared" si="6"/>
        <v>16</v>
      </c>
      <c r="B20" s="41" t="s">
        <v>293</v>
      </c>
      <c r="C20" s="41">
        <v>18602</v>
      </c>
      <c r="D20" s="63" t="s">
        <v>289</v>
      </c>
      <c r="E20" s="128">
        <f t="shared" si="0"/>
        <v>1</v>
      </c>
      <c r="F20" s="64" t="s">
        <v>450</v>
      </c>
      <c r="G20" s="72">
        <v>334757</v>
      </c>
      <c r="H20" s="64"/>
      <c r="I20" s="64"/>
      <c r="J20" s="64">
        <v>669573</v>
      </c>
      <c r="K20" s="64">
        <v>91500</v>
      </c>
      <c r="L20" s="64"/>
      <c r="M20" s="64">
        <v>182733</v>
      </c>
      <c r="N20" s="64">
        <v>33435</v>
      </c>
      <c r="O20" s="64">
        <v>42555</v>
      </c>
      <c r="P20" s="64"/>
      <c r="Q20" s="65">
        <f t="shared" si="1"/>
        <v>1354553</v>
      </c>
      <c r="R20" s="9"/>
      <c r="S20" s="64">
        <v>75000</v>
      </c>
      <c r="T20" s="64"/>
      <c r="U20" s="64">
        <v>81691</v>
      </c>
      <c r="V20" s="64">
        <v>174592</v>
      </c>
      <c r="W20" s="64">
        <v>416862</v>
      </c>
      <c r="X20" s="64">
        <v>72217</v>
      </c>
      <c r="Y20" s="64"/>
      <c r="Z20" s="64"/>
      <c r="AA20" s="64">
        <v>2019</v>
      </c>
      <c r="AB20" s="83">
        <f t="shared" si="2"/>
        <v>822381</v>
      </c>
      <c r="AC20" s="51">
        <f t="shared" si="3"/>
        <v>532172</v>
      </c>
      <c r="AD20" s="39"/>
      <c r="AE20" s="64">
        <v>5999823</v>
      </c>
      <c r="AF20" s="64"/>
      <c r="AG20" s="64">
        <v>1451611</v>
      </c>
      <c r="AH20" s="64">
        <v>80675</v>
      </c>
      <c r="AI20" s="51">
        <f t="shared" si="4"/>
        <v>7532109</v>
      </c>
      <c r="AJ20" s="64">
        <v>370000</v>
      </c>
      <c r="AK20" s="51">
        <f t="shared" si="5"/>
        <v>7162109</v>
      </c>
      <c r="AL20" s="39"/>
    </row>
    <row r="21" spans="1:38" ht="17.25" customHeight="1" x14ac:dyDescent="0.3">
      <c r="A21" s="3">
        <f t="shared" si="6"/>
        <v>17</v>
      </c>
      <c r="B21" s="41" t="s">
        <v>293</v>
      </c>
      <c r="C21" s="41">
        <v>15036</v>
      </c>
      <c r="D21" s="63" t="s">
        <v>258</v>
      </c>
      <c r="E21" s="128">
        <f t="shared" si="0"/>
        <v>1</v>
      </c>
      <c r="F21" s="64" t="s">
        <v>450</v>
      </c>
      <c r="G21" s="72">
        <v>167423</v>
      </c>
      <c r="H21" s="64">
        <v>5672</v>
      </c>
      <c r="I21" s="64">
        <v>4369</v>
      </c>
      <c r="J21" s="64">
        <v>127343</v>
      </c>
      <c r="K21" s="64">
        <v>59500</v>
      </c>
      <c r="L21" s="64">
        <v>0</v>
      </c>
      <c r="M21" s="64">
        <v>50179</v>
      </c>
      <c r="N21" s="64">
        <v>2149</v>
      </c>
      <c r="O21" s="64">
        <v>35876</v>
      </c>
      <c r="P21" s="64"/>
      <c r="Q21" s="65">
        <f t="shared" si="1"/>
        <v>452511</v>
      </c>
      <c r="R21" s="9"/>
      <c r="S21" s="64">
        <v>63549</v>
      </c>
      <c r="T21" s="64">
        <v>24960</v>
      </c>
      <c r="U21" s="64">
        <v>20397</v>
      </c>
      <c r="V21" s="64">
        <v>52218</v>
      </c>
      <c r="W21" s="64">
        <v>36743</v>
      </c>
      <c r="X21" s="64">
        <v>18583</v>
      </c>
      <c r="Y21" s="64">
        <v>13298</v>
      </c>
      <c r="Z21" s="64">
        <v>1750</v>
      </c>
      <c r="AA21" s="64"/>
      <c r="AB21" s="83">
        <f t="shared" si="2"/>
        <v>231498</v>
      </c>
      <c r="AC21" s="51">
        <f t="shared" si="3"/>
        <v>221013</v>
      </c>
      <c r="AD21" s="39"/>
      <c r="AE21" s="64">
        <v>4136947</v>
      </c>
      <c r="AF21" s="64">
        <v>702501</v>
      </c>
      <c r="AG21" s="64">
        <v>62905</v>
      </c>
      <c r="AH21" s="64">
        <v>865</v>
      </c>
      <c r="AI21" s="51">
        <f t="shared" si="4"/>
        <v>4903218</v>
      </c>
      <c r="AJ21" s="64">
        <v>107359</v>
      </c>
      <c r="AK21" s="51">
        <f t="shared" si="5"/>
        <v>4795859</v>
      </c>
      <c r="AL21" s="39"/>
    </row>
    <row r="22" spans="1:38" ht="17.25" customHeight="1" x14ac:dyDescent="0.3">
      <c r="A22" s="3">
        <f t="shared" si="6"/>
        <v>18</v>
      </c>
      <c r="B22" s="41" t="s">
        <v>293</v>
      </c>
      <c r="C22" s="41">
        <v>9409</v>
      </c>
      <c r="D22" s="63" t="s">
        <v>259</v>
      </c>
      <c r="E22" s="128">
        <f t="shared" si="0"/>
        <v>1</v>
      </c>
      <c r="F22" s="64" t="s">
        <v>450</v>
      </c>
      <c r="G22" s="72">
        <v>92775</v>
      </c>
      <c r="H22" s="64">
        <v>54492</v>
      </c>
      <c r="I22" s="64">
        <v>0</v>
      </c>
      <c r="J22" s="64">
        <v>0</v>
      </c>
      <c r="K22" s="64">
        <v>0</v>
      </c>
      <c r="L22" s="64">
        <v>4500</v>
      </c>
      <c r="M22" s="64">
        <v>13600</v>
      </c>
      <c r="N22" s="64">
        <v>8341</v>
      </c>
      <c r="O22" s="64"/>
      <c r="P22" s="64"/>
      <c r="Q22" s="65">
        <f t="shared" si="1"/>
        <v>173708</v>
      </c>
      <c r="R22" s="9"/>
      <c r="S22" s="64">
        <v>68042</v>
      </c>
      <c r="T22" s="64">
        <v>15600</v>
      </c>
      <c r="U22" s="64">
        <v>13817</v>
      </c>
      <c r="V22" s="64">
        <v>15645</v>
      </c>
      <c r="W22" s="64">
        <v>34755</v>
      </c>
      <c r="X22" s="64">
        <v>11046</v>
      </c>
      <c r="Y22" s="64">
        <v>13650</v>
      </c>
      <c r="Z22" s="64"/>
      <c r="AA22" s="64">
        <v>5149</v>
      </c>
      <c r="AB22" s="83">
        <f t="shared" si="2"/>
        <v>177704</v>
      </c>
      <c r="AC22" s="51">
        <f t="shared" si="3"/>
        <v>-3996</v>
      </c>
      <c r="AD22" s="39"/>
      <c r="AE22" s="64">
        <v>1955000</v>
      </c>
      <c r="AF22" s="64">
        <v>17454</v>
      </c>
      <c r="AG22" s="64">
        <v>282053</v>
      </c>
      <c r="AH22" s="64">
        <v>2801</v>
      </c>
      <c r="AI22" s="51">
        <f t="shared" si="4"/>
        <v>2257308</v>
      </c>
      <c r="AJ22" s="64">
        <v>20163</v>
      </c>
      <c r="AK22" s="51">
        <f t="shared" si="5"/>
        <v>2237145</v>
      </c>
      <c r="AL22" s="39"/>
    </row>
    <row r="23" spans="1:38" ht="17.25" customHeight="1" x14ac:dyDescent="0.3">
      <c r="A23" s="3">
        <f t="shared" si="6"/>
        <v>19</v>
      </c>
      <c r="B23" s="41" t="s">
        <v>293</v>
      </c>
      <c r="C23" s="41">
        <v>9410</v>
      </c>
      <c r="D23" s="63" t="s">
        <v>260</v>
      </c>
      <c r="E23" s="128">
        <f t="shared" si="0"/>
        <v>1</v>
      </c>
      <c r="F23" s="64" t="s">
        <v>450</v>
      </c>
      <c r="G23" s="72">
        <v>113104</v>
      </c>
      <c r="H23" s="64">
        <v>0</v>
      </c>
      <c r="I23" s="64">
        <v>2425</v>
      </c>
      <c r="J23" s="64">
        <v>0</v>
      </c>
      <c r="K23" s="64">
        <v>12325</v>
      </c>
      <c r="L23" s="64">
        <v>2000</v>
      </c>
      <c r="M23" s="64">
        <v>48072</v>
      </c>
      <c r="N23" s="64">
        <v>93</v>
      </c>
      <c r="O23" s="64">
        <v>3438</v>
      </c>
      <c r="P23" s="64"/>
      <c r="Q23" s="65">
        <f t="shared" si="1"/>
        <v>181457</v>
      </c>
      <c r="R23" s="6"/>
      <c r="S23" s="64">
        <v>72380</v>
      </c>
      <c r="T23" s="64">
        <v>18240</v>
      </c>
      <c r="U23" s="64">
        <v>4617</v>
      </c>
      <c r="V23" s="64">
        <v>32049</v>
      </c>
      <c r="W23" s="64">
        <v>41086</v>
      </c>
      <c r="X23" s="64">
        <v>13033</v>
      </c>
      <c r="Y23" s="64">
        <v>1402</v>
      </c>
      <c r="Z23" s="64">
        <v>1502</v>
      </c>
      <c r="AA23" s="64"/>
      <c r="AB23" s="83">
        <f t="shared" si="2"/>
        <v>184309</v>
      </c>
      <c r="AC23" s="51">
        <f t="shared" si="3"/>
        <v>-2852</v>
      </c>
      <c r="AD23" s="39"/>
      <c r="AE23" s="64">
        <v>2012005</v>
      </c>
      <c r="AF23" s="64">
        <v>209768</v>
      </c>
      <c r="AG23" s="64">
        <v>28380</v>
      </c>
      <c r="AH23" s="64">
        <v>2194</v>
      </c>
      <c r="AI23" s="51">
        <f t="shared" si="4"/>
        <v>2252347</v>
      </c>
      <c r="AJ23" s="64">
        <v>28795</v>
      </c>
      <c r="AK23" s="51">
        <f t="shared" si="5"/>
        <v>2223552</v>
      </c>
      <c r="AL23" s="39"/>
    </row>
    <row r="24" spans="1:38" ht="17.25" customHeight="1" x14ac:dyDescent="0.3">
      <c r="A24" s="3">
        <f t="shared" si="6"/>
        <v>20</v>
      </c>
      <c r="B24" s="41" t="s">
        <v>293</v>
      </c>
      <c r="C24" s="41">
        <v>9412</v>
      </c>
      <c r="D24" s="63" t="s">
        <v>85</v>
      </c>
      <c r="E24" s="128">
        <f t="shared" si="0"/>
        <v>1</v>
      </c>
      <c r="F24" s="64" t="s">
        <v>450</v>
      </c>
      <c r="G24" s="72">
        <v>438349</v>
      </c>
      <c r="H24" s="64">
        <v>3506</v>
      </c>
      <c r="I24" s="64">
        <v>22057</v>
      </c>
      <c r="J24" s="64">
        <v>49571</v>
      </c>
      <c r="K24" s="64"/>
      <c r="L24" s="64"/>
      <c r="M24" s="64">
        <v>81343</v>
      </c>
      <c r="N24" s="64">
        <v>748</v>
      </c>
      <c r="O24" s="64">
        <v>550</v>
      </c>
      <c r="P24" s="64">
        <v>2027</v>
      </c>
      <c r="Q24" s="65">
        <f t="shared" si="1"/>
        <v>598151</v>
      </c>
      <c r="R24" s="9"/>
      <c r="S24" s="64">
        <v>121042</v>
      </c>
      <c r="T24" s="64">
        <v>44200</v>
      </c>
      <c r="U24" s="64">
        <v>3641</v>
      </c>
      <c r="V24" s="64">
        <v>114962</v>
      </c>
      <c r="W24" s="64">
        <v>57885</v>
      </c>
      <c r="X24" s="64">
        <v>86561</v>
      </c>
      <c r="Y24" s="64">
        <v>44552</v>
      </c>
      <c r="Z24" s="64">
        <v>34000</v>
      </c>
      <c r="AA24" s="64">
        <v>21353</v>
      </c>
      <c r="AB24" s="83">
        <f t="shared" si="2"/>
        <v>528196</v>
      </c>
      <c r="AC24" s="51">
        <f t="shared" si="3"/>
        <v>69955</v>
      </c>
      <c r="AD24" s="39"/>
      <c r="AE24" s="64">
        <v>9450000</v>
      </c>
      <c r="AF24" s="64">
        <v>164799</v>
      </c>
      <c r="AG24" s="64">
        <v>48943</v>
      </c>
      <c r="AH24" s="64">
        <v>4748</v>
      </c>
      <c r="AI24" s="51">
        <f t="shared" si="4"/>
        <v>9668490</v>
      </c>
      <c r="AJ24" s="64">
        <v>281759</v>
      </c>
      <c r="AK24" s="51">
        <f t="shared" si="5"/>
        <v>9386731</v>
      </c>
      <c r="AL24" s="39"/>
    </row>
    <row r="25" spans="1:38" ht="17.25" customHeight="1" x14ac:dyDescent="0.3">
      <c r="A25" s="3">
        <f t="shared" si="6"/>
        <v>21</v>
      </c>
      <c r="B25" s="41" t="s">
        <v>293</v>
      </c>
      <c r="C25" s="41">
        <v>9386</v>
      </c>
      <c r="D25" s="63" t="s">
        <v>78</v>
      </c>
      <c r="E25" s="128">
        <f t="shared" si="0"/>
        <v>1</v>
      </c>
      <c r="F25" s="64" t="s">
        <v>450</v>
      </c>
      <c r="G25" s="72">
        <v>116844</v>
      </c>
      <c r="H25" s="64">
        <v>552</v>
      </c>
      <c r="I25" s="64">
        <v>5609</v>
      </c>
      <c r="J25" s="64">
        <v>0</v>
      </c>
      <c r="K25" s="64">
        <v>16316</v>
      </c>
      <c r="L25" s="64">
        <v>0</v>
      </c>
      <c r="M25" s="64">
        <v>28125</v>
      </c>
      <c r="N25" s="64">
        <v>12041</v>
      </c>
      <c r="O25" s="64">
        <v>250</v>
      </c>
      <c r="P25" s="64">
        <v>1027</v>
      </c>
      <c r="Q25" s="65">
        <f t="shared" si="1"/>
        <v>180764</v>
      </c>
      <c r="R25" s="9"/>
      <c r="S25" s="64">
        <v>79867</v>
      </c>
      <c r="T25" s="64">
        <v>19073</v>
      </c>
      <c r="U25" s="64"/>
      <c r="V25" s="64">
        <v>44952</v>
      </c>
      <c r="W25" s="64">
        <v>26202</v>
      </c>
      <c r="X25" s="64">
        <v>16426</v>
      </c>
      <c r="Y25" s="64">
        <v>12708</v>
      </c>
      <c r="Z25" s="64">
        <v>2014</v>
      </c>
      <c r="AA25" s="64"/>
      <c r="AB25" s="83">
        <f t="shared" si="2"/>
        <v>201242</v>
      </c>
      <c r="AC25" s="51">
        <f t="shared" si="3"/>
        <v>-20478</v>
      </c>
      <c r="AD25" s="39"/>
      <c r="AE25" s="64">
        <v>1590000</v>
      </c>
      <c r="AF25" s="64">
        <v>52231</v>
      </c>
      <c r="AG25" s="64">
        <v>370254</v>
      </c>
      <c r="AH25" s="64">
        <v>467</v>
      </c>
      <c r="AI25" s="51">
        <f t="shared" si="4"/>
        <v>2012952</v>
      </c>
      <c r="AJ25" s="64">
        <v>16052</v>
      </c>
      <c r="AK25" s="51">
        <f t="shared" si="5"/>
        <v>1996900</v>
      </c>
      <c r="AL25" s="39"/>
    </row>
    <row r="26" spans="1:38" ht="17.25" customHeight="1" x14ac:dyDescent="0.3">
      <c r="A26" s="3">
        <f t="shared" si="6"/>
        <v>22</v>
      </c>
      <c r="B26" s="41" t="s">
        <v>293</v>
      </c>
      <c r="C26" s="41">
        <v>9387</v>
      </c>
      <c r="D26" s="63" t="s">
        <v>75</v>
      </c>
      <c r="E26" s="128">
        <f t="shared" si="0"/>
        <v>1</v>
      </c>
      <c r="F26" s="64" t="s">
        <v>450</v>
      </c>
      <c r="G26" s="72">
        <v>7109</v>
      </c>
      <c r="H26" s="64"/>
      <c r="I26" s="64">
        <v>0</v>
      </c>
      <c r="J26" s="64">
        <v>0</v>
      </c>
      <c r="K26" s="64"/>
      <c r="L26" s="64">
        <v>0</v>
      </c>
      <c r="M26" s="64">
        <v>14272</v>
      </c>
      <c r="N26" s="64">
        <v>488</v>
      </c>
      <c r="O26" s="64">
        <v>200</v>
      </c>
      <c r="P26" s="64"/>
      <c r="Q26" s="65">
        <f t="shared" si="1"/>
        <v>22069</v>
      </c>
      <c r="R26" s="28"/>
      <c r="S26" s="64"/>
      <c r="T26" s="64"/>
      <c r="U26" s="64">
        <v>200</v>
      </c>
      <c r="V26" s="64">
        <v>2071</v>
      </c>
      <c r="W26" s="64">
        <v>15212</v>
      </c>
      <c r="X26" s="64">
        <v>1771</v>
      </c>
      <c r="Y26" s="64"/>
      <c r="Z26" s="64"/>
      <c r="AA26" s="64">
        <v>1856</v>
      </c>
      <c r="AB26" s="83">
        <f t="shared" si="2"/>
        <v>21110</v>
      </c>
      <c r="AC26" s="51">
        <f t="shared" si="3"/>
        <v>959</v>
      </c>
      <c r="AD26" s="39"/>
      <c r="AE26" s="64">
        <v>595000</v>
      </c>
      <c r="AF26" s="64">
        <v>34617</v>
      </c>
      <c r="AG26" s="64">
        <v>19028</v>
      </c>
      <c r="AH26" s="64"/>
      <c r="AI26" s="51">
        <f t="shared" si="4"/>
        <v>648645</v>
      </c>
      <c r="AJ26" s="64">
        <v>25</v>
      </c>
      <c r="AK26" s="51">
        <f t="shared" si="5"/>
        <v>648620</v>
      </c>
      <c r="AL26" s="39"/>
    </row>
    <row r="27" spans="1:38" ht="17.25" customHeight="1" x14ac:dyDescent="0.3">
      <c r="A27" s="3">
        <f t="shared" si="6"/>
        <v>23</v>
      </c>
      <c r="B27" s="41" t="s">
        <v>293</v>
      </c>
      <c r="C27" s="41">
        <v>9413</v>
      </c>
      <c r="D27" s="63" t="s">
        <v>86</v>
      </c>
      <c r="E27" s="128" t="str">
        <f t="shared" si="0"/>
        <v xml:space="preserve"> </v>
      </c>
      <c r="F27" s="64" t="s">
        <v>303</v>
      </c>
      <c r="G27" s="72">
        <v>117976</v>
      </c>
      <c r="H27" s="64">
        <v>80</v>
      </c>
      <c r="I27" s="64"/>
      <c r="J27" s="64">
        <v>0</v>
      </c>
      <c r="K27" s="64"/>
      <c r="L27" s="64">
        <v>19509</v>
      </c>
      <c r="M27" s="64">
        <v>51875</v>
      </c>
      <c r="N27" s="64">
        <v>3514</v>
      </c>
      <c r="O27" s="64">
        <v>1552</v>
      </c>
      <c r="P27" s="64">
        <v>1835</v>
      </c>
      <c r="Q27" s="65">
        <f t="shared" si="1"/>
        <v>196341</v>
      </c>
      <c r="R27" s="9"/>
      <c r="S27" s="64">
        <v>58751</v>
      </c>
      <c r="T27" s="64">
        <v>20280</v>
      </c>
      <c r="U27" s="64">
        <v>6680</v>
      </c>
      <c r="V27" s="64">
        <v>19292</v>
      </c>
      <c r="W27" s="64">
        <v>58941</v>
      </c>
      <c r="X27" s="64">
        <v>20592</v>
      </c>
      <c r="Y27" s="64">
        <v>8852</v>
      </c>
      <c r="Z27" s="64">
        <v>11336</v>
      </c>
      <c r="AA27" s="64">
        <v>3347</v>
      </c>
      <c r="AB27" s="83">
        <f t="shared" si="2"/>
        <v>208071</v>
      </c>
      <c r="AC27" s="51">
        <f t="shared" si="3"/>
        <v>-11730</v>
      </c>
      <c r="AD27" s="39"/>
      <c r="AE27" s="64">
        <v>1696000</v>
      </c>
      <c r="AF27" s="64">
        <v>141435</v>
      </c>
      <c r="AG27" s="64">
        <v>150270</v>
      </c>
      <c r="AH27" s="64">
        <v>5673</v>
      </c>
      <c r="AI27" s="51">
        <f t="shared" si="4"/>
        <v>1993378</v>
      </c>
      <c r="AJ27" s="64">
        <v>30302</v>
      </c>
      <c r="AK27" s="51">
        <f t="shared" si="5"/>
        <v>1963076</v>
      </c>
      <c r="AL27" s="39"/>
    </row>
    <row r="28" spans="1:38" ht="17.25" customHeight="1" x14ac:dyDescent="0.3">
      <c r="A28" s="3">
        <f t="shared" si="6"/>
        <v>24</v>
      </c>
      <c r="B28" s="41" t="s">
        <v>293</v>
      </c>
      <c r="C28" s="41">
        <v>9390</v>
      </c>
      <c r="D28" s="63" t="s">
        <v>79</v>
      </c>
      <c r="E28" s="128" t="str">
        <f t="shared" si="0"/>
        <v xml:space="preserve"> </v>
      </c>
      <c r="F28" s="64" t="s">
        <v>303</v>
      </c>
      <c r="G28" s="72">
        <v>27770</v>
      </c>
      <c r="H28" s="64"/>
      <c r="I28" s="64"/>
      <c r="J28" s="64">
        <v>0</v>
      </c>
      <c r="K28" s="64">
        <v>0</v>
      </c>
      <c r="L28" s="64">
        <v>1060</v>
      </c>
      <c r="M28" s="64">
        <v>19984</v>
      </c>
      <c r="N28" s="64">
        <v>620</v>
      </c>
      <c r="O28" s="64"/>
      <c r="P28" s="64">
        <v>297</v>
      </c>
      <c r="Q28" s="65">
        <f t="shared" si="1"/>
        <v>49731</v>
      </c>
      <c r="R28" s="9"/>
      <c r="S28" s="64"/>
      <c r="T28" s="64"/>
      <c r="U28" s="64">
        <v>6495</v>
      </c>
      <c r="V28" s="64"/>
      <c r="W28" s="64">
        <v>26003</v>
      </c>
      <c r="X28" s="64">
        <v>13004</v>
      </c>
      <c r="Y28" s="64">
        <v>8959</v>
      </c>
      <c r="Z28" s="64">
        <v>6350</v>
      </c>
      <c r="AA28" s="64"/>
      <c r="AB28" s="83">
        <f t="shared" si="2"/>
        <v>60811</v>
      </c>
      <c r="AC28" s="51">
        <f t="shared" si="3"/>
        <v>-11080</v>
      </c>
      <c r="AD28" s="39"/>
      <c r="AE28" s="64">
        <v>1253910</v>
      </c>
      <c r="AF28" s="64">
        <v>127447</v>
      </c>
      <c r="AG28" s="64">
        <v>20486</v>
      </c>
      <c r="AH28" s="64">
        <v>621</v>
      </c>
      <c r="AI28" s="51">
        <f t="shared" si="4"/>
        <v>1402464</v>
      </c>
      <c r="AJ28" s="64"/>
      <c r="AK28" s="51">
        <f t="shared" si="5"/>
        <v>1402464</v>
      </c>
      <c r="AL28" s="39"/>
    </row>
    <row r="29" spans="1:38" ht="17.25" customHeight="1" x14ac:dyDescent="0.3">
      <c r="A29" s="3">
        <f t="shared" si="6"/>
        <v>25</v>
      </c>
      <c r="B29" s="41" t="s">
        <v>293</v>
      </c>
      <c r="C29" s="41">
        <v>9391</v>
      </c>
      <c r="D29" s="63" t="s">
        <v>76</v>
      </c>
      <c r="E29" s="128">
        <f t="shared" si="0"/>
        <v>1</v>
      </c>
      <c r="F29" s="64" t="s">
        <v>450</v>
      </c>
      <c r="G29" s="72">
        <v>25019</v>
      </c>
      <c r="H29" s="64">
        <v>0</v>
      </c>
      <c r="I29" s="64"/>
      <c r="J29" s="64">
        <v>0</v>
      </c>
      <c r="K29" s="64">
        <v>0</v>
      </c>
      <c r="L29" s="64">
        <v>480</v>
      </c>
      <c r="M29" s="64">
        <v>19331</v>
      </c>
      <c r="N29" s="64">
        <v>288</v>
      </c>
      <c r="O29" s="64"/>
      <c r="P29" s="64">
        <v>150</v>
      </c>
      <c r="Q29" s="65">
        <f t="shared" si="1"/>
        <v>45268</v>
      </c>
      <c r="R29" s="6"/>
      <c r="S29" s="64">
        <v>0</v>
      </c>
      <c r="T29" s="64">
        <v>0</v>
      </c>
      <c r="U29" s="64">
        <v>8546</v>
      </c>
      <c r="V29" s="64"/>
      <c r="W29" s="64">
        <v>24315</v>
      </c>
      <c r="X29" s="64">
        <v>7333</v>
      </c>
      <c r="Y29" s="64">
        <v>2797</v>
      </c>
      <c r="Z29" s="64">
        <v>6114</v>
      </c>
      <c r="AA29" s="64"/>
      <c r="AB29" s="83">
        <f t="shared" si="2"/>
        <v>49105</v>
      </c>
      <c r="AC29" s="51">
        <f t="shared" si="3"/>
        <v>-3837</v>
      </c>
      <c r="AD29" s="39"/>
      <c r="AE29" s="64">
        <v>1253910</v>
      </c>
      <c r="AF29" s="64">
        <v>127447</v>
      </c>
      <c r="AG29" s="64">
        <v>18129</v>
      </c>
      <c r="AH29" s="64">
        <v>621</v>
      </c>
      <c r="AI29" s="51">
        <f t="shared" si="4"/>
        <v>1400107</v>
      </c>
      <c r="AJ29" s="64"/>
      <c r="AK29" s="51">
        <f t="shared" si="5"/>
        <v>1400107</v>
      </c>
      <c r="AL29" s="39"/>
    </row>
    <row r="30" spans="1:38" ht="17.25" customHeight="1" x14ac:dyDescent="0.3">
      <c r="A30" s="3">
        <f t="shared" si="6"/>
        <v>26</v>
      </c>
      <c r="B30" s="41" t="s">
        <v>293</v>
      </c>
      <c r="C30" s="41">
        <v>9392</v>
      </c>
      <c r="D30" s="63" t="s">
        <v>77</v>
      </c>
      <c r="E30" s="128">
        <f t="shared" si="0"/>
        <v>1</v>
      </c>
      <c r="F30" s="64" t="s">
        <v>450</v>
      </c>
      <c r="G30" s="72">
        <v>100244</v>
      </c>
      <c r="H30" s="64"/>
      <c r="I30" s="64"/>
      <c r="J30" s="64">
        <v>0</v>
      </c>
      <c r="K30" s="64">
        <v>1080</v>
      </c>
      <c r="L30" s="64">
        <v>0</v>
      </c>
      <c r="M30" s="64">
        <v>3751</v>
      </c>
      <c r="N30" s="64">
        <v>1068</v>
      </c>
      <c r="O30" s="64"/>
      <c r="P30" s="64">
        <v>4819</v>
      </c>
      <c r="Q30" s="65">
        <f t="shared" si="1"/>
        <v>110962</v>
      </c>
      <c r="R30" s="6"/>
      <c r="S30" s="64">
        <v>42369</v>
      </c>
      <c r="T30" s="64">
        <v>3708</v>
      </c>
      <c r="U30" s="64">
        <v>3110</v>
      </c>
      <c r="V30" s="64">
        <v>1509</v>
      </c>
      <c r="W30" s="64">
        <v>11771</v>
      </c>
      <c r="X30" s="64">
        <v>2621</v>
      </c>
      <c r="Y30" s="64">
        <v>800</v>
      </c>
      <c r="Z30" s="64">
        <v>1100</v>
      </c>
      <c r="AA30" s="64"/>
      <c r="AB30" s="83">
        <f t="shared" si="2"/>
        <v>66988</v>
      </c>
      <c r="AC30" s="51">
        <f t="shared" si="3"/>
        <v>43974</v>
      </c>
      <c r="AD30" s="39"/>
      <c r="AE30" s="64">
        <v>2167000</v>
      </c>
      <c r="AF30" s="64">
        <v>148750</v>
      </c>
      <c r="AG30" s="64">
        <v>149624</v>
      </c>
      <c r="AH30" s="64">
        <v>0</v>
      </c>
      <c r="AI30" s="51">
        <f t="shared" si="4"/>
        <v>2465374</v>
      </c>
      <c r="AJ30" s="64">
        <v>0</v>
      </c>
      <c r="AK30" s="51">
        <f t="shared" si="5"/>
        <v>2465374</v>
      </c>
      <c r="AL30" s="39"/>
    </row>
    <row r="31" spans="1:38" ht="17.25" customHeight="1" x14ac:dyDescent="0.3">
      <c r="A31" s="3">
        <f t="shared" si="6"/>
        <v>27</v>
      </c>
      <c r="B31" s="41" t="s">
        <v>293</v>
      </c>
      <c r="C31" s="41">
        <v>9415</v>
      </c>
      <c r="D31" s="63" t="s">
        <v>81</v>
      </c>
      <c r="E31" s="128">
        <f t="shared" si="0"/>
        <v>1</v>
      </c>
      <c r="F31" s="64" t="s">
        <v>450</v>
      </c>
      <c r="G31" s="72">
        <v>183490</v>
      </c>
      <c r="H31" s="64"/>
      <c r="I31" s="64">
        <v>0</v>
      </c>
      <c r="J31" s="64"/>
      <c r="K31" s="64">
        <v>67472</v>
      </c>
      <c r="L31" s="64"/>
      <c r="M31" s="64">
        <v>45108</v>
      </c>
      <c r="N31" s="64"/>
      <c r="O31" s="64">
        <v>39174</v>
      </c>
      <c r="P31" s="64"/>
      <c r="Q31" s="65">
        <f t="shared" si="1"/>
        <v>335244</v>
      </c>
      <c r="R31" s="6"/>
      <c r="S31" s="64">
        <v>81221</v>
      </c>
      <c r="T31" s="64">
        <v>20800</v>
      </c>
      <c r="U31" s="64">
        <v>5471</v>
      </c>
      <c r="V31" s="64">
        <v>43945</v>
      </c>
      <c r="W31" s="64">
        <v>84527</v>
      </c>
      <c r="X31" s="64">
        <v>29091</v>
      </c>
      <c r="Y31" s="64">
        <v>4632</v>
      </c>
      <c r="Z31" s="64">
        <v>1000</v>
      </c>
      <c r="AA31" s="64">
        <v>18244</v>
      </c>
      <c r="AB31" s="83">
        <f t="shared" si="2"/>
        <v>288931</v>
      </c>
      <c r="AC31" s="51">
        <f t="shared" si="3"/>
        <v>46313</v>
      </c>
      <c r="AD31" s="39"/>
      <c r="AE31" s="64">
        <v>5115652</v>
      </c>
      <c r="AF31" s="64">
        <v>53773</v>
      </c>
      <c r="AG31" s="64">
        <v>114133</v>
      </c>
      <c r="AH31" s="64"/>
      <c r="AI31" s="51">
        <f t="shared" si="4"/>
        <v>5283558</v>
      </c>
      <c r="AJ31" s="64">
        <v>25159</v>
      </c>
      <c r="AK31" s="51">
        <f t="shared" si="5"/>
        <v>5258399</v>
      </c>
      <c r="AL31" s="39"/>
    </row>
    <row r="32" spans="1:38" s="7" customFormat="1" ht="17.25" customHeight="1" x14ac:dyDescent="0.3">
      <c r="A32" s="205" t="s">
        <v>438</v>
      </c>
      <c r="B32" s="205"/>
      <c r="C32" s="205"/>
      <c r="D32" s="205"/>
      <c r="E32" s="128" t="str">
        <f t="shared" si="0"/>
        <v xml:space="preserve"> </v>
      </c>
      <c r="F32" s="117"/>
      <c r="G32" s="98">
        <f>SUM(G5:G31)</f>
        <v>3207612</v>
      </c>
      <c r="H32" s="98">
        <f t="shared" ref="H32:P32" si="7">SUM(H5:H31)</f>
        <v>107060</v>
      </c>
      <c r="I32" s="98">
        <f t="shared" si="7"/>
        <v>73479</v>
      </c>
      <c r="J32" s="98">
        <f t="shared" si="7"/>
        <v>1344511</v>
      </c>
      <c r="K32" s="98">
        <f t="shared" si="7"/>
        <v>295691</v>
      </c>
      <c r="L32" s="98">
        <f t="shared" si="7"/>
        <v>265422</v>
      </c>
      <c r="M32" s="98">
        <f t="shared" si="7"/>
        <v>811265</v>
      </c>
      <c r="N32" s="98">
        <f t="shared" si="7"/>
        <v>161223</v>
      </c>
      <c r="O32" s="98">
        <f t="shared" si="7"/>
        <v>254514</v>
      </c>
      <c r="P32" s="98">
        <f t="shared" si="7"/>
        <v>133577</v>
      </c>
      <c r="Q32" s="148">
        <f>SUM(Q5:Q31)</f>
        <v>6654354</v>
      </c>
      <c r="R32" s="31"/>
      <c r="S32" s="30">
        <f>SUM(S5:S31)</f>
        <v>1316717</v>
      </c>
      <c r="T32" s="30">
        <f t="shared" ref="T32:AA32" si="8">SUM(T5:T31)</f>
        <v>267479</v>
      </c>
      <c r="U32" s="30">
        <f t="shared" si="8"/>
        <v>327026</v>
      </c>
      <c r="V32" s="30">
        <f t="shared" si="8"/>
        <v>832498</v>
      </c>
      <c r="W32" s="30">
        <f t="shared" si="8"/>
        <v>1218162</v>
      </c>
      <c r="X32" s="30">
        <f t="shared" si="8"/>
        <v>560956</v>
      </c>
      <c r="Y32" s="30">
        <f t="shared" si="8"/>
        <v>219648</v>
      </c>
      <c r="Z32" s="30">
        <f t="shared" si="8"/>
        <v>107835</v>
      </c>
      <c r="AA32" s="30">
        <f t="shared" si="8"/>
        <v>1477568</v>
      </c>
      <c r="AB32" s="83">
        <f>SUM(AB5:AB31)</f>
        <v>6327889</v>
      </c>
      <c r="AC32" s="51">
        <f t="shared" si="3"/>
        <v>326465</v>
      </c>
      <c r="AD32" s="35"/>
      <c r="AE32" s="30">
        <f>SUM(AE5:AE31)</f>
        <v>59143955</v>
      </c>
      <c r="AF32" s="30">
        <f t="shared" ref="AF32:AH32" si="9">SUM(AF5:AF31)</f>
        <v>6672316</v>
      </c>
      <c r="AG32" s="30">
        <f t="shared" si="9"/>
        <v>17773626</v>
      </c>
      <c r="AH32" s="30">
        <f t="shared" si="9"/>
        <v>148715</v>
      </c>
      <c r="AI32" s="146">
        <f>SUM(AI5:AI31)</f>
        <v>83738612</v>
      </c>
      <c r="AJ32" s="30">
        <f>SUM(AJ5:AJ31)</f>
        <v>1319770</v>
      </c>
      <c r="AK32" s="146">
        <f>SUM(AK5:AK31)</f>
        <v>82418842</v>
      </c>
      <c r="AL32" s="77"/>
    </row>
    <row r="33" spans="1:40" s="7" customFormat="1" ht="17.25" customHeight="1" x14ac:dyDescent="0.3">
      <c r="A33" s="199" t="s">
        <v>322</v>
      </c>
      <c r="B33" s="200"/>
      <c r="C33" s="200"/>
      <c r="D33" s="200"/>
      <c r="E33" s="128" t="str">
        <f t="shared" si="0"/>
        <v xml:space="preserve"> </v>
      </c>
      <c r="F33" s="117"/>
      <c r="G33" s="116">
        <v>3099458</v>
      </c>
      <c r="H33" s="96">
        <v>24495</v>
      </c>
      <c r="I33" s="96">
        <v>141474</v>
      </c>
      <c r="J33" s="96">
        <v>573601</v>
      </c>
      <c r="K33" s="96">
        <v>316711</v>
      </c>
      <c r="L33" s="96">
        <v>186389</v>
      </c>
      <c r="M33" s="96">
        <v>870885</v>
      </c>
      <c r="N33" s="96">
        <v>182444</v>
      </c>
      <c r="O33" s="96">
        <v>316025</v>
      </c>
      <c r="P33" s="96">
        <v>116815</v>
      </c>
      <c r="Q33" s="83">
        <v>5828297</v>
      </c>
      <c r="R33" s="92"/>
      <c r="S33" s="96">
        <v>1448306</v>
      </c>
      <c r="T33" s="96">
        <v>241131</v>
      </c>
      <c r="U33" s="96">
        <v>244846</v>
      </c>
      <c r="V33" s="96">
        <v>615107</v>
      </c>
      <c r="W33" s="96">
        <v>1044751</v>
      </c>
      <c r="X33" s="96">
        <v>717265</v>
      </c>
      <c r="Y33" s="96">
        <v>263588</v>
      </c>
      <c r="Z33" s="96">
        <v>126231</v>
      </c>
      <c r="AA33" s="96">
        <v>106408</v>
      </c>
      <c r="AB33" s="83">
        <v>4807633</v>
      </c>
      <c r="AC33" s="51">
        <v>1020664</v>
      </c>
      <c r="AD33" s="97"/>
      <c r="AE33" s="96">
        <v>54049502</v>
      </c>
      <c r="AF33" s="96">
        <v>2498877</v>
      </c>
      <c r="AG33" s="96">
        <v>17912800</v>
      </c>
      <c r="AH33" s="96">
        <v>60115</v>
      </c>
      <c r="AI33" s="83">
        <v>74521294</v>
      </c>
      <c r="AJ33" s="96">
        <v>1583158</v>
      </c>
      <c r="AK33" s="83">
        <v>72938136</v>
      </c>
      <c r="AL33" s="77"/>
      <c r="AM33" s="97"/>
      <c r="AN33" s="97"/>
    </row>
    <row r="34" spans="1:40" s="7" customFormat="1" ht="17.25" customHeight="1" x14ac:dyDescent="0.3">
      <c r="A34" s="201" t="s">
        <v>439</v>
      </c>
      <c r="B34" s="202"/>
      <c r="C34" s="202"/>
      <c r="D34" s="202"/>
      <c r="E34" s="128" t="str">
        <f t="shared" si="0"/>
        <v xml:space="preserve"> </v>
      </c>
      <c r="F34" s="118"/>
      <c r="G34" s="66">
        <f t="shared" ref="G34:AJ34" si="10">+G32/G33</f>
        <v>1.0348944880040316</v>
      </c>
      <c r="H34" s="40">
        <f t="shared" si="10"/>
        <v>4.3706878954888753</v>
      </c>
      <c r="I34" s="40">
        <f t="shared" si="10"/>
        <v>0.51938165316595275</v>
      </c>
      <c r="J34" s="40">
        <f t="shared" si="10"/>
        <v>2.3439830125819165</v>
      </c>
      <c r="K34" s="40">
        <f t="shared" si="10"/>
        <v>0.93363034438336523</v>
      </c>
      <c r="L34" s="40">
        <f t="shared" si="10"/>
        <v>1.424021803861816</v>
      </c>
      <c r="M34" s="40">
        <f t="shared" si="10"/>
        <v>0.93154090379326782</v>
      </c>
      <c r="N34" s="40">
        <f t="shared" si="10"/>
        <v>0.88368485672315888</v>
      </c>
      <c r="O34" s="40">
        <f t="shared" si="10"/>
        <v>0.80536033541650187</v>
      </c>
      <c r="P34" s="40">
        <f t="shared" si="10"/>
        <v>1.1434918460814107</v>
      </c>
      <c r="Q34" s="52">
        <f t="shared" si="10"/>
        <v>1.1417321389078148</v>
      </c>
      <c r="R34" s="79"/>
      <c r="S34" s="40">
        <f t="shared" si="10"/>
        <v>0.9091428192660943</v>
      </c>
      <c r="T34" s="40">
        <f t="shared" si="10"/>
        <v>1.1092684059701987</v>
      </c>
      <c r="U34" s="40">
        <v>0</v>
      </c>
      <c r="V34" s="40">
        <f t="shared" si="10"/>
        <v>1.3534198115124685</v>
      </c>
      <c r="W34" s="40">
        <f t="shared" si="10"/>
        <v>1.165983090707738</v>
      </c>
      <c r="X34" s="40">
        <f t="shared" si="10"/>
        <v>0.78207635950450671</v>
      </c>
      <c r="Y34" s="40">
        <f t="shared" si="10"/>
        <v>0.83330045373841</v>
      </c>
      <c r="Z34" s="40">
        <v>0</v>
      </c>
      <c r="AA34" s="40">
        <f t="shared" si="10"/>
        <v>13.885873242613338</v>
      </c>
      <c r="AB34" s="147">
        <f>+AB32/AB33</f>
        <v>1.3162171488547483</v>
      </c>
      <c r="AC34" s="147">
        <f>+AC32/AC33*-1</f>
        <v>-0.31985550582757893</v>
      </c>
      <c r="AD34" s="37"/>
      <c r="AE34" s="40">
        <f t="shared" si="10"/>
        <v>1.0942553180230967</v>
      </c>
      <c r="AF34" s="66">
        <f t="shared" si="10"/>
        <v>2.6701258205185772</v>
      </c>
      <c r="AG34" s="40">
        <f t="shared" si="10"/>
        <v>0.99223047206466886</v>
      </c>
      <c r="AH34" s="40">
        <f t="shared" si="10"/>
        <v>2.4738418032105134</v>
      </c>
      <c r="AI34" s="52">
        <f>+AI32/AI33</f>
        <v>1.123687036352321</v>
      </c>
      <c r="AJ34" s="40">
        <f t="shared" si="10"/>
        <v>0.83363126106175123</v>
      </c>
      <c r="AK34" s="52">
        <f>+AK32/AK33</f>
        <v>1.1299828391556372</v>
      </c>
      <c r="AL34" s="77"/>
    </row>
    <row r="35" spans="1:40" x14ac:dyDescent="0.25">
      <c r="U35"/>
      <c r="V35"/>
      <c r="W35"/>
      <c r="X35"/>
      <c r="Y35"/>
      <c r="Z35"/>
      <c r="AA35"/>
    </row>
    <row r="36" spans="1:40" ht="13" x14ac:dyDescent="0.3">
      <c r="D36" s="149" t="s">
        <v>442</v>
      </c>
      <c r="E36" s="149"/>
      <c r="F36" s="35">
        <f>SUM(E5:E31)</f>
        <v>22</v>
      </c>
      <c r="U36"/>
      <c r="V36"/>
      <c r="W36"/>
      <c r="X36"/>
      <c r="Y36"/>
      <c r="Z36"/>
      <c r="AA36"/>
    </row>
    <row r="37" spans="1:40" ht="13" x14ac:dyDescent="0.3">
      <c r="D37" s="149" t="s">
        <v>318</v>
      </c>
      <c r="E37" s="149"/>
      <c r="F37" s="150">
        <f>+F36/A31</f>
        <v>0.81481481481481477</v>
      </c>
      <c r="U37"/>
      <c r="V37"/>
      <c r="W37"/>
      <c r="X37"/>
      <c r="Y37"/>
      <c r="Z37"/>
      <c r="AA37"/>
    </row>
    <row r="38" spans="1:40" x14ac:dyDescent="0.25">
      <c r="D38"/>
      <c r="E38"/>
      <c r="U38"/>
      <c r="V38"/>
      <c r="W38"/>
      <c r="X38"/>
      <c r="Y38"/>
      <c r="Z38"/>
      <c r="AA38"/>
    </row>
    <row r="39" spans="1:40" x14ac:dyDescent="0.25">
      <c r="D39"/>
      <c r="E39"/>
      <c r="U39"/>
      <c r="V39"/>
      <c r="W39"/>
      <c r="X39"/>
      <c r="Y39"/>
      <c r="Z39"/>
      <c r="AA39"/>
    </row>
    <row r="40" spans="1:40" x14ac:dyDescent="0.25">
      <c r="D40"/>
      <c r="E40"/>
      <c r="U40"/>
      <c r="V40"/>
      <c r="W40"/>
      <c r="X40"/>
      <c r="Y40"/>
      <c r="Z40"/>
      <c r="AA40"/>
    </row>
    <row r="41" spans="1:40" x14ac:dyDescent="0.25">
      <c r="D41"/>
      <c r="E41"/>
      <c r="U41"/>
      <c r="V41"/>
      <c r="W41"/>
      <c r="X41"/>
      <c r="Y41"/>
      <c r="Z41"/>
      <c r="AA41"/>
    </row>
    <row r="42" spans="1:40" x14ac:dyDescent="0.25">
      <c r="D42"/>
      <c r="E42"/>
      <c r="U42"/>
      <c r="V42"/>
      <c r="W42"/>
      <c r="X42"/>
      <c r="Y42"/>
      <c r="Z42"/>
      <c r="AA42"/>
    </row>
    <row r="43" spans="1:40" x14ac:dyDescent="0.25">
      <c r="D43"/>
      <c r="E43"/>
      <c r="U43"/>
      <c r="V43"/>
      <c r="W43"/>
      <c r="X43"/>
      <c r="Y43"/>
      <c r="Z43"/>
      <c r="AA43"/>
    </row>
    <row r="44" spans="1:40" x14ac:dyDescent="0.25">
      <c r="D44"/>
      <c r="E44"/>
      <c r="U44"/>
      <c r="V44"/>
      <c r="W44"/>
      <c r="X44"/>
      <c r="Y44"/>
      <c r="Z44"/>
      <c r="AA44"/>
    </row>
    <row r="45" spans="1:40" x14ac:dyDescent="0.25">
      <c r="D45"/>
      <c r="E45"/>
      <c r="U45"/>
      <c r="V45"/>
      <c r="W45"/>
      <c r="X45"/>
      <c r="Y45"/>
      <c r="Z45"/>
      <c r="AA45"/>
    </row>
    <row r="46" spans="1:40" x14ac:dyDescent="0.25">
      <c r="D46"/>
      <c r="E46"/>
      <c r="U46"/>
      <c r="V46"/>
      <c r="W46"/>
      <c r="X46"/>
      <c r="Y46"/>
      <c r="Z46"/>
      <c r="AA46"/>
    </row>
    <row r="47" spans="1:40" x14ac:dyDescent="0.25">
      <c r="D47"/>
      <c r="E47"/>
      <c r="U47"/>
      <c r="V47"/>
      <c r="W47"/>
      <c r="X47"/>
      <c r="Y47"/>
      <c r="Z47"/>
      <c r="AA47"/>
    </row>
    <row r="48" spans="1:40" x14ac:dyDescent="0.25">
      <c r="D48"/>
      <c r="E48"/>
      <c r="U48"/>
      <c r="V48"/>
      <c r="W48"/>
      <c r="X48"/>
      <c r="Y48"/>
      <c r="Z48"/>
      <c r="AA48"/>
    </row>
    <row r="49" spans="4:27" x14ac:dyDescent="0.25">
      <c r="D49"/>
      <c r="E49"/>
      <c r="U49"/>
      <c r="V49"/>
      <c r="W49"/>
      <c r="X49"/>
      <c r="Y49"/>
      <c r="Z49"/>
      <c r="AA49"/>
    </row>
    <row r="50" spans="4:27" x14ac:dyDescent="0.25">
      <c r="D50"/>
      <c r="E50"/>
      <c r="U50"/>
      <c r="V50"/>
      <c r="W50"/>
      <c r="X50"/>
      <c r="Y50"/>
      <c r="Z50"/>
      <c r="AA50"/>
    </row>
    <row r="51" spans="4:27" x14ac:dyDescent="0.25">
      <c r="D51"/>
      <c r="E51"/>
      <c r="U51"/>
      <c r="V51"/>
      <c r="W51"/>
      <c r="X51"/>
      <c r="Y51"/>
      <c r="Z51"/>
      <c r="AA51"/>
    </row>
    <row r="52" spans="4:27" x14ac:dyDescent="0.25">
      <c r="D52"/>
      <c r="E52"/>
      <c r="U52"/>
      <c r="V52"/>
      <c r="W52"/>
      <c r="X52"/>
      <c r="Y52"/>
      <c r="Z52"/>
      <c r="AA52"/>
    </row>
    <row r="53" spans="4:27" x14ac:dyDescent="0.25">
      <c r="D53"/>
      <c r="E53"/>
      <c r="U53"/>
      <c r="V53"/>
      <c r="W53"/>
      <c r="X53"/>
      <c r="Y53"/>
      <c r="Z53"/>
      <c r="AA53"/>
    </row>
    <row r="54" spans="4:27" x14ac:dyDescent="0.25">
      <c r="D54"/>
      <c r="E54"/>
      <c r="U54"/>
      <c r="V54"/>
      <c r="W54"/>
      <c r="X54"/>
      <c r="Y54"/>
      <c r="Z54"/>
      <c r="AA54"/>
    </row>
    <row r="55" spans="4:27" x14ac:dyDescent="0.25">
      <c r="D55"/>
      <c r="E55"/>
      <c r="U55"/>
      <c r="V55"/>
      <c r="W55"/>
      <c r="X55"/>
      <c r="Y55"/>
      <c r="Z55"/>
      <c r="AA55"/>
    </row>
    <row r="56" spans="4:27" x14ac:dyDescent="0.25">
      <c r="D56"/>
      <c r="E56"/>
      <c r="U56"/>
      <c r="V56"/>
      <c r="W56"/>
      <c r="X56"/>
      <c r="Y56"/>
      <c r="Z56"/>
      <c r="AA56"/>
    </row>
    <row r="57" spans="4:27" x14ac:dyDescent="0.25">
      <c r="D57"/>
      <c r="E57"/>
      <c r="U57"/>
      <c r="V57"/>
      <c r="W57"/>
      <c r="X57"/>
      <c r="Y57"/>
      <c r="Z57"/>
      <c r="AA57"/>
    </row>
    <row r="58" spans="4:27" x14ac:dyDescent="0.25">
      <c r="D58"/>
      <c r="E58"/>
      <c r="U58"/>
      <c r="V58"/>
      <c r="W58"/>
      <c r="X58"/>
      <c r="Y58"/>
      <c r="Z58"/>
      <c r="AA58"/>
    </row>
    <row r="59" spans="4:27" x14ac:dyDescent="0.25">
      <c r="D59"/>
      <c r="E59"/>
      <c r="U59"/>
      <c r="V59"/>
      <c r="W59"/>
      <c r="X59"/>
      <c r="Y59"/>
      <c r="Z59"/>
      <c r="AA59"/>
    </row>
    <row r="60" spans="4:27" x14ac:dyDescent="0.25">
      <c r="D60"/>
      <c r="E60"/>
      <c r="U60"/>
      <c r="V60"/>
      <c r="W60"/>
      <c r="X60"/>
      <c r="Y60"/>
      <c r="Z60"/>
      <c r="AA60"/>
    </row>
    <row r="61" spans="4:27" x14ac:dyDescent="0.25">
      <c r="D61"/>
      <c r="E61"/>
      <c r="U61"/>
      <c r="V61"/>
      <c r="W61"/>
      <c r="X61"/>
      <c r="Y61"/>
      <c r="Z61"/>
      <c r="AA61"/>
    </row>
    <row r="62" spans="4:27" x14ac:dyDescent="0.25">
      <c r="D62"/>
      <c r="E62"/>
      <c r="U62"/>
      <c r="V62"/>
      <c r="W62"/>
      <c r="X62"/>
      <c r="Y62"/>
      <c r="Z62"/>
      <c r="AA62"/>
    </row>
    <row r="63" spans="4:27" x14ac:dyDescent="0.25">
      <c r="D63"/>
      <c r="E63"/>
      <c r="U63"/>
      <c r="V63"/>
      <c r="W63"/>
      <c r="X63"/>
      <c r="Y63"/>
      <c r="Z63"/>
      <c r="AA63"/>
    </row>
    <row r="64" spans="4:27" x14ac:dyDescent="0.25">
      <c r="D64"/>
      <c r="E64"/>
      <c r="U64"/>
      <c r="V64"/>
      <c r="W64"/>
      <c r="X64"/>
      <c r="Y64"/>
      <c r="Z64"/>
      <c r="AA64"/>
    </row>
    <row r="65" spans="4:27" x14ac:dyDescent="0.25">
      <c r="D65"/>
      <c r="E65"/>
      <c r="U65"/>
      <c r="V65"/>
      <c r="W65"/>
      <c r="X65"/>
      <c r="Y65"/>
      <c r="Z65"/>
      <c r="AA65"/>
    </row>
    <row r="66" spans="4:27" x14ac:dyDescent="0.25">
      <c r="D66"/>
      <c r="E66"/>
      <c r="U66"/>
      <c r="V66"/>
      <c r="W66"/>
      <c r="X66"/>
      <c r="Y66"/>
      <c r="Z66"/>
      <c r="AA66"/>
    </row>
    <row r="67" spans="4:27" x14ac:dyDescent="0.25">
      <c r="D67"/>
      <c r="E67"/>
      <c r="U67"/>
      <c r="V67"/>
      <c r="W67"/>
      <c r="X67"/>
      <c r="Y67"/>
      <c r="Z67"/>
      <c r="AA67"/>
    </row>
    <row r="68" spans="4:27" x14ac:dyDescent="0.25">
      <c r="D68"/>
      <c r="E68"/>
      <c r="U68"/>
      <c r="V68"/>
      <c r="W68"/>
      <c r="X68"/>
      <c r="Y68"/>
      <c r="Z68"/>
      <c r="AA68"/>
    </row>
    <row r="69" spans="4:27" x14ac:dyDescent="0.25">
      <c r="D69"/>
      <c r="E69"/>
      <c r="U69"/>
      <c r="V69"/>
      <c r="W69"/>
      <c r="X69"/>
      <c r="Y69"/>
      <c r="Z69"/>
      <c r="AA69"/>
    </row>
    <row r="70" spans="4:27" x14ac:dyDescent="0.25">
      <c r="D70"/>
      <c r="E70"/>
      <c r="U70"/>
      <c r="V70"/>
      <c r="W70"/>
      <c r="X70"/>
      <c r="Y70"/>
      <c r="Z70"/>
      <c r="AA70"/>
    </row>
    <row r="71" spans="4:27" x14ac:dyDescent="0.25">
      <c r="D71"/>
      <c r="E71"/>
      <c r="U71"/>
      <c r="V71"/>
      <c r="W71"/>
      <c r="X71"/>
      <c r="Y71"/>
      <c r="Z71"/>
      <c r="AA71"/>
    </row>
    <row r="72" spans="4:27" x14ac:dyDescent="0.25">
      <c r="D72"/>
      <c r="E72"/>
      <c r="U72"/>
      <c r="V72"/>
      <c r="W72"/>
      <c r="X72"/>
      <c r="Y72"/>
      <c r="Z72"/>
      <c r="AA72"/>
    </row>
    <row r="73" spans="4:27" x14ac:dyDescent="0.25">
      <c r="D73"/>
      <c r="E73"/>
      <c r="U73"/>
      <c r="V73"/>
      <c r="W73"/>
      <c r="X73"/>
      <c r="Y73"/>
      <c r="Z73"/>
      <c r="AA73"/>
    </row>
    <row r="74" spans="4:27" x14ac:dyDescent="0.25">
      <c r="D74"/>
      <c r="E74"/>
      <c r="U74"/>
      <c r="V74"/>
      <c r="W74"/>
      <c r="X74"/>
      <c r="Y74"/>
      <c r="Z74"/>
      <c r="AA74"/>
    </row>
    <row r="75" spans="4:27" x14ac:dyDescent="0.25">
      <c r="D75"/>
      <c r="E75"/>
      <c r="U75"/>
      <c r="V75"/>
      <c r="W75"/>
      <c r="X75"/>
      <c r="Y75"/>
      <c r="Z75"/>
      <c r="AA75"/>
    </row>
    <row r="76" spans="4:27" x14ac:dyDescent="0.25">
      <c r="D76"/>
      <c r="E76"/>
      <c r="U76"/>
      <c r="V76"/>
      <c r="W76"/>
      <c r="X76"/>
      <c r="Y76"/>
      <c r="Z76"/>
      <c r="AA76"/>
    </row>
    <row r="77" spans="4:27" x14ac:dyDescent="0.25">
      <c r="D77"/>
      <c r="E77"/>
      <c r="U77"/>
      <c r="V77"/>
      <c r="W77"/>
      <c r="X77"/>
      <c r="Y77"/>
      <c r="Z77"/>
      <c r="AA77"/>
    </row>
    <row r="78" spans="4:27" x14ac:dyDescent="0.25">
      <c r="D78"/>
      <c r="E78"/>
      <c r="U78"/>
      <c r="V78"/>
      <c r="W78"/>
      <c r="X78"/>
      <c r="Y78"/>
      <c r="Z78"/>
      <c r="AA78"/>
    </row>
    <row r="79" spans="4:27" x14ac:dyDescent="0.25">
      <c r="D79"/>
      <c r="E79"/>
      <c r="U79"/>
      <c r="V79"/>
      <c r="W79"/>
      <c r="X79"/>
      <c r="Y79"/>
      <c r="Z79"/>
      <c r="AA79"/>
    </row>
    <row r="80" spans="4:27" x14ac:dyDescent="0.25">
      <c r="D80"/>
      <c r="E80"/>
      <c r="U80"/>
      <c r="V80"/>
      <c r="W80"/>
      <c r="X80"/>
      <c r="Y80"/>
      <c r="Z80"/>
      <c r="AA80"/>
    </row>
    <row r="81" spans="4:27" x14ac:dyDescent="0.25">
      <c r="D81"/>
      <c r="E81"/>
      <c r="U81"/>
      <c r="V81"/>
      <c r="W81"/>
      <c r="X81"/>
      <c r="Y81"/>
      <c r="Z81"/>
      <c r="AA81"/>
    </row>
    <row r="82" spans="4:27" x14ac:dyDescent="0.25">
      <c r="D82"/>
      <c r="E82"/>
      <c r="U82"/>
      <c r="V82"/>
      <c r="W82"/>
      <c r="X82"/>
      <c r="Y82"/>
      <c r="Z82"/>
      <c r="AA82"/>
    </row>
    <row r="83" spans="4:27" x14ac:dyDescent="0.25">
      <c r="D83"/>
      <c r="E83"/>
      <c r="U83"/>
      <c r="V83"/>
      <c r="W83"/>
      <c r="X83"/>
      <c r="Y83"/>
      <c r="Z83"/>
      <c r="AA83"/>
    </row>
    <row r="84" spans="4:27" x14ac:dyDescent="0.25">
      <c r="D84"/>
      <c r="E84"/>
      <c r="U84"/>
      <c r="V84"/>
      <c r="W84"/>
      <c r="X84"/>
      <c r="Y84"/>
      <c r="Z84"/>
      <c r="AA84"/>
    </row>
    <row r="85" spans="4:27" x14ac:dyDescent="0.25">
      <c r="D85"/>
      <c r="E85"/>
      <c r="U85"/>
      <c r="V85"/>
      <c r="W85"/>
      <c r="X85"/>
      <c r="Y85"/>
      <c r="Z85"/>
      <c r="AA85"/>
    </row>
    <row r="86" spans="4:27" x14ac:dyDescent="0.25">
      <c r="D86"/>
      <c r="E86"/>
      <c r="U86"/>
      <c r="V86"/>
      <c r="W86"/>
      <c r="X86"/>
      <c r="Y86"/>
      <c r="Z86"/>
      <c r="AA86"/>
    </row>
    <row r="87" spans="4:27" x14ac:dyDescent="0.25">
      <c r="D87"/>
      <c r="E87"/>
      <c r="U87"/>
      <c r="V87"/>
      <c r="W87"/>
      <c r="X87"/>
      <c r="Y87"/>
      <c r="Z87"/>
      <c r="AA87"/>
    </row>
    <row r="88" spans="4:27" x14ac:dyDescent="0.25">
      <c r="D88"/>
      <c r="E88"/>
      <c r="U88"/>
      <c r="V88"/>
      <c r="W88"/>
      <c r="X88"/>
      <c r="Y88"/>
      <c r="Z88"/>
      <c r="AA88"/>
    </row>
    <row r="89" spans="4:27" x14ac:dyDescent="0.25">
      <c r="D89"/>
      <c r="E89"/>
      <c r="U89"/>
      <c r="V89"/>
      <c r="W89"/>
      <c r="X89"/>
      <c r="Y89"/>
      <c r="Z89"/>
      <c r="AA89"/>
    </row>
    <row r="90" spans="4:27" x14ac:dyDescent="0.25">
      <c r="D90"/>
      <c r="E90"/>
      <c r="U90"/>
      <c r="V90"/>
      <c r="W90"/>
      <c r="X90"/>
      <c r="Y90"/>
      <c r="Z90"/>
      <c r="AA90"/>
    </row>
    <row r="91" spans="4:27" x14ac:dyDescent="0.25">
      <c r="D91"/>
      <c r="E91"/>
      <c r="U91"/>
      <c r="V91"/>
      <c r="W91"/>
      <c r="X91"/>
      <c r="Y91"/>
      <c r="Z91"/>
      <c r="AA91"/>
    </row>
    <row r="92" spans="4:27" x14ac:dyDescent="0.25">
      <c r="D92"/>
      <c r="E92"/>
      <c r="U92"/>
      <c r="V92"/>
      <c r="W92"/>
      <c r="X92"/>
      <c r="Y92"/>
      <c r="Z92"/>
      <c r="AA92"/>
    </row>
    <row r="93" spans="4:27" x14ac:dyDescent="0.25">
      <c r="D93"/>
      <c r="E93"/>
      <c r="U93"/>
      <c r="V93"/>
      <c r="W93"/>
      <c r="X93"/>
      <c r="Y93"/>
      <c r="Z93"/>
      <c r="AA93"/>
    </row>
    <row r="94" spans="4:27" x14ac:dyDescent="0.25">
      <c r="D94"/>
      <c r="E94"/>
      <c r="U94"/>
      <c r="V94"/>
      <c r="W94"/>
      <c r="X94"/>
      <c r="Y94"/>
      <c r="Z94"/>
      <c r="AA94"/>
    </row>
    <row r="95" spans="4:27" x14ac:dyDescent="0.25">
      <c r="D95"/>
      <c r="E95"/>
      <c r="U95"/>
      <c r="V95"/>
      <c r="W95"/>
      <c r="X95"/>
      <c r="Y95"/>
      <c r="Z95"/>
      <c r="AA95"/>
    </row>
    <row r="96" spans="4:27" x14ac:dyDescent="0.25">
      <c r="D96"/>
      <c r="E96"/>
      <c r="U96"/>
      <c r="V96"/>
      <c r="W96"/>
      <c r="X96"/>
      <c r="Y96"/>
      <c r="Z96"/>
      <c r="AA96"/>
    </row>
    <row r="97" spans="4:27" x14ac:dyDescent="0.25">
      <c r="D97"/>
      <c r="E97"/>
      <c r="U97"/>
      <c r="V97"/>
      <c r="W97"/>
      <c r="X97"/>
      <c r="Y97"/>
      <c r="Z97"/>
      <c r="AA97"/>
    </row>
    <row r="98" spans="4:27" x14ac:dyDescent="0.25">
      <c r="D98"/>
      <c r="E98"/>
      <c r="U98"/>
      <c r="V98"/>
      <c r="W98"/>
      <c r="X98"/>
      <c r="Y98"/>
      <c r="Z98"/>
      <c r="AA98"/>
    </row>
    <row r="99" spans="4:27" x14ac:dyDescent="0.25">
      <c r="D99"/>
      <c r="E99"/>
      <c r="U99"/>
      <c r="V99"/>
      <c r="W99"/>
      <c r="X99"/>
      <c r="Y99"/>
      <c r="Z99"/>
      <c r="AA99"/>
    </row>
    <row r="100" spans="4:27" x14ac:dyDescent="0.25">
      <c r="D100"/>
      <c r="E100"/>
      <c r="U100"/>
      <c r="V100"/>
      <c r="W100"/>
      <c r="X100"/>
      <c r="Y100"/>
      <c r="Z100"/>
      <c r="AA100"/>
    </row>
    <row r="101" spans="4:27" x14ac:dyDescent="0.25">
      <c r="D101"/>
      <c r="E101"/>
      <c r="U101"/>
      <c r="V101"/>
      <c r="W101"/>
      <c r="X101"/>
      <c r="Y101"/>
      <c r="Z101"/>
      <c r="AA101"/>
    </row>
    <row r="102" spans="4:27" x14ac:dyDescent="0.25">
      <c r="D102"/>
      <c r="E102"/>
      <c r="U102"/>
      <c r="V102"/>
      <c r="W102"/>
      <c r="X102"/>
      <c r="Y102"/>
      <c r="Z102"/>
      <c r="AA102"/>
    </row>
    <row r="103" spans="4:27" x14ac:dyDescent="0.25">
      <c r="D103"/>
      <c r="E103"/>
      <c r="U103"/>
      <c r="V103"/>
      <c r="W103"/>
      <c r="X103"/>
      <c r="Y103"/>
      <c r="Z103"/>
      <c r="AA103"/>
    </row>
    <row r="104" spans="4:27" x14ac:dyDescent="0.25">
      <c r="D104"/>
      <c r="E104"/>
      <c r="U104"/>
      <c r="V104"/>
      <c r="W104"/>
      <c r="X104"/>
      <c r="Y104"/>
      <c r="Z104"/>
      <c r="AA104"/>
    </row>
    <row r="105" spans="4:27" x14ac:dyDescent="0.25">
      <c r="D105"/>
      <c r="E105"/>
      <c r="U105"/>
      <c r="V105"/>
      <c r="W105"/>
      <c r="X105"/>
      <c r="Y105"/>
      <c r="Z105"/>
      <c r="AA105"/>
    </row>
    <row r="106" spans="4:27" x14ac:dyDescent="0.25">
      <c r="D106"/>
      <c r="E106"/>
      <c r="U106"/>
      <c r="V106"/>
      <c r="W106"/>
      <c r="X106"/>
      <c r="Y106"/>
      <c r="Z106"/>
      <c r="AA106"/>
    </row>
    <row r="107" spans="4:27" x14ac:dyDescent="0.25">
      <c r="D107"/>
      <c r="E107"/>
      <c r="U107"/>
      <c r="V107"/>
      <c r="W107"/>
      <c r="X107"/>
      <c r="Y107"/>
      <c r="Z107"/>
      <c r="AA107"/>
    </row>
    <row r="108" spans="4:27" x14ac:dyDescent="0.25">
      <c r="D108"/>
      <c r="E108"/>
      <c r="U108"/>
      <c r="V108"/>
      <c r="W108"/>
      <c r="X108"/>
      <c r="Y108"/>
      <c r="Z108"/>
      <c r="AA108"/>
    </row>
    <row r="109" spans="4:27" x14ac:dyDescent="0.25">
      <c r="D109"/>
      <c r="E109"/>
      <c r="U109"/>
      <c r="V109"/>
      <c r="W109"/>
      <c r="X109"/>
      <c r="Y109"/>
      <c r="Z109"/>
      <c r="AA109"/>
    </row>
    <row r="110" spans="4:27" x14ac:dyDescent="0.25">
      <c r="D110"/>
      <c r="E110"/>
      <c r="U110"/>
      <c r="V110"/>
      <c r="W110"/>
      <c r="X110"/>
      <c r="Y110"/>
      <c r="Z110"/>
      <c r="AA110"/>
    </row>
    <row r="111" spans="4:27" x14ac:dyDescent="0.25">
      <c r="D111"/>
      <c r="E111"/>
      <c r="U111"/>
      <c r="V111"/>
      <c r="W111"/>
      <c r="X111"/>
      <c r="Y111"/>
      <c r="Z111"/>
      <c r="AA111"/>
    </row>
    <row r="112" spans="4:27" x14ac:dyDescent="0.25">
      <c r="D112"/>
      <c r="E112"/>
      <c r="U112"/>
      <c r="V112"/>
      <c r="W112"/>
      <c r="X112"/>
      <c r="Y112"/>
      <c r="Z112"/>
      <c r="AA112"/>
    </row>
    <row r="113" spans="4:27" x14ac:dyDescent="0.25">
      <c r="D113"/>
      <c r="E113"/>
      <c r="U113"/>
      <c r="V113"/>
      <c r="W113"/>
      <c r="X113"/>
      <c r="Y113"/>
      <c r="Z113"/>
      <c r="AA113"/>
    </row>
    <row r="114" spans="4:27" x14ac:dyDescent="0.25">
      <c r="D114"/>
      <c r="E114"/>
      <c r="U114"/>
      <c r="V114"/>
      <c r="W114"/>
      <c r="X114"/>
      <c r="Y114"/>
      <c r="Z114"/>
      <c r="AA114"/>
    </row>
    <row r="115" spans="4:27" x14ac:dyDescent="0.25">
      <c r="D115"/>
      <c r="E115"/>
      <c r="U115"/>
      <c r="V115"/>
      <c r="W115"/>
      <c r="X115"/>
      <c r="Y115"/>
      <c r="Z115"/>
      <c r="AA115"/>
    </row>
    <row r="116" spans="4:27" x14ac:dyDescent="0.25">
      <c r="D116"/>
      <c r="E116"/>
      <c r="U116"/>
      <c r="V116"/>
      <c r="W116"/>
      <c r="X116"/>
      <c r="Y116"/>
      <c r="Z116"/>
      <c r="AA116"/>
    </row>
    <row r="117" spans="4:27" x14ac:dyDescent="0.25">
      <c r="D117"/>
      <c r="E117"/>
      <c r="U117"/>
      <c r="V117"/>
      <c r="W117"/>
      <c r="X117"/>
      <c r="Y117"/>
      <c r="Z117"/>
      <c r="AA117"/>
    </row>
    <row r="118" spans="4:27" x14ac:dyDescent="0.25">
      <c r="D118"/>
      <c r="E118"/>
      <c r="U118"/>
      <c r="V118"/>
      <c r="W118"/>
      <c r="X118"/>
      <c r="Y118"/>
      <c r="Z118"/>
      <c r="AA118"/>
    </row>
    <row r="119" spans="4:27" x14ac:dyDescent="0.25">
      <c r="D119"/>
      <c r="E119"/>
      <c r="U119"/>
      <c r="V119"/>
      <c r="W119"/>
      <c r="X119"/>
      <c r="Y119"/>
      <c r="Z119"/>
      <c r="AA119"/>
    </row>
    <row r="120" spans="4:27" x14ac:dyDescent="0.25">
      <c r="D120"/>
      <c r="E120"/>
      <c r="U120"/>
      <c r="V120"/>
      <c r="W120"/>
      <c r="X120"/>
      <c r="Y120"/>
      <c r="Z120"/>
      <c r="AA120"/>
    </row>
    <row r="121" spans="4:27" x14ac:dyDescent="0.25">
      <c r="D121"/>
      <c r="E121"/>
      <c r="U121"/>
      <c r="V121"/>
      <c r="W121"/>
      <c r="X121"/>
      <c r="Y121"/>
      <c r="Z121"/>
      <c r="AA121"/>
    </row>
    <row r="122" spans="4:27" x14ac:dyDescent="0.25">
      <c r="D122"/>
      <c r="E122"/>
      <c r="U122"/>
      <c r="V122"/>
      <c r="W122"/>
      <c r="X122"/>
      <c r="Y122"/>
      <c r="Z122"/>
      <c r="AA122"/>
    </row>
    <row r="123" spans="4:27" x14ac:dyDescent="0.25">
      <c r="D123"/>
      <c r="E123"/>
      <c r="U123"/>
      <c r="V123"/>
      <c r="W123"/>
      <c r="X123"/>
      <c r="Y123"/>
      <c r="Z123"/>
      <c r="AA123"/>
    </row>
    <row r="124" spans="4:27" x14ac:dyDescent="0.25">
      <c r="D124"/>
      <c r="E124"/>
      <c r="U124"/>
      <c r="V124"/>
      <c r="W124"/>
      <c r="X124"/>
      <c r="Y124"/>
      <c r="Z124"/>
      <c r="AA124"/>
    </row>
    <row r="125" spans="4:27" x14ac:dyDescent="0.25">
      <c r="D125"/>
      <c r="E125"/>
      <c r="U125"/>
      <c r="V125"/>
      <c r="W125"/>
      <c r="X125"/>
      <c r="Y125"/>
      <c r="Z125"/>
      <c r="AA125"/>
    </row>
    <row r="126" spans="4:27" x14ac:dyDescent="0.25">
      <c r="D126"/>
      <c r="E126"/>
      <c r="U126"/>
      <c r="V126"/>
      <c r="W126"/>
      <c r="X126"/>
      <c r="Y126"/>
      <c r="Z126"/>
      <c r="AA126"/>
    </row>
    <row r="127" spans="4:27" x14ac:dyDescent="0.25">
      <c r="D127"/>
      <c r="E127"/>
      <c r="U127"/>
      <c r="V127"/>
      <c r="W127"/>
      <c r="X127"/>
      <c r="Y127"/>
      <c r="Z127"/>
      <c r="AA127"/>
    </row>
    <row r="128" spans="4:27" x14ac:dyDescent="0.25">
      <c r="D128"/>
      <c r="E128"/>
      <c r="U128"/>
      <c r="V128"/>
      <c r="W128"/>
      <c r="X128"/>
      <c r="Y128"/>
      <c r="Z128"/>
      <c r="AA128"/>
    </row>
    <row r="129" spans="4:27" x14ac:dyDescent="0.25">
      <c r="D129"/>
      <c r="E129"/>
      <c r="U129"/>
      <c r="V129"/>
      <c r="W129"/>
      <c r="X129"/>
      <c r="Y129"/>
      <c r="Z129"/>
      <c r="AA129"/>
    </row>
    <row r="130" spans="4:27" x14ac:dyDescent="0.25">
      <c r="D130"/>
      <c r="E130"/>
      <c r="U130"/>
      <c r="V130"/>
      <c r="W130"/>
      <c r="X130"/>
      <c r="Y130"/>
      <c r="Z130"/>
      <c r="AA130"/>
    </row>
    <row r="131" spans="4:27" x14ac:dyDescent="0.25">
      <c r="D131"/>
      <c r="E131"/>
      <c r="U131"/>
      <c r="V131"/>
      <c r="W131"/>
      <c r="X131"/>
      <c r="Y131"/>
      <c r="Z131"/>
      <c r="AA131"/>
    </row>
    <row r="132" spans="4:27" x14ac:dyDescent="0.25">
      <c r="D132"/>
      <c r="E132"/>
      <c r="U132"/>
      <c r="V132"/>
      <c r="W132"/>
      <c r="X132"/>
      <c r="Y132"/>
      <c r="Z132"/>
      <c r="AA132"/>
    </row>
    <row r="133" spans="4:27" x14ac:dyDescent="0.25">
      <c r="D133"/>
      <c r="E133"/>
      <c r="U133"/>
      <c r="V133"/>
      <c r="W133"/>
      <c r="X133"/>
      <c r="Y133"/>
      <c r="Z133"/>
      <c r="AA133"/>
    </row>
    <row r="134" spans="4:27" x14ac:dyDescent="0.25">
      <c r="D134"/>
      <c r="E134"/>
      <c r="U134"/>
      <c r="V134"/>
      <c r="W134"/>
      <c r="X134"/>
      <c r="Y134"/>
      <c r="Z134"/>
      <c r="AA134"/>
    </row>
    <row r="135" spans="4:27" x14ac:dyDescent="0.25">
      <c r="D135"/>
      <c r="E135"/>
      <c r="U135"/>
      <c r="V135"/>
      <c r="W135"/>
      <c r="X135"/>
      <c r="Y135"/>
      <c r="Z135"/>
      <c r="AA135"/>
    </row>
    <row r="136" spans="4:27" x14ac:dyDescent="0.25">
      <c r="D136"/>
      <c r="E136"/>
      <c r="U136"/>
      <c r="V136"/>
      <c r="W136"/>
      <c r="X136"/>
      <c r="Y136"/>
      <c r="Z136"/>
      <c r="AA136"/>
    </row>
    <row r="137" spans="4:27" x14ac:dyDescent="0.25">
      <c r="D137"/>
      <c r="E137"/>
      <c r="U137"/>
      <c r="V137"/>
      <c r="W137"/>
      <c r="X137"/>
      <c r="Y137"/>
      <c r="Z137"/>
      <c r="AA137"/>
    </row>
    <row r="138" spans="4:27" x14ac:dyDescent="0.25">
      <c r="D138"/>
      <c r="E138"/>
      <c r="U138"/>
      <c r="V138"/>
      <c r="W138"/>
      <c r="X138"/>
      <c r="Y138"/>
      <c r="Z138"/>
      <c r="AA138"/>
    </row>
    <row r="139" spans="4:27" x14ac:dyDescent="0.25">
      <c r="D139"/>
      <c r="E139"/>
      <c r="U139"/>
      <c r="V139"/>
      <c r="W139"/>
      <c r="X139"/>
      <c r="Y139"/>
      <c r="Z139"/>
      <c r="AA139"/>
    </row>
    <row r="140" spans="4:27" x14ac:dyDescent="0.25">
      <c r="D140"/>
      <c r="E140"/>
      <c r="U140"/>
      <c r="V140"/>
      <c r="W140"/>
      <c r="X140"/>
      <c r="Y140"/>
      <c r="Z140"/>
      <c r="AA140"/>
    </row>
    <row r="141" spans="4:27" x14ac:dyDescent="0.25">
      <c r="D141"/>
      <c r="E141"/>
      <c r="U141"/>
      <c r="V141"/>
      <c r="W141"/>
      <c r="X141"/>
      <c r="Y141"/>
      <c r="Z141"/>
      <c r="AA141"/>
    </row>
    <row r="142" spans="4:27" x14ac:dyDescent="0.25">
      <c r="D142"/>
      <c r="E142"/>
      <c r="U142"/>
      <c r="V142"/>
      <c r="W142"/>
      <c r="X142"/>
      <c r="Y142"/>
      <c r="Z142"/>
      <c r="AA142"/>
    </row>
    <row r="143" spans="4:27" x14ac:dyDescent="0.25">
      <c r="D143"/>
      <c r="E143"/>
      <c r="U143"/>
      <c r="V143"/>
      <c r="W143"/>
      <c r="X143"/>
      <c r="Y143"/>
      <c r="Z143"/>
      <c r="AA143"/>
    </row>
    <row r="144" spans="4:27" x14ac:dyDescent="0.25">
      <c r="D144"/>
      <c r="E144"/>
      <c r="U144"/>
      <c r="V144"/>
      <c r="W144"/>
      <c r="X144"/>
      <c r="Y144"/>
      <c r="Z144"/>
      <c r="AA144"/>
    </row>
    <row r="145" spans="4:27" x14ac:dyDescent="0.25">
      <c r="D145"/>
      <c r="E145"/>
      <c r="U145"/>
      <c r="V145"/>
      <c r="W145"/>
      <c r="X145"/>
      <c r="Y145"/>
      <c r="Z145"/>
      <c r="AA145"/>
    </row>
    <row r="146" spans="4:27" x14ac:dyDescent="0.25">
      <c r="D146"/>
      <c r="E146"/>
      <c r="U146"/>
      <c r="V146"/>
      <c r="W146"/>
      <c r="X146"/>
      <c r="Y146"/>
      <c r="Z146"/>
      <c r="AA146"/>
    </row>
    <row r="147" spans="4:27" x14ac:dyDescent="0.25">
      <c r="D147"/>
      <c r="E147"/>
      <c r="U147"/>
      <c r="V147"/>
      <c r="W147"/>
      <c r="X147"/>
      <c r="Y147"/>
      <c r="Z147"/>
      <c r="AA147"/>
    </row>
    <row r="148" spans="4:27" x14ac:dyDescent="0.25">
      <c r="D148"/>
      <c r="E148"/>
      <c r="U148"/>
      <c r="V148"/>
      <c r="W148"/>
      <c r="X148"/>
      <c r="Y148"/>
      <c r="Z148"/>
      <c r="AA148"/>
    </row>
    <row r="149" spans="4:27" x14ac:dyDescent="0.25">
      <c r="D149"/>
      <c r="E149"/>
      <c r="U149"/>
      <c r="V149"/>
      <c r="W149"/>
      <c r="X149"/>
      <c r="Y149"/>
      <c r="Z149"/>
      <c r="AA149"/>
    </row>
    <row r="150" spans="4:27" x14ac:dyDescent="0.25">
      <c r="D150"/>
      <c r="E150"/>
      <c r="U150"/>
      <c r="V150"/>
      <c r="W150"/>
      <c r="X150"/>
      <c r="Y150"/>
      <c r="Z150"/>
      <c r="AA150"/>
    </row>
    <row r="151" spans="4:27" x14ac:dyDescent="0.25">
      <c r="D151"/>
      <c r="E151"/>
      <c r="U151"/>
      <c r="V151"/>
      <c r="W151"/>
      <c r="X151"/>
      <c r="Y151"/>
      <c r="Z151"/>
      <c r="AA151"/>
    </row>
    <row r="152" spans="4:27" x14ac:dyDescent="0.25">
      <c r="D152"/>
      <c r="E152"/>
      <c r="U152"/>
      <c r="V152"/>
      <c r="W152"/>
      <c r="X152"/>
      <c r="Y152"/>
      <c r="Z152"/>
      <c r="AA152"/>
    </row>
    <row r="153" spans="4:27" x14ac:dyDescent="0.25">
      <c r="D153"/>
      <c r="E153"/>
      <c r="U153"/>
      <c r="V153"/>
      <c r="W153"/>
      <c r="X153"/>
      <c r="Y153"/>
      <c r="Z153"/>
      <c r="AA153"/>
    </row>
    <row r="154" spans="4:27" x14ac:dyDescent="0.25">
      <c r="D154"/>
      <c r="E154"/>
      <c r="U154"/>
      <c r="V154"/>
      <c r="W154"/>
      <c r="X154"/>
      <c r="Y154"/>
      <c r="Z154"/>
      <c r="AA154"/>
    </row>
    <row r="155" spans="4:27" x14ac:dyDescent="0.25">
      <c r="D155"/>
      <c r="E155"/>
      <c r="U155"/>
      <c r="V155"/>
      <c r="W155"/>
      <c r="X155"/>
      <c r="Y155"/>
      <c r="Z155"/>
      <c r="AA155"/>
    </row>
    <row r="156" spans="4:27" x14ac:dyDescent="0.25">
      <c r="D156"/>
      <c r="E156"/>
      <c r="U156"/>
      <c r="V156"/>
      <c r="W156"/>
      <c r="X156"/>
      <c r="Y156"/>
      <c r="Z156"/>
      <c r="AA156"/>
    </row>
    <row r="157" spans="4:27" x14ac:dyDescent="0.25">
      <c r="D157"/>
      <c r="E157"/>
      <c r="U157"/>
      <c r="V157"/>
      <c r="W157"/>
      <c r="X157"/>
      <c r="Y157"/>
      <c r="Z157"/>
      <c r="AA157"/>
    </row>
    <row r="158" spans="4:27" x14ac:dyDescent="0.25">
      <c r="D158"/>
      <c r="E158"/>
      <c r="U158"/>
      <c r="V158"/>
      <c r="W158"/>
      <c r="X158"/>
      <c r="Y158"/>
      <c r="Z158"/>
      <c r="AA158"/>
    </row>
    <row r="159" spans="4:27" x14ac:dyDescent="0.25">
      <c r="D159"/>
      <c r="E159"/>
      <c r="U159"/>
      <c r="V159"/>
      <c r="W159"/>
      <c r="X159"/>
      <c r="Y159"/>
      <c r="Z159"/>
      <c r="AA159"/>
    </row>
    <row r="160" spans="4:27" x14ac:dyDescent="0.25">
      <c r="D160"/>
      <c r="E160"/>
    </row>
    <row r="161" spans="4:27" x14ac:dyDescent="0.25">
      <c r="D161"/>
      <c r="E161"/>
    </row>
    <row r="162" spans="4:27" x14ac:dyDescent="0.25">
      <c r="D162"/>
      <c r="E162"/>
    </row>
    <row r="163" spans="4:27" x14ac:dyDescent="0.25">
      <c r="D163"/>
      <c r="E163"/>
    </row>
    <row r="164" spans="4:27" x14ac:dyDescent="0.25">
      <c r="D164"/>
      <c r="E164"/>
    </row>
    <row r="165" spans="4:27" x14ac:dyDescent="0.25">
      <c r="D165"/>
      <c r="E165"/>
      <c r="U165"/>
      <c r="V165"/>
      <c r="W165"/>
      <c r="X165"/>
      <c r="Y165"/>
      <c r="Z165"/>
      <c r="AA165"/>
    </row>
    <row r="166" spans="4:27" x14ac:dyDescent="0.25">
      <c r="D166"/>
      <c r="E166"/>
      <c r="U166"/>
      <c r="V166"/>
      <c r="W166"/>
      <c r="X166"/>
      <c r="Y166"/>
      <c r="Z166"/>
      <c r="AA166"/>
    </row>
    <row r="167" spans="4:27" x14ac:dyDescent="0.25">
      <c r="D167"/>
      <c r="E167"/>
      <c r="U167"/>
      <c r="V167"/>
      <c r="W167"/>
      <c r="X167"/>
      <c r="Y167"/>
      <c r="Z167"/>
      <c r="AA167"/>
    </row>
    <row r="168" spans="4:27" x14ac:dyDescent="0.25">
      <c r="D168"/>
      <c r="E168"/>
      <c r="U168"/>
      <c r="V168"/>
      <c r="W168"/>
      <c r="X168"/>
      <c r="Y168"/>
      <c r="Z168"/>
      <c r="AA168"/>
    </row>
    <row r="169" spans="4:27" x14ac:dyDescent="0.25">
      <c r="D169"/>
      <c r="E169"/>
      <c r="U169"/>
      <c r="V169"/>
      <c r="W169"/>
      <c r="X169"/>
      <c r="Y169"/>
      <c r="Z169"/>
      <c r="AA169"/>
    </row>
    <row r="170" spans="4:27" x14ac:dyDescent="0.25">
      <c r="D170"/>
      <c r="E170"/>
      <c r="U170"/>
      <c r="V170"/>
      <c r="W170"/>
      <c r="X170"/>
      <c r="Y170"/>
      <c r="Z170"/>
      <c r="AA170"/>
    </row>
    <row r="171" spans="4:27" x14ac:dyDescent="0.25">
      <c r="D171"/>
      <c r="E171"/>
      <c r="U171"/>
      <c r="V171"/>
      <c r="W171"/>
      <c r="X171"/>
      <c r="Y171"/>
      <c r="Z171"/>
      <c r="AA171"/>
    </row>
    <row r="172" spans="4:27" x14ac:dyDescent="0.25">
      <c r="D172"/>
      <c r="E172"/>
      <c r="U172"/>
      <c r="V172"/>
      <c r="W172"/>
      <c r="X172"/>
      <c r="Y172"/>
      <c r="Z172"/>
      <c r="AA172"/>
    </row>
    <row r="173" spans="4:27" x14ac:dyDescent="0.25">
      <c r="D173"/>
      <c r="E173"/>
      <c r="U173"/>
      <c r="V173"/>
      <c r="W173"/>
      <c r="X173"/>
      <c r="Y173"/>
      <c r="Z173"/>
      <c r="AA173"/>
    </row>
    <row r="174" spans="4:27" x14ac:dyDescent="0.25">
      <c r="D174"/>
      <c r="E174"/>
      <c r="U174"/>
      <c r="V174"/>
      <c r="W174"/>
      <c r="X174"/>
      <c r="Y174"/>
      <c r="Z174"/>
      <c r="AA174"/>
    </row>
    <row r="175" spans="4:27" x14ac:dyDescent="0.25">
      <c r="D175"/>
      <c r="E175"/>
      <c r="U175"/>
      <c r="V175"/>
      <c r="W175"/>
      <c r="X175"/>
      <c r="Y175"/>
      <c r="Z175"/>
      <c r="AA175"/>
    </row>
    <row r="176" spans="4:27" x14ac:dyDescent="0.25">
      <c r="D176"/>
      <c r="E176"/>
      <c r="U176"/>
      <c r="V176"/>
      <c r="W176"/>
      <c r="X176"/>
      <c r="Y176"/>
      <c r="Z176"/>
      <c r="AA176"/>
    </row>
    <row r="177" spans="4:27" x14ac:dyDescent="0.25">
      <c r="D177"/>
      <c r="E177"/>
      <c r="U177"/>
      <c r="V177"/>
      <c r="W177"/>
      <c r="X177"/>
      <c r="Y177"/>
      <c r="Z177"/>
      <c r="AA177"/>
    </row>
    <row r="178" spans="4:27" x14ac:dyDescent="0.25">
      <c r="D178"/>
      <c r="E178"/>
      <c r="U178"/>
      <c r="V178"/>
      <c r="W178"/>
      <c r="X178"/>
      <c r="Y178"/>
      <c r="Z178"/>
      <c r="AA178"/>
    </row>
    <row r="179" spans="4:27" x14ac:dyDescent="0.25">
      <c r="D179"/>
      <c r="E179"/>
      <c r="U179"/>
      <c r="V179"/>
      <c r="W179"/>
      <c r="X179"/>
      <c r="Y179"/>
      <c r="Z179"/>
      <c r="AA179"/>
    </row>
    <row r="180" spans="4:27" x14ac:dyDescent="0.25">
      <c r="D180"/>
      <c r="E180"/>
      <c r="U180"/>
      <c r="V180"/>
      <c r="W180"/>
      <c r="X180"/>
      <c r="Y180"/>
      <c r="Z180"/>
      <c r="AA180"/>
    </row>
    <row r="181" spans="4:27" x14ac:dyDescent="0.25">
      <c r="D181"/>
      <c r="E181"/>
      <c r="U181"/>
      <c r="V181"/>
      <c r="W181"/>
      <c r="X181"/>
      <c r="Y181"/>
      <c r="Z181"/>
      <c r="AA181"/>
    </row>
    <row r="182" spans="4:27" x14ac:dyDescent="0.25">
      <c r="D182"/>
      <c r="E182"/>
      <c r="U182"/>
      <c r="V182"/>
      <c r="W182"/>
      <c r="X182"/>
      <c r="Y182"/>
      <c r="Z182"/>
      <c r="AA182"/>
    </row>
    <row r="193" spans="4:27" x14ac:dyDescent="0.25">
      <c r="D193"/>
      <c r="E193"/>
      <c r="F193"/>
      <c r="R193"/>
      <c r="U193"/>
      <c r="V193"/>
      <c r="W193"/>
      <c r="X193"/>
      <c r="Y193"/>
      <c r="Z193"/>
      <c r="AA193"/>
    </row>
    <row r="194" spans="4:27" x14ac:dyDescent="0.25">
      <c r="D194"/>
      <c r="E194"/>
      <c r="F194"/>
      <c r="R194"/>
      <c r="U194"/>
      <c r="V194"/>
      <c r="W194"/>
      <c r="X194"/>
      <c r="Y194"/>
      <c r="Z194"/>
      <c r="AA194"/>
    </row>
    <row r="195" spans="4:27" x14ac:dyDescent="0.25">
      <c r="D195"/>
      <c r="E195"/>
      <c r="F195"/>
      <c r="R195"/>
      <c r="U195"/>
      <c r="V195"/>
      <c r="W195"/>
      <c r="X195"/>
      <c r="Y195"/>
      <c r="Z195"/>
      <c r="AA195"/>
    </row>
    <row r="196" spans="4:27" x14ac:dyDescent="0.25">
      <c r="D196"/>
      <c r="E196"/>
      <c r="F196"/>
      <c r="R196"/>
      <c r="U196"/>
      <c r="V196"/>
      <c r="W196"/>
      <c r="X196"/>
      <c r="Y196"/>
      <c r="Z196"/>
      <c r="AA196"/>
    </row>
    <row r="197" spans="4:27" x14ac:dyDescent="0.25">
      <c r="D197"/>
      <c r="E197"/>
      <c r="F197"/>
      <c r="R197"/>
      <c r="U197"/>
      <c r="V197"/>
      <c r="W197"/>
      <c r="X197"/>
      <c r="Y197"/>
      <c r="Z197"/>
      <c r="AA197"/>
    </row>
    <row r="198" spans="4:27" x14ac:dyDescent="0.25">
      <c r="D198"/>
      <c r="E198"/>
      <c r="F198"/>
      <c r="R198"/>
      <c r="U198"/>
      <c r="V198"/>
      <c r="W198"/>
      <c r="X198"/>
      <c r="Y198"/>
      <c r="Z198"/>
      <c r="AA198"/>
    </row>
    <row r="199" spans="4:27" x14ac:dyDescent="0.25">
      <c r="D199"/>
      <c r="E199"/>
      <c r="F199"/>
      <c r="R199"/>
      <c r="U199"/>
      <c r="V199"/>
      <c r="W199"/>
      <c r="X199"/>
      <c r="Y199"/>
      <c r="Z199"/>
      <c r="AA199"/>
    </row>
    <row r="200" spans="4:27" x14ac:dyDescent="0.25">
      <c r="D200"/>
      <c r="E200"/>
      <c r="F200"/>
      <c r="R200"/>
      <c r="U200"/>
      <c r="V200"/>
      <c r="W200"/>
      <c r="X200"/>
      <c r="Y200"/>
      <c r="Z200"/>
      <c r="AA200"/>
    </row>
    <row r="201" spans="4:27" x14ac:dyDescent="0.25">
      <c r="D201"/>
      <c r="E201"/>
      <c r="F201"/>
      <c r="R201"/>
      <c r="U201"/>
      <c r="V201"/>
      <c r="W201"/>
      <c r="X201"/>
      <c r="Y201"/>
      <c r="Z201"/>
      <c r="AA201"/>
    </row>
    <row r="202" spans="4:27" x14ac:dyDescent="0.25">
      <c r="D202"/>
      <c r="E202"/>
      <c r="F202"/>
      <c r="R202"/>
      <c r="U202"/>
      <c r="V202"/>
      <c r="W202"/>
      <c r="X202"/>
      <c r="Y202"/>
      <c r="Z202"/>
      <c r="AA202"/>
    </row>
  </sheetData>
  <mergeCells count="9">
    <mergeCell ref="AE3:AK3"/>
    <mergeCell ref="A33:D33"/>
    <mergeCell ref="A34:D34"/>
    <mergeCell ref="A2:D2"/>
    <mergeCell ref="F3:F4"/>
    <mergeCell ref="G3:Q3"/>
    <mergeCell ref="A3:D4"/>
    <mergeCell ref="S3:AB3"/>
    <mergeCell ref="A32:D32"/>
  </mergeCells>
  <phoneticPr fontId="0" type="noConversion"/>
  <printOptions horizontalCentered="1"/>
  <pageMargins left="0.24" right="0.18" top="0.56000000000000005" bottom="0.49" header="0.51181102362204722" footer="0.51181102362204722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M207"/>
  <sheetViews>
    <sheetView zoomScaleNormal="100" workbookViewId="0">
      <pane ySplit="3150" topLeftCell="A43" activePane="bottomLeft"/>
      <selection pane="bottomLeft" activeCell="C48" sqref="C48"/>
    </sheetView>
  </sheetViews>
  <sheetFormatPr defaultRowHeight="12.5" x14ac:dyDescent="0.25"/>
  <cols>
    <col min="1" max="1" width="2.81640625" style="45" bestFit="1" customWidth="1"/>
    <col min="2" max="2" width="6.54296875" style="45" bestFit="1" customWidth="1"/>
    <col min="3" max="3" width="5.81640625" style="45" bestFit="1" customWidth="1"/>
    <col min="4" max="4" width="47.1796875" style="62" bestFit="1" customWidth="1"/>
    <col min="5" max="5" width="5.81640625" style="62" customWidth="1"/>
    <col min="6" max="6" width="13.6328125" style="71" bestFit="1" customWidth="1"/>
    <col min="7" max="7" width="10.1796875" style="45" bestFit="1" customWidth="1"/>
    <col min="8" max="11" width="8.6328125" style="45" bestFit="1" customWidth="1"/>
    <col min="12" max="14" width="10.1796875" style="45" bestFit="1" customWidth="1"/>
    <col min="15" max="16" width="8.6328125" style="45" bestFit="1" customWidth="1"/>
    <col min="17" max="17" width="11.1796875" bestFit="1" customWidth="1"/>
    <col min="18" max="18" width="4.1796875" style="50" customWidth="1"/>
    <col min="19" max="19" width="10.1796875" bestFit="1" customWidth="1"/>
    <col min="20" max="20" width="8.6328125" bestFit="1" customWidth="1"/>
    <col min="21" max="21" width="8.6328125" style="45" bestFit="1" customWidth="1"/>
    <col min="22" max="24" width="10.1796875" style="45" bestFit="1" customWidth="1"/>
    <col min="25" max="27" width="8.6328125" style="45" bestFit="1" customWidth="1"/>
    <col min="28" max="29" width="10.1796875" bestFit="1" customWidth="1"/>
    <col min="30" max="30" width="3.453125" customWidth="1"/>
    <col min="31" max="31" width="11.1796875" bestFit="1" customWidth="1"/>
    <col min="32" max="32" width="10.1796875" bestFit="1" customWidth="1"/>
    <col min="33" max="33" width="11.1796875" bestFit="1" customWidth="1"/>
    <col min="34" max="34" width="8.6328125" bestFit="1" customWidth="1"/>
    <col min="35" max="35" width="12.1796875" bestFit="1" customWidth="1"/>
    <col min="36" max="36" width="8.6328125" bestFit="1" customWidth="1"/>
    <col min="37" max="37" width="12.1796875" bestFit="1" customWidth="1"/>
    <col min="38" max="38" width="15.54296875" customWidth="1"/>
    <col min="39" max="39" width="17.1796875" customWidth="1"/>
    <col min="40" max="40" width="12" customWidth="1"/>
  </cols>
  <sheetData>
    <row r="1" spans="1:143" s="45" customFormat="1" ht="15.75" customHeight="1" x14ac:dyDescent="0.25">
      <c r="D1" s="62"/>
      <c r="E1" s="62"/>
      <c r="F1" s="71"/>
      <c r="R1" s="50"/>
    </row>
    <row r="2" spans="1:143" s="32" customFormat="1" ht="15.75" customHeight="1" x14ac:dyDescent="0.25">
      <c r="A2" s="187"/>
      <c r="B2" s="187"/>
      <c r="C2" s="187"/>
      <c r="D2" s="187"/>
      <c r="E2" s="90"/>
      <c r="F2" s="90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spans="1:143" s="4" customFormat="1" ht="28.5" customHeight="1" x14ac:dyDescent="0.3">
      <c r="A3" s="194" t="s">
        <v>443</v>
      </c>
      <c r="B3" s="195"/>
      <c r="C3" s="195"/>
      <c r="D3" s="195"/>
      <c r="E3" s="91"/>
      <c r="F3" s="203" t="s">
        <v>306</v>
      </c>
      <c r="G3" s="189" t="s">
        <v>235</v>
      </c>
      <c r="H3" s="190"/>
      <c r="I3" s="190"/>
      <c r="J3" s="190"/>
      <c r="K3" s="190"/>
      <c r="L3" s="190"/>
      <c r="M3" s="190"/>
      <c r="N3" s="190"/>
      <c r="O3" s="190"/>
      <c r="P3" s="190"/>
      <c r="Q3" s="191"/>
      <c r="R3" s="23"/>
      <c r="S3" s="189" t="s">
        <v>240</v>
      </c>
      <c r="T3" s="192"/>
      <c r="U3" s="192"/>
      <c r="V3" s="192"/>
      <c r="W3" s="192"/>
      <c r="X3" s="192"/>
      <c r="Y3" s="192"/>
      <c r="Z3" s="192"/>
      <c r="AA3" s="192"/>
      <c r="AB3" s="193"/>
      <c r="AC3" s="58"/>
      <c r="AD3" s="2"/>
      <c r="AE3" s="206" t="s">
        <v>251</v>
      </c>
      <c r="AF3" s="207"/>
      <c r="AG3" s="207"/>
      <c r="AH3" s="207"/>
      <c r="AI3" s="185"/>
      <c r="AJ3" s="207"/>
      <c r="AK3" s="186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</row>
    <row r="4" spans="1:143" s="4" customFormat="1" ht="85.5" customHeight="1" x14ac:dyDescent="0.25">
      <c r="A4" s="196"/>
      <c r="B4" s="197"/>
      <c r="C4" s="197"/>
      <c r="D4" s="197"/>
      <c r="E4" s="128" t="str">
        <f t="shared" ref="E4:E34" si="0">IF(F4="Y",1," ")</f>
        <v xml:space="preserve"> </v>
      </c>
      <c r="F4" s="204"/>
      <c r="G4" s="105" t="s">
        <v>228</v>
      </c>
      <c r="H4" s="16" t="s">
        <v>229</v>
      </c>
      <c r="I4" s="16" t="s">
        <v>230</v>
      </c>
      <c r="J4" s="16" t="s">
        <v>231</v>
      </c>
      <c r="K4" s="55" t="s">
        <v>243</v>
      </c>
      <c r="L4" s="16" t="s">
        <v>232</v>
      </c>
      <c r="M4" s="16" t="s">
        <v>0</v>
      </c>
      <c r="N4" s="16" t="s">
        <v>233</v>
      </c>
      <c r="O4" s="16" t="s">
        <v>234</v>
      </c>
      <c r="P4" s="106" t="s">
        <v>266</v>
      </c>
      <c r="Q4" s="56" t="s">
        <v>1</v>
      </c>
      <c r="R4" s="24"/>
      <c r="S4" s="15" t="s">
        <v>236</v>
      </c>
      <c r="T4" s="33" t="s">
        <v>237</v>
      </c>
      <c r="U4" s="55" t="s">
        <v>284</v>
      </c>
      <c r="V4" s="55" t="s">
        <v>285</v>
      </c>
      <c r="W4" s="16" t="s">
        <v>2</v>
      </c>
      <c r="X4" s="16" t="s">
        <v>238</v>
      </c>
      <c r="Y4" s="16" t="s">
        <v>286</v>
      </c>
      <c r="Z4" s="55" t="s">
        <v>287</v>
      </c>
      <c r="AA4" s="16" t="s">
        <v>239</v>
      </c>
      <c r="AB4" s="56" t="s">
        <v>242</v>
      </c>
      <c r="AC4" s="57" t="s">
        <v>241</v>
      </c>
      <c r="AD4" s="2"/>
      <c r="AE4" s="15" t="s">
        <v>244</v>
      </c>
      <c r="AF4" s="15" t="s">
        <v>245</v>
      </c>
      <c r="AG4" s="15" t="s">
        <v>246</v>
      </c>
      <c r="AH4" s="15" t="s">
        <v>247</v>
      </c>
      <c r="AI4" s="57" t="s">
        <v>250</v>
      </c>
      <c r="AJ4" s="33" t="s">
        <v>248</v>
      </c>
      <c r="AK4" s="57" t="s">
        <v>249</v>
      </c>
      <c r="AL4" s="2"/>
      <c r="AM4" s="48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</row>
    <row r="5" spans="1:143" ht="17.149999999999999" customHeight="1" x14ac:dyDescent="0.3">
      <c r="A5" s="8">
        <v>1</v>
      </c>
      <c r="B5" s="86" t="s">
        <v>290</v>
      </c>
      <c r="C5" s="86">
        <v>9521</v>
      </c>
      <c r="D5" s="87" t="s">
        <v>101</v>
      </c>
      <c r="E5" s="128">
        <f t="shared" si="0"/>
        <v>1</v>
      </c>
      <c r="F5" s="120" t="s">
        <v>450</v>
      </c>
      <c r="G5" s="93">
        <v>65937</v>
      </c>
      <c r="H5" s="94">
        <v>216</v>
      </c>
      <c r="I5" s="94"/>
      <c r="J5" s="94">
        <v>0</v>
      </c>
      <c r="K5" s="94"/>
      <c r="L5" s="94">
        <v>0</v>
      </c>
      <c r="M5" s="94">
        <v>0</v>
      </c>
      <c r="N5" s="94">
        <v>4176</v>
      </c>
      <c r="O5" s="94">
        <v>33686</v>
      </c>
      <c r="P5" s="94"/>
      <c r="Q5" s="51">
        <f t="shared" ref="Q5:Q25" si="1">SUM(G5:P5)</f>
        <v>104015</v>
      </c>
      <c r="R5" s="9"/>
      <c r="S5" s="64">
        <v>51733</v>
      </c>
      <c r="T5" s="64">
        <v>6675</v>
      </c>
      <c r="U5" s="64">
        <v>2826</v>
      </c>
      <c r="V5" s="64">
        <v>3376</v>
      </c>
      <c r="W5" s="64">
        <v>7410</v>
      </c>
      <c r="X5" s="64">
        <v>10533</v>
      </c>
      <c r="Y5" s="64">
        <v>1765</v>
      </c>
      <c r="Z5" s="64">
        <v>6034</v>
      </c>
      <c r="AA5" s="64"/>
      <c r="AB5" s="83">
        <f t="shared" ref="AB5:AB25" si="2">SUM(S5:AA5)</f>
        <v>90352</v>
      </c>
      <c r="AC5" s="51">
        <f t="shared" ref="AC5:AC25" si="3">+Q5-AB5</f>
        <v>13663</v>
      </c>
      <c r="AD5" s="39"/>
      <c r="AE5" s="64"/>
      <c r="AF5" s="64">
        <v>0</v>
      </c>
      <c r="AG5" s="64">
        <v>152952</v>
      </c>
      <c r="AH5" s="64">
        <v>246</v>
      </c>
      <c r="AI5" s="51">
        <f t="shared" ref="AI5:AI25" si="4">SUM(AE5:AH5)</f>
        <v>153198</v>
      </c>
      <c r="AJ5" s="64">
        <v>14161</v>
      </c>
      <c r="AK5" s="51">
        <f t="shared" ref="AK5:AK25" si="5">+AI5-AJ5</f>
        <v>139037</v>
      </c>
      <c r="AL5" s="39"/>
      <c r="AM5" s="84"/>
      <c r="AN5" s="39"/>
    </row>
    <row r="6" spans="1:143" ht="17.149999999999999" customHeight="1" x14ac:dyDescent="0.3">
      <c r="A6" s="8">
        <f t="shared" ref="A6:A53" si="6">+A5+1</f>
        <v>2</v>
      </c>
      <c r="B6" s="86" t="s">
        <v>290</v>
      </c>
      <c r="C6" s="86">
        <v>9561</v>
      </c>
      <c r="D6" s="87" t="s">
        <v>116</v>
      </c>
      <c r="E6" s="128">
        <f t="shared" si="0"/>
        <v>1</v>
      </c>
      <c r="F6" s="120" t="s">
        <v>450</v>
      </c>
      <c r="G6" s="93">
        <v>4070</v>
      </c>
      <c r="H6" s="94">
        <v>0</v>
      </c>
      <c r="I6" s="94">
        <v>0</v>
      </c>
      <c r="J6" s="94">
        <v>0</v>
      </c>
      <c r="K6" s="94"/>
      <c r="L6" s="94">
        <v>0</v>
      </c>
      <c r="M6" s="94">
        <v>9872</v>
      </c>
      <c r="N6" s="94">
        <v>12184</v>
      </c>
      <c r="O6" s="94"/>
      <c r="P6" s="94">
        <v>11419</v>
      </c>
      <c r="Q6" s="51">
        <f t="shared" si="1"/>
        <v>37545</v>
      </c>
      <c r="R6" s="9"/>
      <c r="S6" s="64"/>
      <c r="T6" s="64">
        <v>0</v>
      </c>
      <c r="U6" s="64">
        <v>9119</v>
      </c>
      <c r="V6" s="64">
        <v>0</v>
      </c>
      <c r="W6" s="64">
        <v>32023</v>
      </c>
      <c r="X6" s="64">
        <v>680</v>
      </c>
      <c r="Y6" s="64">
        <v>1360</v>
      </c>
      <c r="Z6" s="64">
        <v>0</v>
      </c>
      <c r="AA6" s="64">
        <v>8954</v>
      </c>
      <c r="AB6" s="83">
        <f t="shared" si="2"/>
        <v>52136</v>
      </c>
      <c r="AC6" s="51">
        <f t="shared" si="3"/>
        <v>-14591</v>
      </c>
      <c r="AD6" s="39"/>
      <c r="AE6" s="64">
        <v>1288000</v>
      </c>
      <c r="AF6" s="64">
        <v>0</v>
      </c>
      <c r="AG6" s="64">
        <v>354959</v>
      </c>
      <c r="AH6" s="64">
        <v>0</v>
      </c>
      <c r="AI6" s="51">
        <f t="shared" si="4"/>
        <v>1642959</v>
      </c>
      <c r="AJ6" s="64">
        <v>0</v>
      </c>
      <c r="AK6" s="51">
        <f t="shared" si="5"/>
        <v>1642959</v>
      </c>
      <c r="AL6" s="39"/>
      <c r="AM6" s="84"/>
      <c r="AN6" s="39"/>
    </row>
    <row r="7" spans="1:143" ht="17.149999999999999" customHeight="1" x14ac:dyDescent="0.3">
      <c r="A7" s="8">
        <f t="shared" si="6"/>
        <v>3</v>
      </c>
      <c r="B7" s="86" t="s">
        <v>290</v>
      </c>
      <c r="C7" s="86">
        <v>9523</v>
      </c>
      <c r="D7" s="87" t="s">
        <v>118</v>
      </c>
      <c r="E7" s="128" t="str">
        <f t="shared" si="0"/>
        <v xml:space="preserve"> </v>
      </c>
      <c r="F7" s="120" t="s">
        <v>303</v>
      </c>
      <c r="G7" s="93">
        <v>96627</v>
      </c>
      <c r="H7" s="94">
        <v>3340</v>
      </c>
      <c r="I7" s="94">
        <v>6539</v>
      </c>
      <c r="J7" s="94">
        <v>183325</v>
      </c>
      <c r="K7" s="94">
        <v>0</v>
      </c>
      <c r="L7" s="94">
        <v>0</v>
      </c>
      <c r="M7" s="94"/>
      <c r="N7" s="94">
        <v>11586</v>
      </c>
      <c r="O7" s="94"/>
      <c r="P7" s="94">
        <v>0</v>
      </c>
      <c r="Q7" s="51">
        <f t="shared" si="1"/>
        <v>301417</v>
      </c>
      <c r="R7" s="9"/>
      <c r="S7" s="64"/>
      <c r="T7" s="64"/>
      <c r="U7" s="64">
        <v>16102</v>
      </c>
      <c r="V7" s="64">
        <v>26957</v>
      </c>
      <c r="W7" s="64">
        <v>22102</v>
      </c>
      <c r="X7" s="64">
        <v>12785</v>
      </c>
      <c r="Y7" s="64">
        <v>840</v>
      </c>
      <c r="Z7" s="64">
        <v>0</v>
      </c>
      <c r="AA7" s="64">
        <v>0</v>
      </c>
      <c r="AB7" s="83">
        <f t="shared" si="2"/>
        <v>78786</v>
      </c>
      <c r="AC7" s="51">
        <f t="shared" si="3"/>
        <v>222631</v>
      </c>
      <c r="AD7" s="39"/>
      <c r="AE7" s="64">
        <v>840652</v>
      </c>
      <c r="AF7" s="64">
        <v>0</v>
      </c>
      <c r="AG7" s="64">
        <v>452861</v>
      </c>
      <c r="AH7" s="64">
        <v>432</v>
      </c>
      <c r="AI7" s="51">
        <f t="shared" si="4"/>
        <v>1293945</v>
      </c>
      <c r="AJ7" s="64">
        <v>0</v>
      </c>
      <c r="AK7" s="51">
        <f t="shared" si="5"/>
        <v>1293945</v>
      </c>
      <c r="AL7" s="39"/>
      <c r="AM7" s="84"/>
      <c r="AN7" s="39"/>
    </row>
    <row r="8" spans="1:143" ht="17.149999999999999" customHeight="1" x14ac:dyDescent="0.3">
      <c r="A8" s="8">
        <f t="shared" si="6"/>
        <v>4</v>
      </c>
      <c r="B8" s="86" t="s">
        <v>290</v>
      </c>
      <c r="C8" s="86">
        <v>9598</v>
      </c>
      <c r="D8" s="87" t="s">
        <v>127</v>
      </c>
      <c r="E8" s="128">
        <f t="shared" si="0"/>
        <v>1</v>
      </c>
      <c r="F8" s="120" t="s">
        <v>450</v>
      </c>
      <c r="G8" s="93">
        <v>40888</v>
      </c>
      <c r="H8" s="94">
        <v>12931</v>
      </c>
      <c r="I8" s="94">
        <v>523</v>
      </c>
      <c r="J8" s="94">
        <v>0</v>
      </c>
      <c r="K8" s="94"/>
      <c r="L8" s="94">
        <v>0</v>
      </c>
      <c r="M8" s="94">
        <v>3686</v>
      </c>
      <c r="N8" s="94">
        <v>16192</v>
      </c>
      <c r="O8" s="94">
        <v>2156</v>
      </c>
      <c r="P8" s="94">
        <v>13888</v>
      </c>
      <c r="Q8" s="51">
        <f t="shared" si="1"/>
        <v>90264</v>
      </c>
      <c r="R8" s="9"/>
      <c r="S8" s="64">
        <v>13194</v>
      </c>
      <c r="T8" s="64"/>
      <c r="U8" s="64"/>
      <c r="V8" s="64">
        <v>5650</v>
      </c>
      <c r="W8" s="64">
        <v>27263</v>
      </c>
      <c r="X8" s="64">
        <v>15863</v>
      </c>
      <c r="Y8" s="64">
        <v>788</v>
      </c>
      <c r="Z8" s="64"/>
      <c r="AA8" s="64">
        <v>65052</v>
      </c>
      <c r="AB8" s="83">
        <f t="shared" si="2"/>
        <v>127810</v>
      </c>
      <c r="AC8" s="51">
        <f t="shared" si="3"/>
        <v>-37546</v>
      </c>
      <c r="AD8" s="39"/>
      <c r="AE8" s="64">
        <v>1310000</v>
      </c>
      <c r="AF8" s="64">
        <v>83842</v>
      </c>
      <c r="AG8" s="64">
        <v>778903</v>
      </c>
      <c r="AH8" s="64">
        <v>124</v>
      </c>
      <c r="AI8" s="51">
        <f t="shared" si="4"/>
        <v>2172869</v>
      </c>
      <c r="AJ8" s="64">
        <v>1065</v>
      </c>
      <c r="AK8" s="51">
        <f t="shared" si="5"/>
        <v>2171804</v>
      </c>
      <c r="AL8" s="39"/>
      <c r="AM8" s="84"/>
      <c r="AN8" s="39"/>
    </row>
    <row r="9" spans="1:143" ht="17.149999999999999" customHeight="1" x14ac:dyDescent="0.3">
      <c r="A9" s="8">
        <f t="shared" si="6"/>
        <v>5</v>
      </c>
      <c r="B9" s="86" t="s">
        <v>290</v>
      </c>
      <c r="C9" s="86">
        <v>16010</v>
      </c>
      <c r="D9" s="87" t="s">
        <v>267</v>
      </c>
      <c r="E9" s="128">
        <f t="shared" si="0"/>
        <v>1</v>
      </c>
      <c r="F9" s="120" t="s">
        <v>450</v>
      </c>
      <c r="G9" s="93">
        <v>59032</v>
      </c>
      <c r="H9" s="94">
        <v>1126</v>
      </c>
      <c r="I9" s="94">
        <v>12951</v>
      </c>
      <c r="J9" s="94">
        <v>0</v>
      </c>
      <c r="K9" s="94">
        <v>5495</v>
      </c>
      <c r="L9" s="94">
        <v>0</v>
      </c>
      <c r="M9" s="94">
        <v>24171</v>
      </c>
      <c r="N9" s="94">
        <v>2726</v>
      </c>
      <c r="O9" s="94"/>
      <c r="P9" s="94">
        <v>18210</v>
      </c>
      <c r="Q9" s="51">
        <f t="shared" si="1"/>
        <v>123711</v>
      </c>
      <c r="R9" s="9"/>
      <c r="S9" s="64">
        <v>56274</v>
      </c>
      <c r="T9" s="64">
        <v>18975</v>
      </c>
      <c r="U9" s="64"/>
      <c r="V9" s="64"/>
      <c r="W9" s="64"/>
      <c r="X9" s="64"/>
      <c r="Y9" s="64"/>
      <c r="Z9" s="64"/>
      <c r="AA9" s="64"/>
      <c r="AB9" s="83">
        <f t="shared" si="2"/>
        <v>75249</v>
      </c>
      <c r="AC9" s="51">
        <f t="shared" si="3"/>
        <v>48462</v>
      </c>
      <c r="AD9" s="39"/>
      <c r="AE9" s="64">
        <v>775171</v>
      </c>
      <c r="AF9" s="64">
        <v>674439</v>
      </c>
      <c r="AG9" s="64"/>
      <c r="AH9" s="64"/>
      <c r="AI9" s="51">
        <f t="shared" si="4"/>
        <v>1449610</v>
      </c>
      <c r="AJ9" s="64"/>
      <c r="AK9" s="51">
        <f t="shared" si="5"/>
        <v>1449610</v>
      </c>
      <c r="AL9" s="39"/>
      <c r="AM9" s="84"/>
      <c r="AN9" s="39"/>
    </row>
    <row r="10" spans="1:143" ht="17.149999999999999" customHeight="1" x14ac:dyDescent="0.3">
      <c r="A10" s="8">
        <f t="shared" si="6"/>
        <v>6</v>
      </c>
      <c r="B10" s="86" t="s">
        <v>290</v>
      </c>
      <c r="C10" s="86">
        <v>9576</v>
      </c>
      <c r="D10" s="87" t="s">
        <v>119</v>
      </c>
      <c r="E10" s="128">
        <f t="shared" si="0"/>
        <v>1</v>
      </c>
      <c r="F10" s="120" t="s">
        <v>450</v>
      </c>
      <c r="G10" s="93">
        <v>75210</v>
      </c>
      <c r="H10" s="94">
        <v>0</v>
      </c>
      <c r="I10" s="94">
        <v>6112</v>
      </c>
      <c r="J10" s="94">
        <v>0</v>
      </c>
      <c r="K10" s="94"/>
      <c r="L10" s="94">
        <v>0</v>
      </c>
      <c r="M10" s="94">
        <v>5143</v>
      </c>
      <c r="N10" s="94">
        <v>14100</v>
      </c>
      <c r="O10" s="94">
        <v>400</v>
      </c>
      <c r="P10" s="94">
        <v>46</v>
      </c>
      <c r="Q10" s="51">
        <f t="shared" si="1"/>
        <v>101011</v>
      </c>
      <c r="R10" s="9"/>
      <c r="S10" s="64">
        <v>20764</v>
      </c>
      <c r="T10" s="64">
        <v>1204</v>
      </c>
      <c r="U10" s="64">
        <v>8395</v>
      </c>
      <c r="V10" s="64">
        <v>4755</v>
      </c>
      <c r="W10" s="64">
        <v>20251</v>
      </c>
      <c r="X10" s="64">
        <v>11805</v>
      </c>
      <c r="Y10" s="64">
        <v>12253</v>
      </c>
      <c r="Z10" s="64"/>
      <c r="AA10" s="64">
        <v>8687</v>
      </c>
      <c r="AB10" s="83">
        <f t="shared" si="2"/>
        <v>88114</v>
      </c>
      <c r="AC10" s="51">
        <f t="shared" si="3"/>
        <v>12897</v>
      </c>
      <c r="AD10" s="39"/>
      <c r="AE10" s="64">
        <v>1195000</v>
      </c>
      <c r="AF10" s="64">
        <v>184500</v>
      </c>
      <c r="AG10" s="64">
        <v>437664</v>
      </c>
      <c r="AH10" s="64">
        <v>1425</v>
      </c>
      <c r="AI10" s="51">
        <f t="shared" si="4"/>
        <v>1818589</v>
      </c>
      <c r="AJ10" s="64">
        <v>2168</v>
      </c>
      <c r="AK10" s="51">
        <f t="shared" si="5"/>
        <v>1816421</v>
      </c>
      <c r="AL10" s="39"/>
      <c r="AM10" s="84"/>
      <c r="AN10" s="39"/>
    </row>
    <row r="11" spans="1:143" ht="17.149999999999999" customHeight="1" x14ac:dyDescent="0.3">
      <c r="A11" s="8">
        <f t="shared" si="6"/>
        <v>7</v>
      </c>
      <c r="B11" s="86" t="s">
        <v>290</v>
      </c>
      <c r="C11" s="86">
        <v>9510</v>
      </c>
      <c r="D11" s="87" t="s">
        <v>99</v>
      </c>
      <c r="E11" s="128" t="str">
        <f t="shared" si="0"/>
        <v xml:space="preserve"> </v>
      </c>
      <c r="F11" s="120" t="s">
        <v>303</v>
      </c>
      <c r="G11" s="93">
        <v>30388</v>
      </c>
      <c r="H11" s="94"/>
      <c r="I11" s="94">
        <v>0</v>
      </c>
      <c r="J11" s="94"/>
      <c r="K11" s="94">
        <v>0</v>
      </c>
      <c r="L11" s="94">
        <v>0</v>
      </c>
      <c r="M11" s="94">
        <v>17296</v>
      </c>
      <c r="N11" s="94">
        <v>467</v>
      </c>
      <c r="O11" s="94">
        <v>100</v>
      </c>
      <c r="P11" s="94"/>
      <c r="Q11" s="51">
        <f t="shared" si="1"/>
        <v>48251</v>
      </c>
      <c r="R11" s="9"/>
      <c r="S11" s="64"/>
      <c r="T11" s="64"/>
      <c r="U11" s="64">
        <v>7073</v>
      </c>
      <c r="V11" s="64">
        <v>1910</v>
      </c>
      <c r="W11" s="64">
        <v>20101</v>
      </c>
      <c r="X11" s="64">
        <v>10747</v>
      </c>
      <c r="Y11" s="64">
        <v>921</v>
      </c>
      <c r="Z11" s="64">
        <v>828</v>
      </c>
      <c r="AA11" s="64">
        <v>428</v>
      </c>
      <c r="AB11" s="83">
        <f t="shared" si="2"/>
        <v>42008</v>
      </c>
      <c r="AC11" s="51">
        <f t="shared" si="3"/>
        <v>6243</v>
      </c>
      <c r="AD11" s="39"/>
      <c r="AE11" s="64">
        <v>619000</v>
      </c>
      <c r="AF11" s="64">
        <v>4358</v>
      </c>
      <c r="AG11" s="64">
        <v>64103</v>
      </c>
      <c r="AH11" s="64">
        <v>4420</v>
      </c>
      <c r="AI11" s="51">
        <f t="shared" si="4"/>
        <v>691881</v>
      </c>
      <c r="AJ11" s="64">
        <v>659</v>
      </c>
      <c r="AK11" s="51">
        <f t="shared" si="5"/>
        <v>691222</v>
      </c>
      <c r="AL11" s="39"/>
      <c r="AM11" s="84"/>
      <c r="AN11" s="39"/>
    </row>
    <row r="12" spans="1:143" ht="17.149999999999999" customHeight="1" x14ac:dyDescent="0.3">
      <c r="A12" s="8">
        <f t="shared" si="6"/>
        <v>8</v>
      </c>
      <c r="B12" s="86" t="s">
        <v>290</v>
      </c>
      <c r="C12" s="86">
        <v>13590</v>
      </c>
      <c r="D12" s="87" t="s">
        <v>100</v>
      </c>
      <c r="E12" s="128">
        <f t="shared" si="0"/>
        <v>1</v>
      </c>
      <c r="F12" s="120" t="s">
        <v>450</v>
      </c>
      <c r="G12" s="93">
        <v>64424</v>
      </c>
      <c r="H12" s="94"/>
      <c r="I12" s="94">
        <v>510</v>
      </c>
      <c r="J12" s="94">
        <v>0</v>
      </c>
      <c r="K12" s="94"/>
      <c r="L12" s="94"/>
      <c r="M12" s="94">
        <v>20987</v>
      </c>
      <c r="N12" s="94">
        <v>18187</v>
      </c>
      <c r="O12" s="94">
        <v>15622</v>
      </c>
      <c r="P12" s="94">
        <v>150</v>
      </c>
      <c r="Q12" s="51">
        <f t="shared" si="1"/>
        <v>119880</v>
      </c>
      <c r="R12" s="9"/>
      <c r="S12" s="64">
        <v>31140</v>
      </c>
      <c r="T12" s="64"/>
      <c r="U12" s="64">
        <v>16557</v>
      </c>
      <c r="V12" s="64">
        <v>22765</v>
      </c>
      <c r="W12" s="64">
        <v>53130</v>
      </c>
      <c r="X12" s="64">
        <v>6956</v>
      </c>
      <c r="Y12" s="64">
        <v>781</v>
      </c>
      <c r="Z12" s="64"/>
      <c r="AA12" s="64">
        <v>2971</v>
      </c>
      <c r="AB12" s="83">
        <f t="shared" si="2"/>
        <v>134300</v>
      </c>
      <c r="AC12" s="51">
        <f t="shared" si="3"/>
        <v>-14420</v>
      </c>
      <c r="AD12" s="39"/>
      <c r="AE12" s="64">
        <v>1738000</v>
      </c>
      <c r="AF12" s="64">
        <v>606</v>
      </c>
      <c r="AG12" s="64">
        <v>530775</v>
      </c>
      <c r="AH12" s="64"/>
      <c r="AI12" s="51">
        <f t="shared" si="4"/>
        <v>2269381</v>
      </c>
      <c r="AJ12" s="64">
        <v>6108</v>
      </c>
      <c r="AK12" s="51">
        <f t="shared" si="5"/>
        <v>2263273</v>
      </c>
      <c r="AL12" s="39"/>
      <c r="AM12" s="84"/>
      <c r="AN12" s="39"/>
    </row>
    <row r="13" spans="1:143" ht="17.149999999999999" customHeight="1" x14ac:dyDescent="0.3">
      <c r="A13" s="8">
        <f t="shared" si="6"/>
        <v>9</v>
      </c>
      <c r="B13" s="86" t="s">
        <v>290</v>
      </c>
      <c r="C13" s="86">
        <v>9524</v>
      </c>
      <c r="D13" s="87" t="s">
        <v>102</v>
      </c>
      <c r="E13" s="128">
        <f t="shared" si="0"/>
        <v>1</v>
      </c>
      <c r="F13" s="120" t="s">
        <v>450</v>
      </c>
      <c r="G13" s="93">
        <v>71241</v>
      </c>
      <c r="H13" s="94"/>
      <c r="I13" s="94">
        <v>0</v>
      </c>
      <c r="J13" s="94"/>
      <c r="K13" s="94"/>
      <c r="L13" s="94"/>
      <c r="M13" s="94">
        <v>48337</v>
      </c>
      <c r="N13" s="94">
        <v>26387</v>
      </c>
      <c r="O13" s="94">
        <v>609</v>
      </c>
      <c r="P13" s="94">
        <v>4296</v>
      </c>
      <c r="Q13" s="51">
        <f t="shared" si="1"/>
        <v>150870</v>
      </c>
      <c r="R13" s="9"/>
      <c r="S13" s="64">
        <v>57455</v>
      </c>
      <c r="T13" s="64">
        <v>18200</v>
      </c>
      <c r="U13" s="64">
        <v>12580</v>
      </c>
      <c r="V13" s="64">
        <v>40648</v>
      </c>
      <c r="W13" s="64">
        <v>46832</v>
      </c>
      <c r="X13" s="64">
        <v>20990</v>
      </c>
      <c r="Y13" s="64"/>
      <c r="Z13" s="64"/>
      <c r="AA13" s="64">
        <v>12052</v>
      </c>
      <c r="AB13" s="83">
        <f t="shared" si="2"/>
        <v>208757</v>
      </c>
      <c r="AC13" s="51">
        <f t="shared" si="3"/>
        <v>-57887</v>
      </c>
      <c r="AD13" s="39"/>
      <c r="AE13" s="64">
        <v>2099</v>
      </c>
      <c r="AF13" s="64"/>
      <c r="AG13" s="64">
        <v>755625</v>
      </c>
      <c r="AH13" s="64">
        <v>4008</v>
      </c>
      <c r="AI13" s="51">
        <f t="shared" si="4"/>
        <v>761732</v>
      </c>
      <c r="AJ13" s="64">
        <v>30980</v>
      </c>
      <c r="AK13" s="51">
        <f t="shared" si="5"/>
        <v>730752</v>
      </c>
      <c r="AL13" s="39"/>
      <c r="AM13" s="84"/>
      <c r="AN13" s="39"/>
    </row>
    <row r="14" spans="1:143" ht="17.149999999999999" customHeight="1" x14ac:dyDescent="0.3">
      <c r="A14" s="8">
        <f t="shared" si="6"/>
        <v>10</v>
      </c>
      <c r="B14" s="86" t="s">
        <v>290</v>
      </c>
      <c r="C14" s="86">
        <v>9525</v>
      </c>
      <c r="D14" s="87" t="s">
        <v>103</v>
      </c>
      <c r="E14" s="128">
        <f t="shared" si="0"/>
        <v>1</v>
      </c>
      <c r="F14" s="120" t="s">
        <v>450</v>
      </c>
      <c r="G14" s="93">
        <v>139272</v>
      </c>
      <c r="H14" s="94">
        <v>20000</v>
      </c>
      <c r="I14" s="94"/>
      <c r="J14" s="94"/>
      <c r="K14" s="94">
        <v>34862</v>
      </c>
      <c r="L14" s="94"/>
      <c r="M14" s="94">
        <v>21212</v>
      </c>
      <c r="N14" s="94">
        <v>3611</v>
      </c>
      <c r="O14" s="94">
        <v>23384</v>
      </c>
      <c r="P14" s="94">
        <v>624</v>
      </c>
      <c r="Q14" s="51">
        <f t="shared" si="1"/>
        <v>242965</v>
      </c>
      <c r="R14" s="9"/>
      <c r="S14" s="64">
        <v>67844</v>
      </c>
      <c r="T14" s="64">
        <v>18360</v>
      </c>
      <c r="U14" s="64">
        <v>15063</v>
      </c>
      <c r="V14" s="64">
        <v>78830</v>
      </c>
      <c r="W14" s="64">
        <v>28735</v>
      </c>
      <c r="X14" s="64">
        <v>34428</v>
      </c>
      <c r="Y14" s="64">
        <v>6073</v>
      </c>
      <c r="Z14" s="64">
        <v>5100</v>
      </c>
      <c r="AA14" s="64"/>
      <c r="AB14" s="83">
        <f t="shared" si="2"/>
        <v>254433</v>
      </c>
      <c r="AC14" s="51">
        <f t="shared" si="3"/>
        <v>-11468</v>
      </c>
      <c r="AD14" s="39"/>
      <c r="AE14" s="64">
        <v>1510000</v>
      </c>
      <c r="AF14" s="64">
        <v>55592</v>
      </c>
      <c r="AG14" s="64"/>
      <c r="AH14" s="64"/>
      <c r="AI14" s="51">
        <f t="shared" si="4"/>
        <v>1565592</v>
      </c>
      <c r="AJ14" s="64"/>
      <c r="AK14" s="51">
        <f t="shared" si="5"/>
        <v>1565592</v>
      </c>
      <c r="AL14" s="39"/>
      <c r="AM14" s="84"/>
      <c r="AN14" s="39"/>
    </row>
    <row r="15" spans="1:143" ht="17.149999999999999" customHeight="1" x14ac:dyDescent="0.3">
      <c r="A15" s="8">
        <f t="shared" si="6"/>
        <v>11</v>
      </c>
      <c r="B15" s="86" t="s">
        <v>290</v>
      </c>
      <c r="C15" s="86">
        <v>9526</v>
      </c>
      <c r="D15" s="87" t="s">
        <v>104</v>
      </c>
      <c r="E15" s="128">
        <f t="shared" si="0"/>
        <v>1</v>
      </c>
      <c r="F15" s="120" t="s">
        <v>450</v>
      </c>
      <c r="G15" s="93">
        <v>5458</v>
      </c>
      <c r="H15" s="94">
        <v>200</v>
      </c>
      <c r="I15" s="94"/>
      <c r="J15" s="94">
        <v>0</v>
      </c>
      <c r="K15" s="94">
        <v>0</v>
      </c>
      <c r="L15" s="94"/>
      <c r="M15" s="94">
        <v>18763</v>
      </c>
      <c r="N15" s="94">
        <v>253</v>
      </c>
      <c r="O15" s="94">
        <v>3384</v>
      </c>
      <c r="P15" s="94">
        <v>200</v>
      </c>
      <c r="Q15" s="51">
        <f t="shared" si="1"/>
        <v>28258</v>
      </c>
      <c r="R15" s="9"/>
      <c r="S15" s="64"/>
      <c r="T15" s="64">
        <v>0</v>
      </c>
      <c r="U15" s="64"/>
      <c r="V15" s="64">
        <v>5719</v>
      </c>
      <c r="W15" s="64">
        <v>26250</v>
      </c>
      <c r="X15" s="64">
        <v>1799</v>
      </c>
      <c r="Y15" s="64">
        <v>0</v>
      </c>
      <c r="Z15" s="64">
        <v>0</v>
      </c>
      <c r="AA15" s="64">
        <v>415</v>
      </c>
      <c r="AB15" s="83">
        <f t="shared" si="2"/>
        <v>34183</v>
      </c>
      <c r="AC15" s="51">
        <f t="shared" si="3"/>
        <v>-5925</v>
      </c>
      <c r="AD15" s="39"/>
      <c r="AE15" s="64">
        <v>100393</v>
      </c>
      <c r="AF15" s="64">
        <v>10000</v>
      </c>
      <c r="AG15" s="64">
        <v>11834</v>
      </c>
      <c r="AH15" s="64">
        <v>0</v>
      </c>
      <c r="AI15" s="51">
        <f t="shared" si="4"/>
        <v>122227</v>
      </c>
      <c r="AJ15" s="64">
        <v>121</v>
      </c>
      <c r="AK15" s="51">
        <f t="shared" si="5"/>
        <v>122106</v>
      </c>
      <c r="AL15" s="39"/>
      <c r="AM15" s="84"/>
      <c r="AN15" s="39"/>
    </row>
    <row r="16" spans="1:143" ht="17.149999999999999" customHeight="1" x14ac:dyDescent="0.3">
      <c r="A16" s="8">
        <f t="shared" si="6"/>
        <v>12</v>
      </c>
      <c r="B16" s="86" t="s">
        <v>290</v>
      </c>
      <c r="C16" s="86">
        <v>9527</v>
      </c>
      <c r="D16" s="87" t="s">
        <v>106</v>
      </c>
      <c r="E16" s="128">
        <f t="shared" si="0"/>
        <v>1</v>
      </c>
      <c r="F16" s="120" t="s">
        <v>450</v>
      </c>
      <c r="G16" s="93">
        <v>81238</v>
      </c>
      <c r="H16" s="94">
        <v>0</v>
      </c>
      <c r="I16" s="94">
        <v>0</v>
      </c>
      <c r="J16" s="94">
        <v>0</v>
      </c>
      <c r="K16" s="94">
        <v>0</v>
      </c>
      <c r="L16" s="94">
        <v>6952</v>
      </c>
      <c r="M16" s="94">
        <v>23067</v>
      </c>
      <c r="N16" s="94">
        <v>47024</v>
      </c>
      <c r="O16" s="94">
        <v>43062</v>
      </c>
      <c r="P16" s="94"/>
      <c r="Q16" s="51">
        <f t="shared" si="1"/>
        <v>201343</v>
      </c>
      <c r="R16" s="9"/>
      <c r="S16" s="64">
        <v>35100</v>
      </c>
      <c r="T16" s="64"/>
      <c r="U16" s="64"/>
      <c r="V16" s="64">
        <v>19427</v>
      </c>
      <c r="W16" s="64">
        <v>90351</v>
      </c>
      <c r="X16" s="64">
        <v>28658</v>
      </c>
      <c r="Y16" s="64">
        <v>1695</v>
      </c>
      <c r="Z16" s="64"/>
      <c r="AA16" s="64"/>
      <c r="AB16" s="83">
        <f t="shared" si="2"/>
        <v>175231</v>
      </c>
      <c r="AC16" s="51">
        <f t="shared" si="3"/>
        <v>26112</v>
      </c>
      <c r="AD16" s="39"/>
      <c r="AE16" s="64">
        <v>1802900</v>
      </c>
      <c r="AF16" s="64">
        <v>60447</v>
      </c>
      <c r="AG16" s="64">
        <v>1411862</v>
      </c>
      <c r="AH16" s="64">
        <v>3316</v>
      </c>
      <c r="AI16" s="51">
        <f t="shared" si="4"/>
        <v>3278525</v>
      </c>
      <c r="AJ16" s="64">
        <v>3208</v>
      </c>
      <c r="AK16" s="51">
        <f t="shared" si="5"/>
        <v>3275317</v>
      </c>
      <c r="AL16" s="39"/>
      <c r="AM16" s="84"/>
      <c r="AN16" s="39"/>
    </row>
    <row r="17" spans="1:40" ht="17.149999999999999" customHeight="1" x14ac:dyDescent="0.3">
      <c r="A17" s="8">
        <f t="shared" si="6"/>
        <v>13</v>
      </c>
      <c r="B17" s="86" t="s">
        <v>290</v>
      </c>
      <c r="C17" s="86">
        <v>9545</v>
      </c>
      <c r="D17" s="87" t="s">
        <v>268</v>
      </c>
      <c r="E17" s="128">
        <f t="shared" si="0"/>
        <v>1</v>
      </c>
      <c r="F17" s="120" t="s">
        <v>450</v>
      </c>
      <c r="G17" s="93">
        <v>222498</v>
      </c>
      <c r="H17" s="94">
        <v>3800</v>
      </c>
      <c r="I17" s="94">
        <v>4262</v>
      </c>
      <c r="J17" s="94">
        <v>0</v>
      </c>
      <c r="K17" s="94">
        <v>8821</v>
      </c>
      <c r="L17" s="94"/>
      <c r="M17" s="94"/>
      <c r="N17" s="94">
        <v>7665</v>
      </c>
      <c r="O17" s="94">
        <v>8378</v>
      </c>
      <c r="P17" s="94"/>
      <c r="Q17" s="51">
        <f t="shared" si="1"/>
        <v>255424</v>
      </c>
      <c r="R17" s="9"/>
      <c r="S17" s="64">
        <v>71322</v>
      </c>
      <c r="T17" s="64">
        <v>11660</v>
      </c>
      <c r="U17" s="64">
        <v>2532</v>
      </c>
      <c r="V17" s="64">
        <v>130259</v>
      </c>
      <c r="W17" s="64">
        <v>29675</v>
      </c>
      <c r="X17" s="64">
        <v>29618</v>
      </c>
      <c r="Y17" s="64">
        <v>2306</v>
      </c>
      <c r="Z17" s="64">
        <v>4125</v>
      </c>
      <c r="AA17" s="64">
        <v>9206</v>
      </c>
      <c r="AB17" s="83">
        <f t="shared" si="2"/>
        <v>290703</v>
      </c>
      <c r="AC17" s="51">
        <f t="shared" si="3"/>
        <v>-35279</v>
      </c>
      <c r="AD17" s="39"/>
      <c r="AE17" s="64">
        <v>1390000</v>
      </c>
      <c r="AF17" s="64">
        <v>715545</v>
      </c>
      <c r="AG17" s="64">
        <v>269417</v>
      </c>
      <c r="AH17" s="64">
        <v>8810</v>
      </c>
      <c r="AI17" s="51">
        <f t="shared" si="4"/>
        <v>2383772</v>
      </c>
      <c r="AJ17" s="64">
        <v>94529</v>
      </c>
      <c r="AK17" s="51">
        <f t="shared" si="5"/>
        <v>2289243</v>
      </c>
      <c r="AL17" s="39"/>
      <c r="AM17" s="84"/>
      <c r="AN17" s="39"/>
    </row>
    <row r="18" spans="1:40" ht="17.149999999999999" customHeight="1" x14ac:dyDescent="0.3">
      <c r="A18" s="8">
        <f t="shared" si="6"/>
        <v>14</v>
      </c>
      <c r="B18" s="86" t="s">
        <v>290</v>
      </c>
      <c r="C18" s="86">
        <v>9562</v>
      </c>
      <c r="D18" s="87" t="s">
        <v>117</v>
      </c>
      <c r="E18" s="128">
        <f t="shared" si="0"/>
        <v>1</v>
      </c>
      <c r="F18" s="120" t="s">
        <v>450</v>
      </c>
      <c r="G18" s="93">
        <v>7956</v>
      </c>
      <c r="H18" s="94">
        <v>110</v>
      </c>
      <c r="I18" s="94"/>
      <c r="J18" s="94"/>
      <c r="K18" s="94">
        <v>500</v>
      </c>
      <c r="L18" s="94">
        <v>0</v>
      </c>
      <c r="M18" s="94">
        <v>6847</v>
      </c>
      <c r="N18" s="94">
        <v>5963</v>
      </c>
      <c r="O18" s="94">
        <v>417</v>
      </c>
      <c r="P18" s="94"/>
      <c r="Q18" s="51">
        <f t="shared" si="1"/>
        <v>21793</v>
      </c>
      <c r="R18" s="9"/>
      <c r="S18" s="64">
        <v>3569</v>
      </c>
      <c r="T18" s="64">
        <v>0</v>
      </c>
      <c r="U18" s="64">
        <v>370</v>
      </c>
      <c r="V18" s="64"/>
      <c r="W18" s="64">
        <v>6886</v>
      </c>
      <c r="X18" s="64">
        <v>2733</v>
      </c>
      <c r="Y18" s="64">
        <v>180</v>
      </c>
      <c r="Z18" s="64"/>
      <c r="AA18" s="64"/>
      <c r="AB18" s="83">
        <f t="shared" si="2"/>
        <v>13738</v>
      </c>
      <c r="AC18" s="51">
        <f t="shared" si="3"/>
        <v>8055</v>
      </c>
      <c r="AD18" s="39"/>
      <c r="AE18" s="64">
        <v>285000</v>
      </c>
      <c r="AF18" s="64">
        <v>186756</v>
      </c>
      <c r="AG18" s="64"/>
      <c r="AH18" s="64">
        <v>0</v>
      </c>
      <c r="AI18" s="51">
        <f t="shared" si="4"/>
        <v>471756</v>
      </c>
      <c r="AJ18" s="64">
        <v>835</v>
      </c>
      <c r="AK18" s="51">
        <f t="shared" si="5"/>
        <v>470921</v>
      </c>
      <c r="AL18" s="39"/>
      <c r="AM18" s="84"/>
      <c r="AN18" s="39"/>
    </row>
    <row r="19" spans="1:40" ht="17.149999999999999" customHeight="1" x14ac:dyDescent="0.3">
      <c r="A19" s="8">
        <f t="shared" si="6"/>
        <v>15</v>
      </c>
      <c r="B19" s="86" t="s">
        <v>290</v>
      </c>
      <c r="C19" s="86">
        <v>9599</v>
      </c>
      <c r="D19" s="87" t="s">
        <v>124</v>
      </c>
      <c r="E19" s="128">
        <f t="shared" si="0"/>
        <v>1</v>
      </c>
      <c r="F19" s="120" t="s">
        <v>450</v>
      </c>
      <c r="G19" s="93">
        <v>88865</v>
      </c>
      <c r="H19" s="94">
        <v>0</v>
      </c>
      <c r="I19" s="94"/>
      <c r="J19" s="94">
        <v>0</v>
      </c>
      <c r="K19" s="94">
        <v>64743</v>
      </c>
      <c r="L19" s="94"/>
      <c r="M19" s="94">
        <v>31032</v>
      </c>
      <c r="N19" s="94">
        <v>3079</v>
      </c>
      <c r="O19" s="94"/>
      <c r="P19" s="94"/>
      <c r="Q19" s="51">
        <f t="shared" si="1"/>
        <v>187719</v>
      </c>
      <c r="R19" s="9"/>
      <c r="S19" s="64">
        <v>110230</v>
      </c>
      <c r="T19" s="64"/>
      <c r="U19" s="64">
        <v>5832</v>
      </c>
      <c r="V19" s="64">
        <v>23536</v>
      </c>
      <c r="W19" s="64">
        <v>33729</v>
      </c>
      <c r="X19" s="64">
        <v>11800</v>
      </c>
      <c r="Y19" s="64">
        <v>300</v>
      </c>
      <c r="Z19" s="64">
        <v>220</v>
      </c>
      <c r="AA19" s="64">
        <v>5217</v>
      </c>
      <c r="AB19" s="83">
        <f t="shared" si="2"/>
        <v>190864</v>
      </c>
      <c r="AC19" s="51">
        <f t="shared" si="3"/>
        <v>-3145</v>
      </c>
      <c r="AD19" s="39"/>
      <c r="AE19" s="64">
        <v>2430000</v>
      </c>
      <c r="AF19" s="64">
        <v>89563</v>
      </c>
      <c r="AG19" s="64">
        <v>112726</v>
      </c>
      <c r="AH19" s="64">
        <v>3690</v>
      </c>
      <c r="AI19" s="51">
        <f t="shared" si="4"/>
        <v>2635979</v>
      </c>
      <c r="AJ19" s="64">
        <v>5771</v>
      </c>
      <c r="AK19" s="51">
        <f t="shared" si="5"/>
        <v>2630208</v>
      </c>
      <c r="AL19" s="39"/>
      <c r="AM19" s="84"/>
      <c r="AN19" s="39"/>
    </row>
    <row r="20" spans="1:40" ht="17.149999999999999" customHeight="1" x14ac:dyDescent="0.3">
      <c r="A20" s="8">
        <f t="shared" si="6"/>
        <v>16</v>
      </c>
      <c r="B20" s="86" t="s">
        <v>290</v>
      </c>
      <c r="C20" s="86">
        <v>9604</v>
      </c>
      <c r="D20" s="87" t="s">
        <v>125</v>
      </c>
      <c r="E20" s="128">
        <f t="shared" si="0"/>
        <v>1</v>
      </c>
      <c r="F20" s="120" t="s">
        <v>450</v>
      </c>
      <c r="G20" s="93">
        <v>95433</v>
      </c>
      <c r="H20" s="94"/>
      <c r="I20" s="94">
        <v>3019</v>
      </c>
      <c r="J20" s="94">
        <v>0</v>
      </c>
      <c r="K20" s="94">
        <v>32000</v>
      </c>
      <c r="L20" s="94">
        <v>1308139</v>
      </c>
      <c r="M20" s="94">
        <v>56510</v>
      </c>
      <c r="N20" s="94">
        <v>57019</v>
      </c>
      <c r="O20" s="94">
        <v>6660</v>
      </c>
      <c r="P20" s="94"/>
      <c r="Q20" s="51">
        <f t="shared" si="1"/>
        <v>1558780</v>
      </c>
      <c r="R20" s="9"/>
      <c r="S20" s="64">
        <v>67670</v>
      </c>
      <c r="T20" s="64">
        <v>39000</v>
      </c>
      <c r="U20" s="64">
        <v>1890</v>
      </c>
      <c r="V20" s="64">
        <v>67069</v>
      </c>
      <c r="W20" s="64">
        <v>43634</v>
      </c>
      <c r="X20" s="64">
        <v>22850</v>
      </c>
      <c r="Y20" s="64">
        <v>3019</v>
      </c>
      <c r="Z20" s="64"/>
      <c r="AA20" s="64">
        <v>74210</v>
      </c>
      <c r="AB20" s="83">
        <f t="shared" si="2"/>
        <v>319342</v>
      </c>
      <c r="AC20" s="51">
        <f t="shared" si="3"/>
        <v>1239438</v>
      </c>
      <c r="AD20" s="39"/>
      <c r="AE20" s="64">
        <v>3565204</v>
      </c>
      <c r="AF20" s="64"/>
      <c r="AG20" s="64">
        <v>1919956</v>
      </c>
      <c r="AH20" s="64">
        <v>17443</v>
      </c>
      <c r="AI20" s="51">
        <f t="shared" si="4"/>
        <v>5502603</v>
      </c>
      <c r="AJ20" s="64">
        <v>23223</v>
      </c>
      <c r="AK20" s="51">
        <f t="shared" si="5"/>
        <v>5479380</v>
      </c>
      <c r="AL20" s="39"/>
      <c r="AM20" s="84"/>
      <c r="AN20" s="39"/>
    </row>
    <row r="21" spans="1:40" ht="17.149999999999999" customHeight="1" x14ac:dyDescent="0.3">
      <c r="A21" s="8">
        <f t="shared" si="6"/>
        <v>17</v>
      </c>
      <c r="B21" s="86" t="s">
        <v>290</v>
      </c>
      <c r="C21" s="86">
        <v>9606</v>
      </c>
      <c r="D21" s="87" t="s">
        <v>279</v>
      </c>
      <c r="E21" s="128" t="str">
        <f t="shared" si="0"/>
        <v xml:space="preserve"> </v>
      </c>
      <c r="F21" s="120" t="s">
        <v>303</v>
      </c>
      <c r="G21" s="93">
        <v>81518</v>
      </c>
      <c r="H21" s="94">
        <v>0</v>
      </c>
      <c r="I21" s="94">
        <v>5150</v>
      </c>
      <c r="J21" s="94">
        <v>0</v>
      </c>
      <c r="K21" s="94">
        <v>2603</v>
      </c>
      <c r="L21" s="94">
        <v>0</v>
      </c>
      <c r="M21" s="94">
        <v>3758</v>
      </c>
      <c r="N21" s="94">
        <v>0</v>
      </c>
      <c r="O21" s="94">
        <v>0</v>
      </c>
      <c r="P21" s="94">
        <v>950</v>
      </c>
      <c r="Q21" s="51">
        <f t="shared" si="1"/>
        <v>93979</v>
      </c>
      <c r="R21" s="9"/>
      <c r="S21" s="64">
        <v>58210</v>
      </c>
      <c r="T21" s="64">
        <v>3758</v>
      </c>
      <c r="U21" s="64">
        <v>431</v>
      </c>
      <c r="V21" s="64">
        <v>0</v>
      </c>
      <c r="W21" s="64">
        <v>14997</v>
      </c>
      <c r="X21" s="64">
        <v>1874</v>
      </c>
      <c r="Y21" s="64">
        <v>0</v>
      </c>
      <c r="Z21" s="64">
        <v>0</v>
      </c>
      <c r="AA21" s="64">
        <v>7770</v>
      </c>
      <c r="AB21" s="83">
        <f t="shared" si="2"/>
        <v>87040</v>
      </c>
      <c r="AC21" s="51">
        <f t="shared" si="3"/>
        <v>6939</v>
      </c>
      <c r="AD21" s="39"/>
      <c r="AE21" s="64">
        <v>0</v>
      </c>
      <c r="AF21" s="64">
        <v>0</v>
      </c>
      <c r="AG21" s="64">
        <v>21350</v>
      </c>
      <c r="AH21" s="64">
        <v>0</v>
      </c>
      <c r="AI21" s="51">
        <f t="shared" si="4"/>
        <v>21350</v>
      </c>
      <c r="AJ21" s="64">
        <v>2001</v>
      </c>
      <c r="AK21" s="51">
        <f t="shared" si="5"/>
        <v>19349</v>
      </c>
      <c r="AL21" s="39"/>
      <c r="AM21" s="84"/>
      <c r="AN21" s="39"/>
    </row>
    <row r="22" spans="1:40" ht="17.149999999999999" customHeight="1" x14ac:dyDescent="0.3">
      <c r="A22" s="8">
        <f t="shared" si="6"/>
        <v>18</v>
      </c>
      <c r="B22" s="86" t="s">
        <v>290</v>
      </c>
      <c r="C22" s="86">
        <v>9606</v>
      </c>
      <c r="D22" s="87" t="s">
        <v>304</v>
      </c>
      <c r="E22" s="128">
        <f t="shared" si="0"/>
        <v>1</v>
      </c>
      <c r="F22" s="120" t="s">
        <v>450</v>
      </c>
      <c r="G22" s="93">
        <v>394802</v>
      </c>
      <c r="H22" s="94">
        <v>0</v>
      </c>
      <c r="I22" s="94">
        <v>8329</v>
      </c>
      <c r="J22" s="94"/>
      <c r="K22" s="94"/>
      <c r="L22" s="94"/>
      <c r="M22" s="94">
        <v>43054</v>
      </c>
      <c r="N22" s="94">
        <v>34541</v>
      </c>
      <c r="O22" s="94"/>
      <c r="P22" s="94"/>
      <c r="Q22" s="51">
        <f t="shared" si="1"/>
        <v>480726</v>
      </c>
      <c r="R22" s="9"/>
      <c r="S22" s="64">
        <v>61032</v>
      </c>
      <c r="T22" s="64">
        <v>27040</v>
      </c>
      <c r="U22" s="64">
        <v>127546</v>
      </c>
      <c r="V22" s="64">
        <v>78174</v>
      </c>
      <c r="W22" s="64">
        <v>85553</v>
      </c>
      <c r="X22" s="64">
        <v>82495</v>
      </c>
      <c r="Y22" s="64">
        <v>15615</v>
      </c>
      <c r="Z22" s="64">
        <v>23814</v>
      </c>
      <c r="AA22" s="64">
        <v>0</v>
      </c>
      <c r="AB22" s="83">
        <f t="shared" si="2"/>
        <v>501269</v>
      </c>
      <c r="AC22" s="51">
        <f t="shared" si="3"/>
        <v>-20543</v>
      </c>
      <c r="AD22" s="39"/>
      <c r="AE22" s="64">
        <v>3250000</v>
      </c>
      <c r="AF22" s="64">
        <v>0</v>
      </c>
      <c r="AG22" s="64">
        <v>1100926</v>
      </c>
      <c r="AH22" s="64">
        <v>7807</v>
      </c>
      <c r="AI22" s="51">
        <f t="shared" si="4"/>
        <v>4358733</v>
      </c>
      <c r="AJ22" s="64">
        <v>31526</v>
      </c>
      <c r="AK22" s="51">
        <f t="shared" si="5"/>
        <v>4327207</v>
      </c>
      <c r="AL22" s="39"/>
      <c r="AM22" s="84"/>
      <c r="AN22" s="39"/>
    </row>
    <row r="23" spans="1:40" ht="17.149999999999999" customHeight="1" x14ac:dyDescent="0.3">
      <c r="A23" s="8">
        <f t="shared" si="6"/>
        <v>19</v>
      </c>
      <c r="B23" s="86" t="s">
        <v>290</v>
      </c>
      <c r="C23" s="86">
        <v>9594</v>
      </c>
      <c r="D23" s="87" t="s">
        <v>123</v>
      </c>
      <c r="E23" s="128">
        <f t="shared" si="0"/>
        <v>1</v>
      </c>
      <c r="F23" s="120" t="s">
        <v>450</v>
      </c>
      <c r="G23" s="93">
        <v>16611</v>
      </c>
      <c r="H23" s="94"/>
      <c r="I23" s="94">
        <v>386</v>
      </c>
      <c r="J23" s="94">
        <v>0</v>
      </c>
      <c r="K23" s="94"/>
      <c r="L23" s="94"/>
      <c r="M23" s="94">
        <v>16050</v>
      </c>
      <c r="N23" s="94">
        <v>4291</v>
      </c>
      <c r="O23" s="94">
        <v>18620</v>
      </c>
      <c r="P23" s="94">
        <v>12128</v>
      </c>
      <c r="Q23" s="51">
        <f t="shared" si="1"/>
        <v>68086</v>
      </c>
      <c r="R23" s="9"/>
      <c r="S23" s="64">
        <v>40485</v>
      </c>
      <c r="T23" s="64">
        <v>0</v>
      </c>
      <c r="U23" s="64">
        <v>10403</v>
      </c>
      <c r="V23" s="64"/>
      <c r="W23" s="64">
        <v>27400</v>
      </c>
      <c r="X23" s="64">
        <v>896</v>
      </c>
      <c r="Y23" s="64">
        <v>436</v>
      </c>
      <c r="Z23" s="64"/>
      <c r="AA23" s="64"/>
      <c r="AB23" s="83">
        <f t="shared" si="2"/>
        <v>79620</v>
      </c>
      <c r="AC23" s="51">
        <f t="shared" si="3"/>
        <v>-11534</v>
      </c>
      <c r="AD23" s="39"/>
      <c r="AE23" s="64">
        <v>681000</v>
      </c>
      <c r="AF23" s="64">
        <v>180000</v>
      </c>
      <c r="AG23" s="64">
        <v>550573</v>
      </c>
      <c r="AH23" s="64"/>
      <c r="AI23" s="51">
        <f t="shared" si="4"/>
        <v>1411573</v>
      </c>
      <c r="AJ23" s="64">
        <v>0</v>
      </c>
      <c r="AK23" s="51">
        <f t="shared" si="5"/>
        <v>1411573</v>
      </c>
      <c r="AL23" s="39"/>
      <c r="AM23" s="84"/>
      <c r="AN23" s="39"/>
    </row>
    <row r="24" spans="1:40" ht="17.149999999999999" customHeight="1" x14ac:dyDescent="0.3">
      <c r="A24" s="8">
        <f t="shared" si="6"/>
        <v>20</v>
      </c>
      <c r="B24" s="86" t="s">
        <v>290</v>
      </c>
      <c r="C24" s="86">
        <v>9563</v>
      </c>
      <c r="D24" s="87" t="s">
        <v>114</v>
      </c>
      <c r="E24" s="128" t="str">
        <f t="shared" si="0"/>
        <v xml:space="preserve"> </v>
      </c>
      <c r="F24" s="120" t="s">
        <v>303</v>
      </c>
      <c r="G24" s="93">
        <v>90100</v>
      </c>
      <c r="H24" s="94">
        <v>486</v>
      </c>
      <c r="I24" s="94">
        <v>1484</v>
      </c>
      <c r="J24" s="94">
        <v>8531</v>
      </c>
      <c r="K24" s="94">
        <v>4707</v>
      </c>
      <c r="L24" s="94">
        <v>0</v>
      </c>
      <c r="M24" s="94">
        <v>3518</v>
      </c>
      <c r="N24" s="94">
        <v>2944</v>
      </c>
      <c r="O24" s="94"/>
      <c r="P24" s="94">
        <v>2017</v>
      </c>
      <c r="Q24" s="51">
        <f t="shared" si="1"/>
        <v>113787</v>
      </c>
      <c r="R24" s="9"/>
      <c r="S24" s="64">
        <v>54182</v>
      </c>
      <c r="T24" s="64"/>
      <c r="U24" s="64"/>
      <c r="V24" s="64">
        <v>4709</v>
      </c>
      <c r="W24" s="64">
        <v>21451</v>
      </c>
      <c r="X24" s="64">
        <v>10621</v>
      </c>
      <c r="Y24" s="64">
        <v>600</v>
      </c>
      <c r="Z24" s="64">
        <v>1744</v>
      </c>
      <c r="AA24" s="64">
        <v>2072</v>
      </c>
      <c r="AB24" s="83">
        <f t="shared" si="2"/>
        <v>95379</v>
      </c>
      <c r="AC24" s="51">
        <f t="shared" si="3"/>
        <v>18408</v>
      </c>
      <c r="AD24" s="39"/>
      <c r="AE24" s="64">
        <v>810000</v>
      </c>
      <c r="AF24" s="64">
        <v>150000</v>
      </c>
      <c r="AG24" s="64">
        <v>129305</v>
      </c>
      <c r="AH24" s="64">
        <v>0</v>
      </c>
      <c r="AI24" s="51">
        <f t="shared" si="4"/>
        <v>1089305</v>
      </c>
      <c r="AJ24" s="64"/>
      <c r="AK24" s="51">
        <f t="shared" si="5"/>
        <v>1089305</v>
      </c>
      <c r="AL24" s="39"/>
      <c r="AM24" s="84"/>
      <c r="AN24" s="39"/>
    </row>
    <row r="25" spans="1:40" ht="17.149999999999999" customHeight="1" x14ac:dyDescent="0.3">
      <c r="A25" s="8">
        <f t="shared" si="6"/>
        <v>21</v>
      </c>
      <c r="B25" s="86" t="s">
        <v>290</v>
      </c>
      <c r="C25" s="86">
        <v>9529</v>
      </c>
      <c r="D25" s="87" t="s">
        <v>222</v>
      </c>
      <c r="E25" s="128">
        <f t="shared" si="0"/>
        <v>1</v>
      </c>
      <c r="F25" s="120" t="s">
        <v>450</v>
      </c>
      <c r="G25" s="93">
        <v>58902</v>
      </c>
      <c r="H25" s="94">
        <v>2661</v>
      </c>
      <c r="I25" s="94">
        <v>0</v>
      </c>
      <c r="J25" s="94">
        <v>0</v>
      </c>
      <c r="K25" s="94">
        <v>12383</v>
      </c>
      <c r="L25" s="94">
        <v>152774</v>
      </c>
      <c r="M25" s="94">
        <v>88216</v>
      </c>
      <c r="N25" s="94">
        <v>19373</v>
      </c>
      <c r="O25" s="94">
        <v>19675</v>
      </c>
      <c r="P25" s="94"/>
      <c r="Q25" s="51">
        <f t="shared" si="1"/>
        <v>353984</v>
      </c>
      <c r="R25" s="9"/>
      <c r="S25" s="64">
        <v>59756</v>
      </c>
      <c r="T25" s="64">
        <v>18720</v>
      </c>
      <c r="U25" s="64">
        <v>3234</v>
      </c>
      <c r="V25" s="64">
        <v>26076</v>
      </c>
      <c r="W25" s="64">
        <v>61198</v>
      </c>
      <c r="X25" s="64">
        <v>29382</v>
      </c>
      <c r="Y25" s="64">
        <v>1234</v>
      </c>
      <c r="Z25" s="64">
        <v>2046</v>
      </c>
      <c r="AA25" s="64">
        <v>72679</v>
      </c>
      <c r="AB25" s="83">
        <f t="shared" si="2"/>
        <v>274325</v>
      </c>
      <c r="AC25" s="51">
        <f t="shared" si="3"/>
        <v>79659</v>
      </c>
      <c r="AD25" s="39"/>
      <c r="AE25" s="64">
        <v>2554918</v>
      </c>
      <c r="AF25" s="64"/>
      <c r="AG25" s="64">
        <v>604035</v>
      </c>
      <c r="AH25" s="64">
        <v>7349</v>
      </c>
      <c r="AI25" s="51">
        <f t="shared" si="4"/>
        <v>3166302</v>
      </c>
      <c r="AJ25" s="64">
        <v>15999</v>
      </c>
      <c r="AK25" s="51">
        <f t="shared" si="5"/>
        <v>3150303</v>
      </c>
      <c r="AL25" s="39"/>
      <c r="AM25" s="84"/>
      <c r="AN25" s="39"/>
    </row>
    <row r="26" spans="1:40" ht="17.149999999999999" customHeight="1" x14ac:dyDescent="0.3">
      <c r="A26" s="8">
        <f t="shared" si="6"/>
        <v>22</v>
      </c>
      <c r="B26" s="86" t="s">
        <v>290</v>
      </c>
      <c r="C26" s="86">
        <v>9555</v>
      </c>
      <c r="D26" s="87" t="s">
        <v>112</v>
      </c>
      <c r="E26" s="128">
        <f t="shared" si="0"/>
        <v>1</v>
      </c>
      <c r="F26" s="120" t="s">
        <v>450</v>
      </c>
      <c r="G26" s="93">
        <v>87915</v>
      </c>
      <c r="H26" s="94">
        <v>340</v>
      </c>
      <c r="I26" s="94">
        <v>4759</v>
      </c>
      <c r="J26" s="94"/>
      <c r="K26" s="94"/>
      <c r="L26" s="94"/>
      <c r="M26" s="94">
        <v>32159</v>
      </c>
      <c r="N26" s="94">
        <v>6255</v>
      </c>
      <c r="O26" s="94"/>
      <c r="P26" s="94"/>
      <c r="Q26" s="51">
        <f t="shared" ref="Q26:Q53" si="7">SUM(G26:P26)</f>
        <v>131428</v>
      </c>
      <c r="R26" s="9"/>
      <c r="S26" s="64">
        <v>56731</v>
      </c>
      <c r="T26" s="64">
        <v>19435</v>
      </c>
      <c r="U26" s="64">
        <v>1226</v>
      </c>
      <c r="V26" s="64"/>
      <c r="W26" s="64">
        <v>46845</v>
      </c>
      <c r="X26" s="64">
        <v>12823</v>
      </c>
      <c r="Y26" s="64">
        <v>5750</v>
      </c>
      <c r="Z26" s="64">
        <v>3440</v>
      </c>
      <c r="AA26" s="64"/>
      <c r="AB26" s="83">
        <f t="shared" ref="AB26:AB53" si="8">SUM(S26:AA26)</f>
        <v>146250</v>
      </c>
      <c r="AC26" s="51">
        <f t="shared" ref="AC26:AC54" si="9">+Q26-AB26</f>
        <v>-14822</v>
      </c>
      <c r="AD26" s="39"/>
      <c r="AE26" s="64">
        <v>3129000</v>
      </c>
      <c r="AF26" s="64">
        <v>375000</v>
      </c>
      <c r="AG26" s="64">
        <v>181532</v>
      </c>
      <c r="AH26" s="64">
        <v>0</v>
      </c>
      <c r="AI26" s="51">
        <f t="shared" ref="AI26:AI53" si="10">SUM(AE26:AH26)</f>
        <v>3685532</v>
      </c>
      <c r="AJ26" s="64">
        <v>0</v>
      </c>
      <c r="AK26" s="51">
        <f t="shared" ref="AK26:AK53" si="11">+AI26-AJ26</f>
        <v>3685532</v>
      </c>
      <c r="AL26" s="39"/>
      <c r="AM26" s="84"/>
      <c r="AN26" s="39"/>
    </row>
    <row r="27" spans="1:40" ht="17.149999999999999" customHeight="1" x14ac:dyDescent="0.3">
      <c r="A27" s="8">
        <f t="shared" si="6"/>
        <v>23</v>
      </c>
      <c r="B27" s="86" t="s">
        <v>290</v>
      </c>
      <c r="C27" s="86">
        <v>9548</v>
      </c>
      <c r="D27" s="87" t="s">
        <v>108</v>
      </c>
      <c r="E27" s="128">
        <f t="shared" si="0"/>
        <v>1</v>
      </c>
      <c r="F27" s="120" t="s">
        <v>450</v>
      </c>
      <c r="G27" s="93">
        <v>172893</v>
      </c>
      <c r="H27" s="94"/>
      <c r="I27" s="94">
        <v>1873</v>
      </c>
      <c r="J27" s="94"/>
      <c r="K27" s="94">
        <v>10720</v>
      </c>
      <c r="L27" s="94"/>
      <c r="M27" s="94">
        <v>18044</v>
      </c>
      <c r="N27" s="94">
        <v>4113</v>
      </c>
      <c r="O27" s="94">
        <v>278</v>
      </c>
      <c r="P27" s="94">
        <v>1177</v>
      </c>
      <c r="Q27" s="51">
        <f t="shared" si="7"/>
        <v>209098</v>
      </c>
      <c r="R27" s="9"/>
      <c r="S27" s="64">
        <v>75519</v>
      </c>
      <c r="T27" s="64">
        <v>5410</v>
      </c>
      <c r="U27" s="64">
        <v>3863</v>
      </c>
      <c r="V27" s="64">
        <v>26170</v>
      </c>
      <c r="W27" s="64">
        <v>99639</v>
      </c>
      <c r="X27" s="64">
        <v>29611</v>
      </c>
      <c r="Y27" s="64">
        <v>1729</v>
      </c>
      <c r="Z27" s="64">
        <v>224</v>
      </c>
      <c r="AA27" s="64">
        <v>1055</v>
      </c>
      <c r="AB27" s="83">
        <f t="shared" si="8"/>
        <v>243220</v>
      </c>
      <c r="AC27" s="51">
        <f t="shared" si="9"/>
        <v>-34122</v>
      </c>
      <c r="AD27" s="39"/>
      <c r="AE27" s="64">
        <v>5360300</v>
      </c>
      <c r="AF27" s="64">
        <v>69190</v>
      </c>
      <c r="AG27" s="64">
        <v>153886</v>
      </c>
      <c r="AH27" s="64">
        <v>3163</v>
      </c>
      <c r="AI27" s="51">
        <f t="shared" si="10"/>
        <v>5586539</v>
      </c>
      <c r="AJ27" s="64">
        <v>14913</v>
      </c>
      <c r="AK27" s="51">
        <f t="shared" si="11"/>
        <v>5571626</v>
      </c>
      <c r="AL27" s="39"/>
      <c r="AM27" s="84"/>
      <c r="AN27" s="39"/>
    </row>
    <row r="28" spans="1:40" ht="17.149999999999999" customHeight="1" x14ac:dyDescent="0.3">
      <c r="A28" s="8">
        <f t="shared" si="6"/>
        <v>24</v>
      </c>
      <c r="B28" s="86" t="s">
        <v>290</v>
      </c>
      <c r="C28" s="86">
        <v>9549</v>
      </c>
      <c r="D28" s="87" t="s">
        <v>109</v>
      </c>
      <c r="E28" s="128">
        <f t="shared" si="0"/>
        <v>1</v>
      </c>
      <c r="F28" s="120" t="s">
        <v>450</v>
      </c>
      <c r="G28" s="93">
        <v>150899</v>
      </c>
      <c r="H28" s="94">
        <v>824</v>
      </c>
      <c r="I28" s="94"/>
      <c r="J28" s="94">
        <v>0</v>
      </c>
      <c r="K28" s="94">
        <v>6681</v>
      </c>
      <c r="L28" s="94">
        <v>0</v>
      </c>
      <c r="M28" s="94">
        <v>9473</v>
      </c>
      <c r="N28" s="94">
        <v>16316</v>
      </c>
      <c r="O28" s="94">
        <v>7025</v>
      </c>
      <c r="P28" s="94"/>
      <c r="Q28" s="51">
        <f t="shared" si="7"/>
        <v>191218</v>
      </c>
      <c r="R28" s="9"/>
      <c r="S28" s="64">
        <v>56905</v>
      </c>
      <c r="T28" s="64">
        <v>22360</v>
      </c>
      <c r="U28" s="64">
        <v>2189</v>
      </c>
      <c r="V28" s="64">
        <v>11290</v>
      </c>
      <c r="W28" s="64">
        <v>14234</v>
      </c>
      <c r="X28" s="64">
        <v>23909</v>
      </c>
      <c r="Y28" s="64">
        <v>3925</v>
      </c>
      <c r="Z28" s="64">
        <v>2350</v>
      </c>
      <c r="AA28" s="64">
        <v>48218</v>
      </c>
      <c r="AB28" s="83">
        <f t="shared" si="8"/>
        <v>185380</v>
      </c>
      <c r="AC28" s="51">
        <f t="shared" si="9"/>
        <v>5838</v>
      </c>
      <c r="AD28" s="39"/>
      <c r="AE28" s="64">
        <v>980000</v>
      </c>
      <c r="AF28" s="64">
        <v>14608</v>
      </c>
      <c r="AG28" s="64">
        <v>611967</v>
      </c>
      <c r="AH28" s="64">
        <v>488</v>
      </c>
      <c r="AI28" s="51">
        <f t="shared" si="10"/>
        <v>1607063</v>
      </c>
      <c r="AJ28" s="64">
        <v>9742</v>
      </c>
      <c r="AK28" s="51">
        <f t="shared" si="11"/>
        <v>1597321</v>
      </c>
      <c r="AL28" s="39"/>
      <c r="AM28" s="84"/>
      <c r="AN28" s="39"/>
    </row>
    <row r="29" spans="1:40" ht="17.149999999999999" customHeight="1" x14ac:dyDescent="0.3">
      <c r="A29" s="8">
        <f t="shared" si="6"/>
        <v>25</v>
      </c>
      <c r="B29" s="86" t="s">
        <v>290</v>
      </c>
      <c r="C29" s="86">
        <v>9615</v>
      </c>
      <c r="D29" s="87" t="s">
        <v>226</v>
      </c>
      <c r="E29" s="128" t="str">
        <f t="shared" si="0"/>
        <v xml:space="preserve"> </v>
      </c>
      <c r="F29" s="120" t="s">
        <v>303</v>
      </c>
      <c r="G29" s="93">
        <v>80231</v>
      </c>
      <c r="H29" s="94">
        <v>0</v>
      </c>
      <c r="I29" s="94">
        <v>0</v>
      </c>
      <c r="J29" s="94">
        <v>0</v>
      </c>
      <c r="K29" s="94">
        <v>0</v>
      </c>
      <c r="L29" s="94">
        <v>38025</v>
      </c>
      <c r="M29" s="94">
        <v>8218</v>
      </c>
      <c r="N29" s="94">
        <v>0</v>
      </c>
      <c r="O29" s="94">
        <v>19991</v>
      </c>
      <c r="P29" s="94">
        <v>0</v>
      </c>
      <c r="Q29" s="51">
        <f t="shared" si="7"/>
        <v>146465</v>
      </c>
      <c r="R29" s="6"/>
      <c r="S29" s="64">
        <v>59411</v>
      </c>
      <c r="T29" s="64">
        <v>0</v>
      </c>
      <c r="U29" s="64">
        <v>0</v>
      </c>
      <c r="V29" s="64">
        <v>45275</v>
      </c>
      <c r="W29" s="64">
        <v>40638</v>
      </c>
      <c r="X29" s="64">
        <v>19074</v>
      </c>
      <c r="Y29" s="64">
        <v>22400</v>
      </c>
      <c r="Z29" s="64">
        <v>0</v>
      </c>
      <c r="AA29" s="64">
        <v>0</v>
      </c>
      <c r="AB29" s="83">
        <f t="shared" si="8"/>
        <v>186798</v>
      </c>
      <c r="AC29" s="51">
        <f t="shared" si="9"/>
        <v>-40333</v>
      </c>
      <c r="AD29" s="39"/>
      <c r="AE29" s="64">
        <v>3990000</v>
      </c>
      <c r="AF29" s="64">
        <v>28454</v>
      </c>
      <c r="AG29" s="64">
        <v>911133</v>
      </c>
      <c r="AH29" s="64">
        <v>0</v>
      </c>
      <c r="AI29" s="51">
        <f t="shared" si="10"/>
        <v>4929587</v>
      </c>
      <c r="AJ29" s="64">
        <v>8820</v>
      </c>
      <c r="AK29" s="51">
        <f t="shared" si="11"/>
        <v>4920767</v>
      </c>
      <c r="AL29" s="39"/>
      <c r="AM29" s="84"/>
      <c r="AN29" s="39"/>
    </row>
    <row r="30" spans="1:40" ht="17.149999999999999" customHeight="1" x14ac:dyDescent="0.3">
      <c r="A30" s="8">
        <f t="shared" si="6"/>
        <v>26</v>
      </c>
      <c r="B30" s="41" t="s">
        <v>290</v>
      </c>
      <c r="C30" s="41">
        <v>9907</v>
      </c>
      <c r="D30" s="63" t="s">
        <v>321</v>
      </c>
      <c r="E30" s="128" t="str">
        <f t="shared" si="0"/>
        <v xml:space="preserve"> </v>
      </c>
      <c r="F30" s="120" t="s">
        <v>303</v>
      </c>
      <c r="G30" s="93">
        <v>46350</v>
      </c>
      <c r="H30" s="94"/>
      <c r="I30" s="94"/>
      <c r="J30" s="94"/>
      <c r="K30" s="94"/>
      <c r="L30" s="94"/>
      <c r="M30" s="94"/>
      <c r="N30" s="94">
        <v>21174</v>
      </c>
      <c r="O30" s="94">
        <v>4856</v>
      </c>
      <c r="P30" s="94"/>
      <c r="Q30" s="51">
        <f t="shared" si="7"/>
        <v>72380</v>
      </c>
      <c r="R30" s="6"/>
      <c r="S30" s="64">
        <v>32004</v>
      </c>
      <c r="T30" s="64">
        <v>16380</v>
      </c>
      <c r="U30" s="64">
        <v>4917</v>
      </c>
      <c r="V30" s="64">
        <v>1570</v>
      </c>
      <c r="W30" s="64">
        <v>2358</v>
      </c>
      <c r="X30" s="64">
        <v>8892</v>
      </c>
      <c r="Y30" s="64">
        <v>7095</v>
      </c>
      <c r="Z30" s="64"/>
      <c r="AA30" s="64">
        <v>1738</v>
      </c>
      <c r="AB30" s="83">
        <f t="shared" ref="AB30" si="12">SUM(S30:AA30)</f>
        <v>74954</v>
      </c>
      <c r="AC30" s="51">
        <f t="shared" ref="AC30" si="13">+Q30-AB30</f>
        <v>-2574</v>
      </c>
      <c r="AD30" s="39"/>
      <c r="AE30" s="64"/>
      <c r="AF30" s="64">
        <v>624</v>
      </c>
      <c r="AG30" s="64">
        <v>705503</v>
      </c>
      <c r="AH30" s="64"/>
      <c r="AI30" s="51">
        <f t="shared" si="10"/>
        <v>706127</v>
      </c>
      <c r="AJ30" s="64"/>
      <c r="AK30" s="51">
        <f t="shared" si="11"/>
        <v>706127</v>
      </c>
      <c r="AL30" s="39"/>
      <c r="AM30" s="84"/>
      <c r="AN30" s="39"/>
    </row>
    <row r="31" spans="1:40" ht="17.149999999999999" customHeight="1" x14ac:dyDescent="0.3">
      <c r="A31" s="8">
        <f t="shared" si="6"/>
        <v>27</v>
      </c>
      <c r="B31" s="86" t="s">
        <v>290</v>
      </c>
      <c r="C31" s="86">
        <v>9614</v>
      </c>
      <c r="D31" s="87" t="s">
        <v>262</v>
      </c>
      <c r="E31" s="128">
        <f t="shared" si="0"/>
        <v>1</v>
      </c>
      <c r="F31" s="120" t="s">
        <v>450</v>
      </c>
      <c r="G31" s="93">
        <v>118541</v>
      </c>
      <c r="H31" s="94">
        <v>4596</v>
      </c>
      <c r="I31" s="94"/>
      <c r="J31" s="94">
        <v>0</v>
      </c>
      <c r="K31" s="94">
        <v>0</v>
      </c>
      <c r="L31" s="94">
        <v>50775</v>
      </c>
      <c r="M31" s="94">
        <v>33507</v>
      </c>
      <c r="N31" s="94">
        <v>4721</v>
      </c>
      <c r="O31" s="94">
        <v>6949</v>
      </c>
      <c r="P31" s="94">
        <v>8957</v>
      </c>
      <c r="Q31" s="51">
        <f t="shared" si="7"/>
        <v>228046</v>
      </c>
      <c r="R31" s="6"/>
      <c r="S31" s="64">
        <v>72344</v>
      </c>
      <c r="T31" s="64">
        <v>18643</v>
      </c>
      <c r="U31" s="64">
        <v>3627</v>
      </c>
      <c r="V31" s="64">
        <v>21416</v>
      </c>
      <c r="W31" s="64">
        <v>37174</v>
      </c>
      <c r="X31" s="64">
        <v>34627</v>
      </c>
      <c r="Y31" s="64">
        <v>4596</v>
      </c>
      <c r="Z31" s="64"/>
      <c r="AA31" s="64"/>
      <c r="AB31" s="83">
        <f t="shared" si="8"/>
        <v>192427</v>
      </c>
      <c r="AC31" s="51">
        <f t="shared" si="9"/>
        <v>35619</v>
      </c>
      <c r="AD31" s="39"/>
      <c r="AE31" s="64">
        <v>1071942</v>
      </c>
      <c r="AF31" s="64">
        <v>30482</v>
      </c>
      <c r="AG31" s="64">
        <v>200833</v>
      </c>
      <c r="AH31" s="64">
        <v>1395</v>
      </c>
      <c r="AI31" s="51">
        <f t="shared" si="10"/>
        <v>1304652</v>
      </c>
      <c r="AJ31" s="64">
        <v>7589</v>
      </c>
      <c r="AK31" s="51">
        <f t="shared" si="11"/>
        <v>1297063</v>
      </c>
      <c r="AL31" s="39"/>
      <c r="AM31" s="84"/>
      <c r="AN31" s="39"/>
    </row>
    <row r="32" spans="1:40" ht="17.149999999999999" customHeight="1" x14ac:dyDescent="0.3">
      <c r="A32" s="8">
        <f t="shared" si="6"/>
        <v>28</v>
      </c>
      <c r="B32" s="86" t="s">
        <v>290</v>
      </c>
      <c r="C32" s="86">
        <v>14765</v>
      </c>
      <c r="D32" s="87" t="s">
        <v>120</v>
      </c>
      <c r="E32" s="128">
        <f t="shared" si="0"/>
        <v>1</v>
      </c>
      <c r="F32" s="120" t="s">
        <v>450</v>
      </c>
      <c r="G32" s="93">
        <v>50247</v>
      </c>
      <c r="H32" s="94">
        <v>0</v>
      </c>
      <c r="I32" s="94">
        <v>55775</v>
      </c>
      <c r="J32" s="94">
        <v>0</v>
      </c>
      <c r="K32" s="94"/>
      <c r="L32" s="94"/>
      <c r="M32" s="94">
        <v>25111</v>
      </c>
      <c r="N32" s="94">
        <v>45866</v>
      </c>
      <c r="O32" s="94">
        <v>8488</v>
      </c>
      <c r="P32" s="94">
        <v>1356</v>
      </c>
      <c r="Q32" s="51">
        <f t="shared" si="7"/>
        <v>186843</v>
      </c>
      <c r="R32" s="6"/>
      <c r="S32" s="64">
        <v>24431</v>
      </c>
      <c r="T32" s="64">
        <v>10113</v>
      </c>
      <c r="U32" s="64"/>
      <c r="V32" s="64"/>
      <c r="W32" s="64">
        <v>59186</v>
      </c>
      <c r="X32" s="64">
        <v>65981</v>
      </c>
      <c r="Y32" s="64">
        <v>636</v>
      </c>
      <c r="Z32" s="64">
        <v>0</v>
      </c>
      <c r="AA32" s="64">
        <v>53455</v>
      </c>
      <c r="AB32" s="83">
        <f t="shared" si="8"/>
        <v>213802</v>
      </c>
      <c r="AC32" s="51">
        <f t="shared" si="9"/>
        <v>-26959</v>
      </c>
      <c r="AD32" s="39"/>
      <c r="AE32" s="64">
        <v>2320000</v>
      </c>
      <c r="AF32" s="64">
        <v>65758</v>
      </c>
      <c r="AG32" s="64">
        <v>1105265</v>
      </c>
      <c r="AH32" s="64">
        <v>377</v>
      </c>
      <c r="AI32" s="51">
        <f t="shared" si="10"/>
        <v>3491400</v>
      </c>
      <c r="AJ32" s="64">
        <v>3897</v>
      </c>
      <c r="AK32" s="51">
        <f t="shared" si="11"/>
        <v>3487503</v>
      </c>
      <c r="AL32" s="39"/>
      <c r="AM32" s="84"/>
      <c r="AN32" s="39"/>
    </row>
    <row r="33" spans="1:40" ht="17.149999999999999" customHeight="1" x14ac:dyDescent="0.3">
      <c r="A33" s="8">
        <f t="shared" si="6"/>
        <v>29</v>
      </c>
      <c r="B33" s="86" t="s">
        <v>290</v>
      </c>
      <c r="C33" s="86">
        <v>9581</v>
      </c>
      <c r="D33" s="87" t="s">
        <v>121</v>
      </c>
      <c r="E33" s="128">
        <f t="shared" si="0"/>
        <v>1</v>
      </c>
      <c r="F33" s="120" t="s">
        <v>450</v>
      </c>
      <c r="G33" s="93">
        <v>268150</v>
      </c>
      <c r="H33" s="94">
        <v>7961</v>
      </c>
      <c r="I33" s="94">
        <v>67719</v>
      </c>
      <c r="J33" s="94"/>
      <c r="K33" s="94">
        <v>39350</v>
      </c>
      <c r="L33" s="94">
        <v>0</v>
      </c>
      <c r="M33" s="94">
        <v>18886</v>
      </c>
      <c r="N33" s="94">
        <v>171</v>
      </c>
      <c r="O33" s="94">
        <v>80047</v>
      </c>
      <c r="P33" s="94"/>
      <c r="Q33" s="51">
        <f t="shared" si="7"/>
        <v>482284</v>
      </c>
      <c r="R33" s="6"/>
      <c r="S33" s="64">
        <v>62605</v>
      </c>
      <c r="T33" s="64">
        <v>21320</v>
      </c>
      <c r="U33" s="64">
        <v>12407</v>
      </c>
      <c r="V33" s="64">
        <v>171722</v>
      </c>
      <c r="W33" s="64">
        <v>35040</v>
      </c>
      <c r="X33" s="64">
        <v>155225</v>
      </c>
      <c r="Y33" s="64">
        <v>6861</v>
      </c>
      <c r="Z33" s="64">
        <v>59956</v>
      </c>
      <c r="AA33" s="64"/>
      <c r="AB33" s="83">
        <f t="shared" si="8"/>
        <v>525136</v>
      </c>
      <c r="AC33" s="51">
        <f t="shared" si="9"/>
        <v>-42852</v>
      </c>
      <c r="AD33" s="39"/>
      <c r="AE33" s="64">
        <v>1760690</v>
      </c>
      <c r="AF33" s="64">
        <v>29943</v>
      </c>
      <c r="AG33" s="64">
        <v>58842</v>
      </c>
      <c r="AH33" s="64">
        <v>9435</v>
      </c>
      <c r="AI33" s="51">
        <f t="shared" si="10"/>
        <v>1858910</v>
      </c>
      <c r="AJ33" s="64">
        <v>39174</v>
      </c>
      <c r="AK33" s="51">
        <f t="shared" si="11"/>
        <v>1819736</v>
      </c>
      <c r="AL33" s="39"/>
      <c r="AM33" s="84"/>
      <c r="AN33" s="39"/>
    </row>
    <row r="34" spans="1:40" ht="17.149999999999999" customHeight="1" x14ac:dyDescent="0.3">
      <c r="A34" s="8">
        <f t="shared" si="6"/>
        <v>30</v>
      </c>
      <c r="B34" s="86" t="s">
        <v>290</v>
      </c>
      <c r="C34" s="86">
        <v>9583</v>
      </c>
      <c r="D34" s="87" t="s">
        <v>122</v>
      </c>
      <c r="E34" s="128">
        <f t="shared" si="0"/>
        <v>1</v>
      </c>
      <c r="F34" s="120" t="s">
        <v>450</v>
      </c>
      <c r="G34" s="93">
        <v>48639</v>
      </c>
      <c r="H34" s="94">
        <v>400</v>
      </c>
      <c r="I34" s="94">
        <v>20505</v>
      </c>
      <c r="J34" s="94">
        <v>0</v>
      </c>
      <c r="K34" s="94">
        <v>1847</v>
      </c>
      <c r="L34" s="94">
        <v>2761</v>
      </c>
      <c r="M34" s="94">
        <v>5167</v>
      </c>
      <c r="N34" s="94">
        <v>17556</v>
      </c>
      <c r="O34" s="94">
        <v>1148</v>
      </c>
      <c r="P34" s="94"/>
      <c r="Q34" s="51">
        <f t="shared" si="7"/>
        <v>98023</v>
      </c>
      <c r="R34" s="6"/>
      <c r="S34" s="64"/>
      <c r="T34" s="64"/>
      <c r="U34" s="64">
        <v>6167</v>
      </c>
      <c r="V34" s="64">
        <v>39130</v>
      </c>
      <c r="W34" s="64">
        <v>28418</v>
      </c>
      <c r="X34" s="64">
        <v>28623</v>
      </c>
      <c r="Y34" s="64">
        <v>9289</v>
      </c>
      <c r="Z34" s="64">
        <v>400</v>
      </c>
      <c r="AA34" s="64"/>
      <c r="AB34" s="83">
        <f t="shared" si="8"/>
        <v>112027</v>
      </c>
      <c r="AC34" s="51">
        <f t="shared" si="9"/>
        <v>-14004</v>
      </c>
      <c r="AD34" s="39"/>
      <c r="AE34" s="64">
        <v>862877</v>
      </c>
      <c r="AF34" s="64">
        <v>13530</v>
      </c>
      <c r="AG34" s="64">
        <v>526541</v>
      </c>
      <c r="AH34" s="64">
        <v>1933</v>
      </c>
      <c r="AI34" s="51">
        <f t="shared" si="10"/>
        <v>1404881</v>
      </c>
      <c r="AJ34" s="64">
        <v>9068</v>
      </c>
      <c r="AK34" s="51">
        <f t="shared" si="11"/>
        <v>1395813</v>
      </c>
      <c r="AL34" s="39"/>
      <c r="AM34" s="84"/>
      <c r="AN34" s="39"/>
    </row>
    <row r="35" spans="1:40" ht="17.149999999999999" customHeight="1" x14ac:dyDescent="0.3">
      <c r="A35" s="8">
        <f t="shared" si="6"/>
        <v>31</v>
      </c>
      <c r="B35" s="86" t="s">
        <v>290</v>
      </c>
      <c r="C35" s="86">
        <v>9618</v>
      </c>
      <c r="D35" s="87" t="s">
        <v>263</v>
      </c>
      <c r="E35" s="128">
        <f t="shared" ref="E35:E56" si="14">IF(F35="Y",1," ")</f>
        <v>1</v>
      </c>
      <c r="F35" s="120" t="s">
        <v>450</v>
      </c>
      <c r="G35" s="93">
        <v>103943</v>
      </c>
      <c r="H35" s="94">
        <v>0</v>
      </c>
      <c r="I35" s="94">
        <v>0</v>
      </c>
      <c r="J35" s="94"/>
      <c r="K35" s="94">
        <v>0</v>
      </c>
      <c r="L35" s="94">
        <v>0</v>
      </c>
      <c r="M35" s="94"/>
      <c r="N35" s="94"/>
      <c r="O35" s="94">
        <v>0</v>
      </c>
      <c r="P35" s="94"/>
      <c r="Q35" s="51">
        <f t="shared" si="7"/>
        <v>103943</v>
      </c>
      <c r="R35" s="6"/>
      <c r="S35" s="64">
        <v>66783</v>
      </c>
      <c r="T35" s="64"/>
      <c r="U35" s="64">
        <v>7912</v>
      </c>
      <c r="V35" s="64">
        <v>0</v>
      </c>
      <c r="W35" s="64">
        <v>25201</v>
      </c>
      <c r="X35" s="64">
        <v>8443</v>
      </c>
      <c r="Y35" s="64">
        <v>0</v>
      </c>
      <c r="Z35" s="64">
        <v>0</v>
      </c>
      <c r="AA35" s="64"/>
      <c r="AB35" s="83">
        <f t="shared" si="8"/>
        <v>108339</v>
      </c>
      <c r="AC35" s="51">
        <f t="shared" si="9"/>
        <v>-4396</v>
      </c>
      <c r="AD35" s="39"/>
      <c r="AE35" s="64">
        <v>1816233</v>
      </c>
      <c r="AF35" s="64"/>
      <c r="AG35" s="64">
        <v>108431</v>
      </c>
      <c r="AH35" s="64">
        <v>4396</v>
      </c>
      <c r="AI35" s="51">
        <f t="shared" si="10"/>
        <v>1929060</v>
      </c>
      <c r="AJ35" s="64">
        <v>0</v>
      </c>
      <c r="AK35" s="51">
        <f t="shared" si="11"/>
        <v>1929060</v>
      </c>
      <c r="AL35" s="39"/>
      <c r="AM35" s="84"/>
      <c r="AN35" s="39"/>
    </row>
    <row r="36" spans="1:40" ht="17.149999999999999" customHeight="1" x14ac:dyDescent="0.3">
      <c r="A36" s="8">
        <f t="shared" si="6"/>
        <v>32</v>
      </c>
      <c r="B36" s="86" t="s">
        <v>290</v>
      </c>
      <c r="C36" s="86">
        <v>9619</v>
      </c>
      <c r="D36" s="87" t="s">
        <v>128</v>
      </c>
      <c r="E36" s="128">
        <f t="shared" si="14"/>
        <v>1</v>
      </c>
      <c r="F36" s="120" t="s">
        <v>450</v>
      </c>
      <c r="G36" s="93">
        <v>174885</v>
      </c>
      <c r="H36" s="94">
        <v>220</v>
      </c>
      <c r="I36" s="94">
        <v>6033</v>
      </c>
      <c r="J36" s="94">
        <v>56958</v>
      </c>
      <c r="K36" s="94">
        <v>13932</v>
      </c>
      <c r="L36" s="94"/>
      <c r="M36" s="94">
        <v>3801</v>
      </c>
      <c r="N36" s="94">
        <v>61891</v>
      </c>
      <c r="O36" s="94">
        <v>13835</v>
      </c>
      <c r="P36" s="94">
        <v>218</v>
      </c>
      <c r="Q36" s="51">
        <f t="shared" si="7"/>
        <v>331773</v>
      </c>
      <c r="R36" s="6"/>
      <c r="S36" s="64">
        <v>67208</v>
      </c>
      <c r="T36" s="64">
        <v>24960</v>
      </c>
      <c r="U36" s="64">
        <v>2438</v>
      </c>
      <c r="V36" s="64">
        <v>79628</v>
      </c>
      <c r="W36" s="64">
        <v>21109</v>
      </c>
      <c r="X36" s="64">
        <v>19001</v>
      </c>
      <c r="Y36" s="64">
        <v>8064</v>
      </c>
      <c r="Z36" s="64">
        <v>4838</v>
      </c>
      <c r="AA36" s="64"/>
      <c r="AB36" s="83">
        <f t="shared" si="8"/>
        <v>227246</v>
      </c>
      <c r="AC36" s="51">
        <f t="shared" si="9"/>
        <v>104527</v>
      </c>
      <c r="AD36" s="39"/>
      <c r="AE36" s="64">
        <v>1932788</v>
      </c>
      <c r="AF36" s="64">
        <v>11628</v>
      </c>
      <c r="AG36" s="64">
        <v>1881660</v>
      </c>
      <c r="AH36" s="64">
        <v>1727</v>
      </c>
      <c r="AI36" s="51">
        <f t="shared" si="10"/>
        <v>3827803</v>
      </c>
      <c r="AJ36" s="64">
        <v>14699</v>
      </c>
      <c r="AK36" s="51">
        <f t="shared" si="11"/>
        <v>3813104</v>
      </c>
      <c r="AL36" s="39"/>
      <c r="AM36" s="84"/>
      <c r="AN36" s="39"/>
    </row>
    <row r="37" spans="1:40" ht="17.149999999999999" customHeight="1" x14ac:dyDescent="0.3">
      <c r="A37" s="8">
        <f t="shared" si="6"/>
        <v>33</v>
      </c>
      <c r="B37" s="86" t="s">
        <v>290</v>
      </c>
      <c r="C37" s="86">
        <v>9616</v>
      </c>
      <c r="D37" s="87" t="s">
        <v>129</v>
      </c>
      <c r="E37" s="128" t="str">
        <f t="shared" si="14"/>
        <v xml:space="preserve"> </v>
      </c>
      <c r="F37" s="120" t="s">
        <v>303</v>
      </c>
      <c r="G37" s="93">
        <v>103788</v>
      </c>
      <c r="H37" s="94">
        <v>0</v>
      </c>
      <c r="I37" s="94">
        <v>0</v>
      </c>
      <c r="J37" s="94">
        <v>91187</v>
      </c>
      <c r="K37" s="94">
        <v>0</v>
      </c>
      <c r="L37" s="94">
        <v>71793</v>
      </c>
      <c r="M37" s="94">
        <v>4354</v>
      </c>
      <c r="N37" s="94">
        <v>0</v>
      </c>
      <c r="O37" s="94">
        <v>7812</v>
      </c>
      <c r="P37" s="94">
        <v>0</v>
      </c>
      <c r="Q37" s="51">
        <f t="shared" si="7"/>
        <v>278934</v>
      </c>
      <c r="R37" s="6"/>
      <c r="S37" s="64">
        <v>51929</v>
      </c>
      <c r="T37" s="64">
        <v>4190</v>
      </c>
      <c r="U37" s="64">
        <v>0</v>
      </c>
      <c r="V37" s="64">
        <v>0</v>
      </c>
      <c r="W37" s="64">
        <v>0</v>
      </c>
      <c r="X37" s="64">
        <v>23409</v>
      </c>
      <c r="Y37" s="64">
        <v>19350</v>
      </c>
      <c r="Z37" s="64">
        <v>0</v>
      </c>
      <c r="AA37" s="64">
        <v>0</v>
      </c>
      <c r="AB37" s="83">
        <f t="shared" si="8"/>
        <v>98878</v>
      </c>
      <c r="AC37" s="51">
        <f t="shared" si="9"/>
        <v>180056</v>
      </c>
      <c r="AD37" s="39"/>
      <c r="AE37" s="64">
        <v>2905000</v>
      </c>
      <c r="AF37" s="64">
        <v>0</v>
      </c>
      <c r="AG37" s="64">
        <v>151334</v>
      </c>
      <c r="AH37" s="64">
        <v>0</v>
      </c>
      <c r="AI37" s="51">
        <f t="shared" si="10"/>
        <v>3056334</v>
      </c>
      <c r="AJ37" s="64">
        <v>0</v>
      </c>
      <c r="AK37" s="51">
        <f t="shared" si="11"/>
        <v>3056334</v>
      </c>
      <c r="AL37" s="39"/>
      <c r="AM37" s="84"/>
      <c r="AN37" s="39"/>
    </row>
    <row r="38" spans="1:40" ht="17.149999999999999" customHeight="1" x14ac:dyDescent="0.3">
      <c r="A38" s="8">
        <f t="shared" si="6"/>
        <v>34</v>
      </c>
      <c r="B38" s="86" t="s">
        <v>290</v>
      </c>
      <c r="C38" s="86">
        <v>9623</v>
      </c>
      <c r="D38" s="87" t="s">
        <v>130</v>
      </c>
      <c r="E38" s="128">
        <f t="shared" si="14"/>
        <v>1</v>
      </c>
      <c r="F38" s="120" t="s">
        <v>450</v>
      </c>
      <c r="G38" s="93">
        <v>95384</v>
      </c>
      <c r="H38" s="94"/>
      <c r="I38" s="94">
        <v>1918</v>
      </c>
      <c r="J38" s="94">
        <v>0</v>
      </c>
      <c r="K38" s="94"/>
      <c r="L38" s="94">
        <v>0</v>
      </c>
      <c r="M38" s="94">
        <v>3545</v>
      </c>
      <c r="N38" s="94">
        <v>21500</v>
      </c>
      <c r="O38" s="94">
        <v>16746</v>
      </c>
      <c r="P38" s="94">
        <v>0</v>
      </c>
      <c r="Q38" s="51">
        <f t="shared" si="7"/>
        <v>139093</v>
      </c>
      <c r="R38" s="6"/>
      <c r="S38" s="64">
        <v>60982</v>
      </c>
      <c r="T38" s="64">
        <v>20800</v>
      </c>
      <c r="U38" s="64"/>
      <c r="V38" s="64"/>
      <c r="W38" s="64">
        <v>10944</v>
      </c>
      <c r="X38" s="64">
        <v>17320</v>
      </c>
      <c r="Y38" s="64">
        <v>860</v>
      </c>
      <c r="Z38" s="64">
        <v>1863</v>
      </c>
      <c r="AA38" s="64">
        <v>399194</v>
      </c>
      <c r="AB38" s="83">
        <f t="shared" si="8"/>
        <v>511963</v>
      </c>
      <c r="AC38" s="51">
        <f t="shared" si="9"/>
        <v>-372870</v>
      </c>
      <c r="AD38" s="39"/>
      <c r="AE38" s="64">
        <v>960000</v>
      </c>
      <c r="AF38" s="64">
        <v>0</v>
      </c>
      <c r="AG38" s="64">
        <v>252523</v>
      </c>
      <c r="AH38" s="64">
        <v>43614</v>
      </c>
      <c r="AI38" s="51">
        <f t="shared" si="10"/>
        <v>1256137</v>
      </c>
      <c r="AJ38" s="64">
        <v>12150</v>
      </c>
      <c r="AK38" s="51">
        <f t="shared" si="11"/>
        <v>1243987</v>
      </c>
      <c r="AL38" s="39"/>
      <c r="AM38" s="84"/>
      <c r="AN38" s="39"/>
    </row>
    <row r="39" spans="1:40" ht="17.149999999999999" customHeight="1" x14ac:dyDescent="0.3">
      <c r="A39" s="8">
        <f t="shared" si="6"/>
        <v>35</v>
      </c>
      <c r="B39" s="86" t="s">
        <v>290</v>
      </c>
      <c r="C39" s="86">
        <v>9534</v>
      </c>
      <c r="D39" s="87" t="s">
        <v>107</v>
      </c>
      <c r="E39" s="128">
        <f t="shared" si="14"/>
        <v>1</v>
      </c>
      <c r="F39" s="120" t="s">
        <v>450</v>
      </c>
      <c r="G39" s="93">
        <v>147761</v>
      </c>
      <c r="H39" s="94">
        <v>4329</v>
      </c>
      <c r="I39" s="94">
        <v>13656</v>
      </c>
      <c r="J39" s="94">
        <v>0</v>
      </c>
      <c r="K39" s="94"/>
      <c r="L39" s="94">
        <v>0</v>
      </c>
      <c r="M39" s="94">
        <v>45079</v>
      </c>
      <c r="N39" s="94">
        <v>10098</v>
      </c>
      <c r="O39" s="94">
        <v>858</v>
      </c>
      <c r="P39" s="94">
        <v>52712</v>
      </c>
      <c r="Q39" s="51">
        <f t="shared" si="7"/>
        <v>274493</v>
      </c>
      <c r="R39" s="6"/>
      <c r="S39" s="64">
        <v>34849</v>
      </c>
      <c r="T39" s="64">
        <v>10241</v>
      </c>
      <c r="U39" s="64"/>
      <c r="V39" s="64">
        <v>31604</v>
      </c>
      <c r="W39" s="64">
        <v>66059</v>
      </c>
      <c r="X39" s="64">
        <v>15333</v>
      </c>
      <c r="Y39" s="64">
        <v>75263</v>
      </c>
      <c r="Z39" s="64">
        <v>25707</v>
      </c>
      <c r="AA39" s="64">
        <v>9621</v>
      </c>
      <c r="AB39" s="83">
        <f t="shared" si="8"/>
        <v>268677</v>
      </c>
      <c r="AC39" s="51">
        <f t="shared" si="9"/>
        <v>5816</v>
      </c>
      <c r="AD39" s="39"/>
      <c r="AE39" s="64">
        <v>1047000</v>
      </c>
      <c r="AF39" s="64"/>
      <c r="AG39" s="64">
        <v>505636</v>
      </c>
      <c r="AH39" s="64">
        <v>17444</v>
      </c>
      <c r="AI39" s="51">
        <f t="shared" si="10"/>
        <v>1570080</v>
      </c>
      <c r="AJ39" s="64">
        <v>5920</v>
      </c>
      <c r="AK39" s="51">
        <f t="shared" si="11"/>
        <v>1564160</v>
      </c>
      <c r="AL39" s="39"/>
      <c r="AM39" s="84"/>
      <c r="AN39" s="39"/>
    </row>
    <row r="40" spans="1:40" ht="17.149999999999999" customHeight="1" x14ac:dyDescent="0.3">
      <c r="A40" s="8">
        <f t="shared" si="6"/>
        <v>36</v>
      </c>
      <c r="B40" s="86" t="s">
        <v>290</v>
      </c>
      <c r="C40" s="86">
        <v>9552</v>
      </c>
      <c r="D40" s="87" t="s">
        <v>110</v>
      </c>
      <c r="E40" s="128">
        <f t="shared" si="14"/>
        <v>1</v>
      </c>
      <c r="F40" s="120" t="s">
        <v>450</v>
      </c>
      <c r="G40" s="93">
        <v>34376</v>
      </c>
      <c r="H40" s="94">
        <v>0</v>
      </c>
      <c r="I40" s="94">
        <v>0</v>
      </c>
      <c r="J40" s="94">
        <v>0</v>
      </c>
      <c r="K40" s="94">
        <v>17055</v>
      </c>
      <c r="L40" s="94"/>
      <c r="M40" s="94">
        <v>1054</v>
      </c>
      <c r="N40" s="94">
        <v>4999</v>
      </c>
      <c r="O40" s="94">
        <v>242</v>
      </c>
      <c r="P40" s="94"/>
      <c r="Q40" s="51">
        <f t="shared" si="7"/>
        <v>57726</v>
      </c>
      <c r="R40" s="6"/>
      <c r="S40" s="64">
        <v>6914</v>
      </c>
      <c r="T40" s="64">
        <v>0</v>
      </c>
      <c r="U40" s="64">
        <v>655</v>
      </c>
      <c r="V40" s="64"/>
      <c r="W40" s="64">
        <v>25426</v>
      </c>
      <c r="X40" s="64">
        <v>4684</v>
      </c>
      <c r="Y40" s="64">
        <v>5694</v>
      </c>
      <c r="Z40" s="64"/>
      <c r="AA40" s="64">
        <v>4084</v>
      </c>
      <c r="AB40" s="83">
        <f t="shared" si="8"/>
        <v>47457</v>
      </c>
      <c r="AC40" s="51">
        <f t="shared" si="9"/>
        <v>10269</v>
      </c>
      <c r="AD40" s="39"/>
      <c r="AE40" s="64">
        <v>229160</v>
      </c>
      <c r="AF40" s="64">
        <v>9156</v>
      </c>
      <c r="AG40" s="64">
        <v>195153</v>
      </c>
      <c r="AH40" s="64">
        <v>3097</v>
      </c>
      <c r="AI40" s="51">
        <f t="shared" si="10"/>
        <v>436566</v>
      </c>
      <c r="AJ40" s="64">
        <v>487</v>
      </c>
      <c r="AK40" s="51">
        <f t="shared" si="11"/>
        <v>436079</v>
      </c>
      <c r="AL40" s="39"/>
      <c r="AM40" s="84"/>
      <c r="AN40" s="39"/>
    </row>
    <row r="41" spans="1:40" ht="17.149999999999999" customHeight="1" x14ac:dyDescent="0.3">
      <c r="A41" s="8">
        <f t="shared" si="6"/>
        <v>37</v>
      </c>
      <c r="B41" s="86" t="s">
        <v>290</v>
      </c>
      <c r="C41" s="86">
        <v>9564</v>
      </c>
      <c r="D41" s="87" t="s">
        <v>115</v>
      </c>
      <c r="E41" s="128">
        <f t="shared" si="14"/>
        <v>1</v>
      </c>
      <c r="F41" s="120" t="s">
        <v>450</v>
      </c>
      <c r="G41" s="93">
        <v>29068</v>
      </c>
      <c r="H41" s="94">
        <v>2730</v>
      </c>
      <c r="I41" s="94"/>
      <c r="J41" s="94">
        <v>11040</v>
      </c>
      <c r="K41" s="94"/>
      <c r="L41" s="94"/>
      <c r="M41" s="94">
        <v>9360</v>
      </c>
      <c r="N41" s="94">
        <v>15990</v>
      </c>
      <c r="O41" s="94">
        <v>3891</v>
      </c>
      <c r="P41" s="94"/>
      <c r="Q41" s="51">
        <f t="shared" si="7"/>
        <v>72079</v>
      </c>
      <c r="R41" s="6"/>
      <c r="S41" s="64">
        <v>48133</v>
      </c>
      <c r="T41" s="64">
        <v>9019</v>
      </c>
      <c r="U41" s="64">
        <v>158</v>
      </c>
      <c r="V41" s="64">
        <v>9506</v>
      </c>
      <c r="W41" s="64">
        <v>57702</v>
      </c>
      <c r="X41" s="64">
        <v>15173</v>
      </c>
      <c r="Y41" s="64">
        <v>2748</v>
      </c>
      <c r="Z41" s="64">
        <v>1284</v>
      </c>
      <c r="AA41" s="64"/>
      <c r="AB41" s="83">
        <f t="shared" si="8"/>
        <v>143723</v>
      </c>
      <c r="AC41" s="51">
        <f t="shared" si="9"/>
        <v>-71644</v>
      </c>
      <c r="AD41" s="39"/>
      <c r="AE41" s="64">
        <v>800000</v>
      </c>
      <c r="AF41" s="64"/>
      <c r="AG41" s="64">
        <v>644257</v>
      </c>
      <c r="AH41" s="64"/>
      <c r="AI41" s="51">
        <f t="shared" si="10"/>
        <v>1444257</v>
      </c>
      <c r="AJ41" s="64"/>
      <c r="AK41" s="51">
        <f t="shared" si="11"/>
        <v>1444257</v>
      </c>
      <c r="AL41" s="39"/>
      <c r="AM41" s="84"/>
      <c r="AN41" s="39"/>
    </row>
    <row r="42" spans="1:40" ht="17.149999999999999" customHeight="1" x14ac:dyDescent="0.3">
      <c r="A42" s="8">
        <f t="shared" si="6"/>
        <v>38</v>
      </c>
      <c r="B42" s="86" t="s">
        <v>290</v>
      </c>
      <c r="C42" s="86">
        <v>9530</v>
      </c>
      <c r="D42" s="87" t="s">
        <v>295</v>
      </c>
      <c r="E42" s="128" t="str">
        <f t="shared" si="14"/>
        <v xml:space="preserve"> </v>
      </c>
      <c r="F42" s="120" t="s">
        <v>303</v>
      </c>
      <c r="G42" s="93">
        <v>5265</v>
      </c>
      <c r="H42" s="94">
        <v>0</v>
      </c>
      <c r="I42" s="94">
        <v>0</v>
      </c>
      <c r="J42" s="94">
        <v>0</v>
      </c>
      <c r="K42" s="94">
        <v>0</v>
      </c>
      <c r="L42" s="94">
        <v>0</v>
      </c>
      <c r="M42" s="94">
        <v>0</v>
      </c>
      <c r="N42" s="94">
        <v>0</v>
      </c>
      <c r="O42" s="94">
        <v>0</v>
      </c>
      <c r="P42" s="94">
        <v>0</v>
      </c>
      <c r="Q42" s="51">
        <f t="shared" si="7"/>
        <v>5265</v>
      </c>
      <c r="R42" s="6"/>
      <c r="S42" s="64">
        <v>0</v>
      </c>
      <c r="T42" s="64">
        <v>0</v>
      </c>
      <c r="U42" s="64">
        <v>0</v>
      </c>
      <c r="V42" s="64">
        <v>0</v>
      </c>
      <c r="W42" s="64">
        <v>0</v>
      </c>
      <c r="X42" s="64">
        <v>0</v>
      </c>
      <c r="Y42" s="64">
        <v>0</v>
      </c>
      <c r="Z42" s="64">
        <v>0</v>
      </c>
      <c r="AA42" s="64">
        <v>0</v>
      </c>
      <c r="AB42" s="83">
        <f t="shared" si="8"/>
        <v>0</v>
      </c>
      <c r="AC42" s="51">
        <f t="shared" si="9"/>
        <v>5265</v>
      </c>
      <c r="AD42" s="39"/>
      <c r="AE42" s="64">
        <v>0</v>
      </c>
      <c r="AF42" s="64">
        <v>0</v>
      </c>
      <c r="AG42" s="64">
        <v>0</v>
      </c>
      <c r="AH42" s="64">
        <v>0</v>
      </c>
      <c r="AI42" s="51">
        <f t="shared" si="10"/>
        <v>0</v>
      </c>
      <c r="AJ42" s="64">
        <v>0</v>
      </c>
      <c r="AK42" s="51">
        <f t="shared" si="11"/>
        <v>0</v>
      </c>
      <c r="AL42" s="39"/>
      <c r="AM42" s="84"/>
      <c r="AN42" s="39"/>
    </row>
    <row r="43" spans="1:40" ht="17.149999999999999" customHeight="1" x14ac:dyDescent="0.3">
      <c r="A43" s="8">
        <f t="shared" si="6"/>
        <v>39</v>
      </c>
      <c r="B43" s="86" t="s">
        <v>290</v>
      </c>
      <c r="C43" s="86">
        <v>9532</v>
      </c>
      <c r="D43" s="87" t="s">
        <v>105</v>
      </c>
      <c r="E43" s="128">
        <f t="shared" si="14"/>
        <v>1</v>
      </c>
      <c r="F43" s="120" t="s">
        <v>450</v>
      </c>
      <c r="G43" s="93">
        <v>113141</v>
      </c>
      <c r="H43" s="94">
        <v>450</v>
      </c>
      <c r="I43" s="94"/>
      <c r="J43" s="94">
        <v>0</v>
      </c>
      <c r="K43" s="94">
        <v>0</v>
      </c>
      <c r="L43" s="94"/>
      <c r="M43" s="94">
        <v>29290</v>
      </c>
      <c r="N43" s="94">
        <v>3070</v>
      </c>
      <c r="O43" s="94">
        <v>53173</v>
      </c>
      <c r="P43" s="94">
        <v>4088</v>
      </c>
      <c r="Q43" s="51">
        <f t="shared" si="7"/>
        <v>203212</v>
      </c>
      <c r="R43" s="6"/>
      <c r="S43" s="64">
        <v>92673</v>
      </c>
      <c r="T43" s="64"/>
      <c r="U43" s="64"/>
      <c r="V43" s="64">
        <v>41569</v>
      </c>
      <c r="W43" s="64">
        <v>18865</v>
      </c>
      <c r="X43" s="64">
        <v>19750</v>
      </c>
      <c r="Y43" s="64">
        <v>19047</v>
      </c>
      <c r="Z43" s="64">
        <v>285</v>
      </c>
      <c r="AA43" s="64"/>
      <c r="AB43" s="83">
        <f t="shared" si="8"/>
        <v>192189</v>
      </c>
      <c r="AC43" s="51">
        <f t="shared" si="9"/>
        <v>11023</v>
      </c>
      <c r="AD43" s="39"/>
      <c r="AE43" s="64">
        <v>788663</v>
      </c>
      <c r="AF43" s="64">
        <v>28752</v>
      </c>
      <c r="AG43" s="64">
        <v>140565</v>
      </c>
      <c r="AH43" s="64">
        <v>4930</v>
      </c>
      <c r="AI43" s="51">
        <f t="shared" si="10"/>
        <v>962910</v>
      </c>
      <c r="AJ43" s="64">
        <v>29236</v>
      </c>
      <c r="AK43" s="51">
        <f t="shared" si="11"/>
        <v>933674</v>
      </c>
      <c r="AL43" s="39"/>
      <c r="AM43" s="84"/>
      <c r="AN43" s="39"/>
    </row>
    <row r="44" spans="1:40" ht="17.149999999999999" customHeight="1" x14ac:dyDescent="0.3">
      <c r="A44" s="8">
        <f t="shared" si="6"/>
        <v>40</v>
      </c>
      <c r="B44" s="86" t="s">
        <v>290</v>
      </c>
      <c r="C44" s="86">
        <v>15065</v>
      </c>
      <c r="D44" s="87" t="s">
        <v>296</v>
      </c>
      <c r="E44" s="128">
        <f t="shared" si="14"/>
        <v>1</v>
      </c>
      <c r="F44" s="120" t="s">
        <v>450</v>
      </c>
      <c r="G44" s="93">
        <v>73530</v>
      </c>
      <c r="H44" s="94">
        <v>43523</v>
      </c>
      <c r="I44" s="94">
        <v>0</v>
      </c>
      <c r="J44" s="94">
        <v>0</v>
      </c>
      <c r="K44" s="94">
        <v>24565</v>
      </c>
      <c r="L44" s="94">
        <v>0</v>
      </c>
      <c r="M44" s="94">
        <v>5998</v>
      </c>
      <c r="N44" s="94">
        <v>981</v>
      </c>
      <c r="O44" s="94">
        <v>1235</v>
      </c>
      <c r="P44" s="94">
        <v>0</v>
      </c>
      <c r="Q44" s="51">
        <f t="shared" si="7"/>
        <v>149832</v>
      </c>
      <c r="R44" s="6"/>
      <c r="S44" s="64">
        <v>72439</v>
      </c>
      <c r="T44" s="64">
        <v>5998</v>
      </c>
      <c r="U44" s="64">
        <v>0</v>
      </c>
      <c r="V44" s="64">
        <v>3381</v>
      </c>
      <c r="W44" s="64">
        <v>12007</v>
      </c>
      <c r="X44" s="64">
        <v>21963</v>
      </c>
      <c r="Y44" s="64">
        <v>26967</v>
      </c>
      <c r="Z44" s="64">
        <v>0</v>
      </c>
      <c r="AA44" s="64"/>
      <c r="AB44" s="83">
        <f t="shared" si="8"/>
        <v>142755</v>
      </c>
      <c r="AC44" s="51">
        <f t="shared" si="9"/>
        <v>7077</v>
      </c>
      <c r="AD44" s="39"/>
      <c r="AE44" s="64">
        <v>635000</v>
      </c>
      <c r="AF44" s="64">
        <v>4403</v>
      </c>
      <c r="AG44" s="64">
        <v>36984</v>
      </c>
      <c r="AH44" s="64">
        <v>0</v>
      </c>
      <c r="AI44" s="51">
        <f t="shared" si="10"/>
        <v>676387</v>
      </c>
      <c r="AJ44" s="64">
        <v>80701</v>
      </c>
      <c r="AK44" s="51">
        <f t="shared" si="11"/>
        <v>595686</v>
      </c>
      <c r="AL44" s="39"/>
      <c r="AM44" s="84"/>
      <c r="AN44" s="39"/>
    </row>
    <row r="45" spans="1:40" ht="17.149999999999999" customHeight="1" x14ac:dyDescent="0.3">
      <c r="A45" s="8">
        <f t="shared" si="6"/>
        <v>41</v>
      </c>
      <c r="B45" s="86" t="s">
        <v>290</v>
      </c>
      <c r="C45" s="86">
        <v>9627</v>
      </c>
      <c r="D45" s="87" t="s">
        <v>131</v>
      </c>
      <c r="E45" s="128" t="str">
        <f t="shared" si="14"/>
        <v xml:space="preserve"> </v>
      </c>
      <c r="F45" s="120" t="s">
        <v>303</v>
      </c>
      <c r="G45" s="93">
        <v>36393</v>
      </c>
      <c r="H45" s="94">
        <v>169</v>
      </c>
      <c r="I45" s="94">
        <v>470</v>
      </c>
      <c r="J45" s="94">
        <v>0</v>
      </c>
      <c r="K45" s="94"/>
      <c r="L45" s="94"/>
      <c r="M45" s="94">
        <v>950</v>
      </c>
      <c r="N45" s="94">
        <v>8576</v>
      </c>
      <c r="O45" s="94">
        <v>9553</v>
      </c>
      <c r="P45" s="94">
        <v>1254</v>
      </c>
      <c r="Q45" s="51">
        <f t="shared" si="7"/>
        <v>57365</v>
      </c>
      <c r="R45" s="6"/>
      <c r="S45" s="64">
        <v>40441</v>
      </c>
      <c r="T45" s="64">
        <v>0</v>
      </c>
      <c r="U45" s="64">
        <v>540</v>
      </c>
      <c r="V45" s="64">
        <v>182</v>
      </c>
      <c r="W45" s="64">
        <v>5348</v>
      </c>
      <c r="X45" s="64">
        <v>10292</v>
      </c>
      <c r="Y45" s="64">
        <v>4955</v>
      </c>
      <c r="Z45" s="64">
        <v>1629</v>
      </c>
      <c r="AA45" s="64">
        <v>6694</v>
      </c>
      <c r="AB45" s="83">
        <f t="shared" si="8"/>
        <v>70081</v>
      </c>
      <c r="AC45" s="51">
        <f t="shared" si="9"/>
        <v>-12716</v>
      </c>
      <c r="AD45" s="39"/>
      <c r="AE45" s="64">
        <v>801000</v>
      </c>
      <c r="AF45" s="64">
        <v>72381</v>
      </c>
      <c r="AG45" s="64">
        <v>39450</v>
      </c>
      <c r="AH45" s="64">
        <v>1977</v>
      </c>
      <c r="AI45" s="51">
        <f t="shared" si="10"/>
        <v>914808</v>
      </c>
      <c r="AJ45" s="64">
        <v>19407</v>
      </c>
      <c r="AK45" s="51">
        <f t="shared" si="11"/>
        <v>895401</v>
      </c>
      <c r="AL45" s="39"/>
      <c r="AM45" s="84"/>
      <c r="AN45" s="39"/>
    </row>
    <row r="46" spans="1:40" ht="17.149999999999999" customHeight="1" x14ac:dyDescent="0.3">
      <c r="A46" s="8">
        <f t="shared" si="6"/>
        <v>42</v>
      </c>
      <c r="B46" s="86" t="s">
        <v>290</v>
      </c>
      <c r="C46" s="86">
        <v>9629</v>
      </c>
      <c r="D46" s="87" t="s">
        <v>126</v>
      </c>
      <c r="E46" s="128">
        <f t="shared" si="14"/>
        <v>1</v>
      </c>
      <c r="F46" s="120" t="s">
        <v>450</v>
      </c>
      <c r="G46" s="93">
        <v>84562</v>
      </c>
      <c r="H46" s="94">
        <v>0</v>
      </c>
      <c r="I46" s="94">
        <v>95</v>
      </c>
      <c r="J46" s="94">
        <v>0</v>
      </c>
      <c r="K46" s="94"/>
      <c r="L46" s="94"/>
      <c r="M46" s="94">
        <v>4219</v>
      </c>
      <c r="N46" s="94">
        <v>19971</v>
      </c>
      <c r="O46" s="94"/>
      <c r="P46" s="94">
        <v>43670</v>
      </c>
      <c r="Q46" s="51">
        <f t="shared" si="7"/>
        <v>152517</v>
      </c>
      <c r="R46" s="9"/>
      <c r="S46" s="64"/>
      <c r="T46" s="64"/>
      <c r="U46" s="64">
        <v>22115</v>
      </c>
      <c r="V46" s="64">
        <v>14838</v>
      </c>
      <c r="W46" s="64">
        <v>20332</v>
      </c>
      <c r="X46" s="64">
        <v>17628</v>
      </c>
      <c r="Y46" s="64">
        <v>1198</v>
      </c>
      <c r="Z46" s="64"/>
      <c r="AA46" s="64">
        <v>7264</v>
      </c>
      <c r="AB46" s="83">
        <f t="shared" si="8"/>
        <v>83375</v>
      </c>
      <c r="AC46" s="51">
        <f t="shared" si="9"/>
        <v>69142</v>
      </c>
      <c r="AD46" s="39"/>
      <c r="AE46" s="64">
        <v>1450000</v>
      </c>
      <c r="AF46" s="64">
        <v>1209</v>
      </c>
      <c r="AG46" s="64">
        <v>695767</v>
      </c>
      <c r="AH46" s="64">
        <v>4824</v>
      </c>
      <c r="AI46" s="51">
        <f t="shared" si="10"/>
        <v>2151800</v>
      </c>
      <c r="AJ46" s="64">
        <v>10170</v>
      </c>
      <c r="AK46" s="51">
        <f t="shared" si="11"/>
        <v>2141630</v>
      </c>
      <c r="AL46" s="39"/>
      <c r="AM46" s="84"/>
      <c r="AN46" s="39"/>
    </row>
    <row r="47" spans="1:40" ht="17.149999999999999" customHeight="1" x14ac:dyDescent="0.3">
      <c r="A47" s="8">
        <f t="shared" si="6"/>
        <v>43</v>
      </c>
      <c r="B47" s="86" t="s">
        <v>290</v>
      </c>
      <c r="C47" s="86">
        <v>9554</v>
      </c>
      <c r="D47" s="87" t="s">
        <v>111</v>
      </c>
      <c r="E47" s="128">
        <f t="shared" si="14"/>
        <v>1</v>
      </c>
      <c r="F47" s="120" t="s">
        <v>450</v>
      </c>
      <c r="G47" s="93">
        <v>242339</v>
      </c>
      <c r="H47" s="94"/>
      <c r="I47" s="94">
        <v>34436</v>
      </c>
      <c r="J47" s="94"/>
      <c r="K47" s="94">
        <v>69399</v>
      </c>
      <c r="L47" s="94">
        <v>0</v>
      </c>
      <c r="M47" s="94">
        <v>33548</v>
      </c>
      <c r="N47" s="94">
        <v>1839</v>
      </c>
      <c r="O47" s="94">
        <v>12262</v>
      </c>
      <c r="P47" s="94"/>
      <c r="Q47" s="51">
        <f t="shared" si="7"/>
        <v>393823</v>
      </c>
      <c r="R47" s="9"/>
      <c r="S47" s="64">
        <v>71603</v>
      </c>
      <c r="T47" s="64">
        <v>19760</v>
      </c>
      <c r="U47" s="64">
        <v>5435</v>
      </c>
      <c r="V47" s="64">
        <v>128526</v>
      </c>
      <c r="W47" s="64">
        <v>38686</v>
      </c>
      <c r="X47" s="64">
        <v>39904</v>
      </c>
      <c r="Y47" s="64">
        <v>18992</v>
      </c>
      <c r="Z47" s="64">
        <v>31357</v>
      </c>
      <c r="AA47" s="64"/>
      <c r="AB47" s="83">
        <f t="shared" si="8"/>
        <v>354263</v>
      </c>
      <c r="AC47" s="51">
        <f t="shared" si="9"/>
        <v>39560</v>
      </c>
      <c r="AD47" s="39"/>
      <c r="AE47" s="64">
        <v>3221168</v>
      </c>
      <c r="AF47" s="64">
        <v>139151</v>
      </c>
      <c r="AG47" s="64">
        <v>151884</v>
      </c>
      <c r="AH47" s="64">
        <v>2329</v>
      </c>
      <c r="AI47" s="51">
        <f t="shared" si="10"/>
        <v>3514532</v>
      </c>
      <c r="AJ47" s="64">
        <v>38409</v>
      </c>
      <c r="AK47" s="51">
        <f t="shared" si="11"/>
        <v>3476123</v>
      </c>
      <c r="AL47" s="39"/>
      <c r="AM47" s="84"/>
      <c r="AN47" s="39"/>
    </row>
    <row r="48" spans="1:40" ht="17.149999999999999" customHeight="1" x14ac:dyDescent="0.3">
      <c r="A48" s="8">
        <f t="shared" si="6"/>
        <v>44</v>
      </c>
      <c r="B48" s="86" t="s">
        <v>290</v>
      </c>
      <c r="C48" s="86">
        <v>9568</v>
      </c>
      <c r="D48" s="87" t="s">
        <v>261</v>
      </c>
      <c r="E48" s="128">
        <f t="shared" si="14"/>
        <v>1</v>
      </c>
      <c r="F48" s="120" t="s">
        <v>450</v>
      </c>
      <c r="G48" s="93">
        <v>161099</v>
      </c>
      <c r="H48" s="94">
        <v>0</v>
      </c>
      <c r="I48" s="94">
        <v>0</v>
      </c>
      <c r="J48" s="94">
        <v>0</v>
      </c>
      <c r="K48" s="94"/>
      <c r="L48" s="94">
        <v>1667</v>
      </c>
      <c r="M48" s="94">
        <v>22626</v>
      </c>
      <c r="N48" s="94"/>
      <c r="O48" s="94">
        <v>37</v>
      </c>
      <c r="P48" s="94">
        <v>43</v>
      </c>
      <c r="Q48" s="51">
        <f t="shared" si="7"/>
        <v>185472</v>
      </c>
      <c r="R48" s="9"/>
      <c r="S48" s="64">
        <v>85590</v>
      </c>
      <c r="T48" s="64">
        <v>0</v>
      </c>
      <c r="U48" s="64">
        <v>1262</v>
      </c>
      <c r="V48" s="64">
        <v>52578</v>
      </c>
      <c r="W48" s="64">
        <v>32157</v>
      </c>
      <c r="X48" s="64">
        <v>7992</v>
      </c>
      <c r="Y48" s="64">
        <v>4248</v>
      </c>
      <c r="Z48" s="64">
        <v>0</v>
      </c>
      <c r="AA48" s="64">
        <v>10046</v>
      </c>
      <c r="AB48" s="83">
        <f t="shared" si="8"/>
        <v>193873</v>
      </c>
      <c r="AC48" s="51">
        <f t="shared" si="9"/>
        <v>-8401</v>
      </c>
      <c r="AD48" s="39"/>
      <c r="AE48" s="64">
        <v>0</v>
      </c>
      <c r="AF48" s="64">
        <v>0</v>
      </c>
      <c r="AG48" s="64">
        <v>41944</v>
      </c>
      <c r="AH48" s="64"/>
      <c r="AI48" s="51">
        <f t="shared" si="10"/>
        <v>41944</v>
      </c>
      <c r="AJ48" s="64"/>
      <c r="AK48" s="51">
        <f t="shared" si="11"/>
        <v>41944</v>
      </c>
      <c r="AL48" s="39"/>
      <c r="AM48" s="84"/>
      <c r="AN48" s="39"/>
    </row>
    <row r="49" spans="1:40" ht="17.149999999999999" customHeight="1" x14ac:dyDescent="0.3">
      <c r="A49" s="8">
        <f t="shared" si="6"/>
        <v>45</v>
      </c>
      <c r="B49" s="86" t="s">
        <v>290</v>
      </c>
      <c r="C49" s="86">
        <v>9569</v>
      </c>
      <c r="D49" s="87" t="s">
        <v>317</v>
      </c>
      <c r="E49" s="128">
        <f t="shared" si="14"/>
        <v>1</v>
      </c>
      <c r="F49" s="120" t="s">
        <v>450</v>
      </c>
      <c r="G49" s="93">
        <v>49269</v>
      </c>
      <c r="H49" s="94">
        <v>1407</v>
      </c>
      <c r="I49" s="94"/>
      <c r="J49" s="94">
        <v>0</v>
      </c>
      <c r="K49" s="94">
        <v>10000</v>
      </c>
      <c r="L49" s="94">
        <v>0</v>
      </c>
      <c r="M49" s="94">
        <v>12423</v>
      </c>
      <c r="N49" s="94">
        <v>6484</v>
      </c>
      <c r="O49" s="94">
        <v>2537</v>
      </c>
      <c r="P49" s="94">
        <v>4131</v>
      </c>
      <c r="Q49" s="51">
        <f t="shared" si="7"/>
        <v>86251</v>
      </c>
      <c r="R49" s="9"/>
      <c r="S49" s="64">
        <v>44071</v>
      </c>
      <c r="T49" s="64">
        <v>9317</v>
      </c>
      <c r="U49" s="64"/>
      <c r="V49" s="64">
        <v>22751</v>
      </c>
      <c r="W49" s="64">
        <v>12421</v>
      </c>
      <c r="X49" s="64">
        <v>16238</v>
      </c>
      <c r="Y49" s="64">
        <v>774</v>
      </c>
      <c r="Z49" s="64"/>
      <c r="AA49" s="64"/>
      <c r="AB49" s="83">
        <f t="shared" si="8"/>
        <v>105572</v>
      </c>
      <c r="AC49" s="51">
        <f t="shared" si="9"/>
        <v>-19321</v>
      </c>
      <c r="AD49" s="39"/>
      <c r="AE49" s="64">
        <v>675000</v>
      </c>
      <c r="AF49" s="64"/>
      <c r="AG49" s="64">
        <v>177761</v>
      </c>
      <c r="AH49" s="64"/>
      <c r="AI49" s="51">
        <f t="shared" si="10"/>
        <v>852761</v>
      </c>
      <c r="AJ49" s="64">
        <v>0</v>
      </c>
      <c r="AK49" s="51">
        <f t="shared" si="11"/>
        <v>852761</v>
      </c>
      <c r="AL49" s="39"/>
      <c r="AM49" s="84"/>
      <c r="AN49" s="39"/>
    </row>
    <row r="50" spans="1:40" ht="17.149999999999999" customHeight="1" x14ac:dyDescent="0.3">
      <c r="A50" s="8">
        <f t="shared" si="6"/>
        <v>46</v>
      </c>
      <c r="B50" s="86" t="s">
        <v>290</v>
      </c>
      <c r="C50" s="86">
        <v>9570</v>
      </c>
      <c r="D50" s="87" t="s">
        <v>273</v>
      </c>
      <c r="E50" s="128">
        <f t="shared" si="14"/>
        <v>1</v>
      </c>
      <c r="F50" s="120" t="s">
        <v>450</v>
      </c>
      <c r="G50" s="93">
        <v>66579</v>
      </c>
      <c r="H50" s="94">
        <v>3463</v>
      </c>
      <c r="I50" s="94">
        <v>1704</v>
      </c>
      <c r="J50" s="94">
        <v>0</v>
      </c>
      <c r="K50" s="94"/>
      <c r="L50" s="94">
        <v>12836</v>
      </c>
      <c r="M50" s="94">
        <v>122854</v>
      </c>
      <c r="N50" s="94">
        <v>5593</v>
      </c>
      <c r="O50" s="94"/>
      <c r="P50" s="94"/>
      <c r="Q50" s="51">
        <f t="shared" si="7"/>
        <v>213029</v>
      </c>
      <c r="R50" s="9"/>
      <c r="S50" s="64"/>
      <c r="T50" s="64"/>
      <c r="U50" s="64"/>
      <c r="V50" s="64">
        <v>59370</v>
      </c>
      <c r="W50" s="64">
        <v>96268</v>
      </c>
      <c r="X50" s="64">
        <v>14420</v>
      </c>
      <c r="Y50" s="64">
        <v>22424</v>
      </c>
      <c r="Z50" s="64"/>
      <c r="AA50" s="64">
        <v>8974</v>
      </c>
      <c r="AB50" s="83">
        <f t="shared" si="8"/>
        <v>201456</v>
      </c>
      <c r="AC50" s="51">
        <f t="shared" si="9"/>
        <v>11573</v>
      </c>
      <c r="AD50" s="39"/>
      <c r="AE50" s="64">
        <v>1545577</v>
      </c>
      <c r="AF50" s="64">
        <v>295992</v>
      </c>
      <c r="AG50" s="64">
        <v>3068810</v>
      </c>
      <c r="AH50" s="64">
        <v>6090</v>
      </c>
      <c r="AI50" s="51">
        <f t="shared" si="10"/>
        <v>4916469</v>
      </c>
      <c r="AJ50" s="64">
        <v>4531</v>
      </c>
      <c r="AK50" s="51">
        <f t="shared" si="11"/>
        <v>4911938</v>
      </c>
      <c r="AL50" s="39"/>
      <c r="AM50" s="84"/>
      <c r="AN50" s="39"/>
    </row>
    <row r="51" spans="1:40" ht="17.149999999999999" customHeight="1" x14ac:dyDescent="0.3">
      <c r="A51" s="8">
        <f t="shared" si="6"/>
        <v>47</v>
      </c>
      <c r="B51" s="86" t="s">
        <v>290</v>
      </c>
      <c r="C51" s="86">
        <v>14406</v>
      </c>
      <c r="D51" s="87" t="s">
        <v>113</v>
      </c>
      <c r="E51" s="128">
        <f t="shared" si="14"/>
        <v>1</v>
      </c>
      <c r="F51" s="120" t="s">
        <v>450</v>
      </c>
      <c r="G51" s="93">
        <v>82054</v>
      </c>
      <c r="H51" s="94"/>
      <c r="I51" s="94">
        <v>0</v>
      </c>
      <c r="J51" s="94"/>
      <c r="K51" s="94">
        <v>11087</v>
      </c>
      <c r="L51" s="94">
        <v>0</v>
      </c>
      <c r="M51" s="94">
        <v>130</v>
      </c>
      <c r="N51" s="94">
        <v>26</v>
      </c>
      <c r="O51" s="94"/>
      <c r="P51" s="94"/>
      <c r="Q51" s="51">
        <f t="shared" si="7"/>
        <v>93297</v>
      </c>
      <c r="R51" s="9"/>
      <c r="S51" s="64">
        <v>57692</v>
      </c>
      <c r="T51" s="64"/>
      <c r="U51" s="64"/>
      <c r="V51" s="64">
        <v>8847</v>
      </c>
      <c r="W51" s="64">
        <v>7402</v>
      </c>
      <c r="X51" s="64">
        <v>7394</v>
      </c>
      <c r="Y51" s="64">
        <v>1424</v>
      </c>
      <c r="Z51" s="64">
        <v>1474</v>
      </c>
      <c r="AA51" s="64"/>
      <c r="AB51" s="83">
        <f t="shared" si="8"/>
        <v>84233</v>
      </c>
      <c r="AC51" s="51">
        <f t="shared" si="9"/>
        <v>9064</v>
      </c>
      <c r="AD51" s="39"/>
      <c r="AE51" s="64">
        <v>1251641</v>
      </c>
      <c r="AF51" s="64">
        <v>18702</v>
      </c>
      <c r="AG51" s="64">
        <v>21680</v>
      </c>
      <c r="AH51" s="64">
        <v>4750</v>
      </c>
      <c r="AI51" s="51">
        <f t="shared" si="10"/>
        <v>1296773</v>
      </c>
      <c r="AJ51" s="64">
        <v>3173</v>
      </c>
      <c r="AK51" s="51">
        <f t="shared" si="11"/>
        <v>1293600</v>
      </c>
      <c r="AL51" s="39"/>
      <c r="AM51" s="84"/>
      <c r="AN51" s="39"/>
    </row>
    <row r="52" spans="1:40" ht="17.149999999999999" customHeight="1" x14ac:dyDescent="0.3">
      <c r="A52" s="8">
        <f t="shared" si="6"/>
        <v>48</v>
      </c>
      <c r="B52" s="86" t="s">
        <v>290</v>
      </c>
      <c r="C52" s="86">
        <v>9632</v>
      </c>
      <c r="D52" s="87" t="s">
        <v>132</v>
      </c>
      <c r="E52" s="128">
        <f t="shared" si="14"/>
        <v>1</v>
      </c>
      <c r="F52" s="120" t="s">
        <v>450</v>
      </c>
      <c r="G52" s="93">
        <v>85972</v>
      </c>
      <c r="H52" s="94">
        <v>29068</v>
      </c>
      <c r="I52" s="94">
        <v>0</v>
      </c>
      <c r="J52" s="94"/>
      <c r="K52" s="94">
        <v>3500</v>
      </c>
      <c r="L52" s="94">
        <v>0</v>
      </c>
      <c r="M52" s="94">
        <v>24747</v>
      </c>
      <c r="N52" s="94">
        <v>28016</v>
      </c>
      <c r="O52" s="94">
        <v>307340</v>
      </c>
      <c r="P52" s="94">
        <v>3580</v>
      </c>
      <c r="Q52" s="51">
        <f t="shared" si="7"/>
        <v>482223</v>
      </c>
      <c r="R52" s="9"/>
      <c r="S52" s="64">
        <v>66093</v>
      </c>
      <c r="T52" s="64">
        <v>28991</v>
      </c>
      <c r="U52" s="64">
        <v>54572</v>
      </c>
      <c r="V52" s="64">
        <v>133873</v>
      </c>
      <c r="W52" s="64">
        <v>127373</v>
      </c>
      <c r="X52" s="64">
        <v>32263</v>
      </c>
      <c r="Y52" s="64">
        <v>1000</v>
      </c>
      <c r="Z52" s="64">
        <v>0</v>
      </c>
      <c r="AA52" s="64">
        <v>2609</v>
      </c>
      <c r="AB52" s="83">
        <f t="shared" si="8"/>
        <v>446774</v>
      </c>
      <c r="AC52" s="51">
        <f t="shared" si="9"/>
        <v>35449</v>
      </c>
      <c r="AD52" s="39"/>
      <c r="AE52" s="64">
        <v>6950000</v>
      </c>
      <c r="AF52" s="64">
        <v>77342</v>
      </c>
      <c r="AG52" s="64">
        <v>888897</v>
      </c>
      <c r="AH52" s="64">
        <v>75735</v>
      </c>
      <c r="AI52" s="51">
        <f t="shared" si="10"/>
        <v>7991974</v>
      </c>
      <c r="AJ52" s="64">
        <v>57219</v>
      </c>
      <c r="AK52" s="51">
        <f t="shared" si="11"/>
        <v>7934755</v>
      </c>
      <c r="AL52" s="39"/>
      <c r="AM52" s="84"/>
      <c r="AN52" s="39"/>
    </row>
    <row r="53" spans="1:40" ht="17.149999999999999" customHeight="1" x14ac:dyDescent="0.3">
      <c r="A53" s="8">
        <f t="shared" si="6"/>
        <v>49</v>
      </c>
      <c r="B53" s="86" t="s">
        <v>290</v>
      </c>
      <c r="C53" s="86">
        <v>9633</v>
      </c>
      <c r="D53" s="87" t="s">
        <v>133</v>
      </c>
      <c r="E53" s="128">
        <f t="shared" si="14"/>
        <v>1</v>
      </c>
      <c r="F53" s="120" t="s">
        <v>450</v>
      </c>
      <c r="G53" s="93">
        <v>220167</v>
      </c>
      <c r="H53" s="94">
        <v>12340</v>
      </c>
      <c r="I53" s="94">
        <v>8642</v>
      </c>
      <c r="J53" s="94">
        <v>51148</v>
      </c>
      <c r="K53" s="94">
        <v>0</v>
      </c>
      <c r="L53" s="94">
        <v>10000</v>
      </c>
      <c r="M53" s="94">
        <v>233026</v>
      </c>
      <c r="N53" s="94">
        <v>582784</v>
      </c>
      <c r="O53" s="94">
        <v>5040</v>
      </c>
      <c r="P53" s="94"/>
      <c r="Q53" s="51">
        <f t="shared" si="7"/>
        <v>1123147</v>
      </c>
      <c r="R53" s="9"/>
      <c r="S53" s="64">
        <v>131063</v>
      </c>
      <c r="T53" s="64">
        <v>39000</v>
      </c>
      <c r="U53" s="64">
        <v>3902</v>
      </c>
      <c r="V53" s="64">
        <v>347713</v>
      </c>
      <c r="W53" s="64">
        <v>217613</v>
      </c>
      <c r="X53" s="64">
        <v>313883</v>
      </c>
      <c r="Y53" s="64">
        <v>86729</v>
      </c>
      <c r="Z53" s="64">
        <v>17794</v>
      </c>
      <c r="AA53" s="64">
        <v>0</v>
      </c>
      <c r="AB53" s="83">
        <f t="shared" si="8"/>
        <v>1157697</v>
      </c>
      <c r="AC53" s="51">
        <f t="shared" si="9"/>
        <v>-34550</v>
      </c>
      <c r="AD53" s="39"/>
      <c r="AE53" s="64">
        <v>5061806</v>
      </c>
      <c r="AF53" s="64">
        <v>2254066</v>
      </c>
      <c r="AG53" s="64">
        <v>16159715</v>
      </c>
      <c r="AH53" s="64">
        <v>50650</v>
      </c>
      <c r="AI53" s="51">
        <f t="shared" si="10"/>
        <v>23526237</v>
      </c>
      <c r="AJ53" s="64">
        <v>100761</v>
      </c>
      <c r="AK53" s="51">
        <f t="shared" si="11"/>
        <v>23425476</v>
      </c>
      <c r="AL53" s="39"/>
      <c r="AM53" s="84"/>
      <c r="AN53" s="39"/>
    </row>
    <row r="54" spans="1:40" s="7" customFormat="1" ht="17.149999999999999" customHeight="1" x14ac:dyDescent="0.3">
      <c r="A54" s="205" t="s">
        <v>438</v>
      </c>
      <c r="B54" s="205"/>
      <c r="C54" s="205"/>
      <c r="D54" s="205"/>
      <c r="E54" s="128" t="str">
        <f t="shared" si="14"/>
        <v xml:space="preserve"> </v>
      </c>
      <c r="F54" s="117"/>
      <c r="G54" s="107">
        <f t="shared" ref="G54:Q54" si="15">SUM(G5:G53)</f>
        <v>4723910</v>
      </c>
      <c r="H54" s="107">
        <f t="shared" si="15"/>
        <v>156690</v>
      </c>
      <c r="I54" s="107">
        <f t="shared" si="15"/>
        <v>266850</v>
      </c>
      <c r="J54" s="107">
        <f t="shared" si="15"/>
        <v>402189</v>
      </c>
      <c r="K54" s="107">
        <f t="shared" si="15"/>
        <v>374250</v>
      </c>
      <c r="L54" s="107">
        <f t="shared" si="15"/>
        <v>1655722</v>
      </c>
      <c r="M54" s="107">
        <f t="shared" si="15"/>
        <v>1149088</v>
      </c>
      <c r="N54" s="107">
        <f t="shared" si="15"/>
        <v>1179758</v>
      </c>
      <c r="O54" s="107">
        <f t="shared" si="15"/>
        <v>739496</v>
      </c>
      <c r="P54" s="107">
        <f t="shared" si="15"/>
        <v>185114</v>
      </c>
      <c r="Q54" s="143">
        <f t="shared" si="15"/>
        <v>10833067</v>
      </c>
      <c r="R54" s="31"/>
      <c r="S54" s="108">
        <f t="shared" ref="S54:AB54" si="16">SUM(S5:S53)</f>
        <v>2298373</v>
      </c>
      <c r="T54" s="108">
        <f t="shared" si="16"/>
        <v>449529</v>
      </c>
      <c r="U54" s="108">
        <f t="shared" si="16"/>
        <v>373338</v>
      </c>
      <c r="V54" s="108">
        <f t="shared" si="16"/>
        <v>1790799</v>
      </c>
      <c r="W54" s="108">
        <f t="shared" si="16"/>
        <v>1857416</v>
      </c>
      <c r="X54" s="108">
        <f t="shared" si="16"/>
        <v>1331368</v>
      </c>
      <c r="Y54" s="108">
        <f t="shared" si="16"/>
        <v>412184</v>
      </c>
      <c r="Z54" s="108">
        <f t="shared" si="16"/>
        <v>196512</v>
      </c>
      <c r="AA54" s="108">
        <f t="shared" si="16"/>
        <v>822665</v>
      </c>
      <c r="AB54" s="83">
        <f t="shared" si="16"/>
        <v>9532184</v>
      </c>
      <c r="AC54" s="51">
        <f t="shared" si="9"/>
        <v>1300883</v>
      </c>
      <c r="AD54" s="35"/>
      <c r="AE54" s="108">
        <f t="shared" ref="AE54:AK54" si="17">SUM(AE5:AE53)</f>
        <v>77692182</v>
      </c>
      <c r="AF54" s="108">
        <f t="shared" si="17"/>
        <v>5936019</v>
      </c>
      <c r="AG54" s="108">
        <f t="shared" si="17"/>
        <v>39277779</v>
      </c>
      <c r="AH54" s="108">
        <f t="shared" si="17"/>
        <v>297424</v>
      </c>
      <c r="AI54" s="51">
        <f t="shared" si="17"/>
        <v>123203404</v>
      </c>
      <c r="AJ54" s="108">
        <f t="shared" si="17"/>
        <v>702420</v>
      </c>
      <c r="AK54" s="51">
        <f t="shared" si="17"/>
        <v>122500984</v>
      </c>
      <c r="AL54" s="77"/>
      <c r="AM54" s="85"/>
    </row>
    <row r="55" spans="1:40" s="7" customFormat="1" ht="17.149999999999999" customHeight="1" x14ac:dyDescent="0.3">
      <c r="A55" s="199" t="s">
        <v>322</v>
      </c>
      <c r="B55" s="200"/>
      <c r="C55" s="200"/>
      <c r="D55" s="200"/>
      <c r="E55" s="128" t="str">
        <f t="shared" si="14"/>
        <v xml:space="preserve"> </v>
      </c>
      <c r="F55" s="117"/>
      <c r="G55" s="129">
        <v>4653233</v>
      </c>
      <c r="H55" s="100">
        <v>78125</v>
      </c>
      <c r="I55" s="100">
        <v>288337</v>
      </c>
      <c r="J55" s="100">
        <v>731480</v>
      </c>
      <c r="K55" s="100">
        <v>330193</v>
      </c>
      <c r="L55" s="100">
        <v>281474</v>
      </c>
      <c r="M55" s="100">
        <v>1204932</v>
      </c>
      <c r="N55" s="100">
        <v>1062572</v>
      </c>
      <c r="O55" s="100">
        <v>774115</v>
      </c>
      <c r="P55" s="100">
        <v>201598</v>
      </c>
      <c r="Q55" s="83">
        <v>9606059</v>
      </c>
      <c r="R55" s="92"/>
      <c r="S55" s="96">
        <v>2042856</v>
      </c>
      <c r="T55" s="96">
        <v>452358</v>
      </c>
      <c r="U55" s="96">
        <v>510214</v>
      </c>
      <c r="V55" s="96">
        <v>1473919</v>
      </c>
      <c r="W55" s="96">
        <v>1816448</v>
      </c>
      <c r="X55" s="96">
        <v>1662274</v>
      </c>
      <c r="Y55" s="96">
        <v>485668</v>
      </c>
      <c r="Z55" s="96">
        <v>205202</v>
      </c>
      <c r="AA55" s="96">
        <v>503602</v>
      </c>
      <c r="AB55" s="83">
        <v>9152541</v>
      </c>
      <c r="AC55" s="83">
        <v>453518</v>
      </c>
      <c r="AD55" s="97"/>
      <c r="AE55" s="96">
        <v>78451215</v>
      </c>
      <c r="AF55" s="96">
        <v>6529062</v>
      </c>
      <c r="AG55" s="96">
        <v>37867248</v>
      </c>
      <c r="AH55" s="96">
        <v>197902</v>
      </c>
      <c r="AI55" s="83">
        <v>123045427</v>
      </c>
      <c r="AJ55" s="96">
        <v>834668</v>
      </c>
      <c r="AK55" s="83">
        <v>122210759</v>
      </c>
      <c r="AL55" s="77"/>
      <c r="AM55" s="97"/>
    </row>
    <row r="56" spans="1:40" s="7" customFormat="1" ht="17.149999999999999" customHeight="1" x14ac:dyDescent="0.3">
      <c r="A56" s="201" t="s">
        <v>439</v>
      </c>
      <c r="B56" s="202"/>
      <c r="C56" s="202"/>
      <c r="D56" s="202"/>
      <c r="E56" s="128" t="str">
        <f t="shared" si="14"/>
        <v xml:space="preserve"> </v>
      </c>
      <c r="F56" s="118"/>
      <c r="G56" s="109">
        <f t="shared" ref="G56:AJ56" si="18">+G54/G55</f>
        <v>1.0151887945434928</v>
      </c>
      <c r="H56" s="110">
        <f t="shared" si="18"/>
        <v>2.0056319999999999</v>
      </c>
      <c r="I56" s="110">
        <f t="shared" si="18"/>
        <v>0.92547956037553281</v>
      </c>
      <c r="J56" s="110">
        <f t="shared" si="18"/>
        <v>0.5498291135779515</v>
      </c>
      <c r="K56" s="110">
        <f t="shared" si="18"/>
        <v>1.1334280254275531</v>
      </c>
      <c r="L56" s="110">
        <f t="shared" si="18"/>
        <v>5.8823266092072446</v>
      </c>
      <c r="M56" s="110">
        <f t="shared" si="18"/>
        <v>0.95365381614896105</v>
      </c>
      <c r="N56" s="110">
        <f t="shared" si="18"/>
        <v>1.1102852324360137</v>
      </c>
      <c r="O56" s="110">
        <f t="shared" si="18"/>
        <v>0.95527925437435002</v>
      </c>
      <c r="P56" s="110">
        <f t="shared" si="18"/>
        <v>0.91823331580670442</v>
      </c>
      <c r="Q56" s="52">
        <f t="shared" si="18"/>
        <v>1.1277327153622521</v>
      </c>
      <c r="R56" s="79"/>
      <c r="S56" s="40">
        <f t="shared" si="18"/>
        <v>1.1250783217221381</v>
      </c>
      <c r="T56" s="40">
        <f t="shared" si="18"/>
        <v>0.99374610374968497</v>
      </c>
      <c r="U56" s="40">
        <f t="shared" si="18"/>
        <v>0.73172825520271889</v>
      </c>
      <c r="V56" s="40">
        <f t="shared" si="18"/>
        <v>1.2149914615389312</v>
      </c>
      <c r="W56" s="40">
        <f t="shared" si="18"/>
        <v>1.0225539074061025</v>
      </c>
      <c r="X56" s="40">
        <f t="shared" si="18"/>
        <v>0.80093173568256493</v>
      </c>
      <c r="Y56" s="40">
        <f t="shared" si="18"/>
        <v>0.84869499328759568</v>
      </c>
      <c r="Z56" s="40">
        <v>0</v>
      </c>
      <c r="AA56" s="40">
        <f t="shared" si="18"/>
        <v>1.6335618206440801</v>
      </c>
      <c r="AB56" s="147">
        <f>+AB54/AB55</f>
        <v>1.0414795191848909</v>
      </c>
      <c r="AC56" s="147">
        <f>+AC54/AC55*-1</f>
        <v>-2.8684263910142485</v>
      </c>
      <c r="AD56" s="37"/>
      <c r="AE56" s="40">
        <f t="shared" si="18"/>
        <v>0.99032477699676158</v>
      </c>
      <c r="AF56" s="66">
        <f t="shared" si="18"/>
        <v>0.9091687289843472</v>
      </c>
      <c r="AG56" s="40">
        <f t="shared" si="18"/>
        <v>1.0372493665238096</v>
      </c>
      <c r="AH56" s="40">
        <f t="shared" si="18"/>
        <v>1.5028852664450081</v>
      </c>
      <c r="AI56" s="52">
        <f>+AI54/AI55</f>
        <v>1.0012838916801028</v>
      </c>
      <c r="AJ56" s="40">
        <f t="shared" si="18"/>
        <v>0.84155616364830088</v>
      </c>
      <c r="AK56" s="52">
        <f>+AK54/AK55</f>
        <v>1.0023747909134579</v>
      </c>
      <c r="AL56" s="77"/>
    </row>
    <row r="57" spans="1:40" x14ac:dyDescent="0.25">
      <c r="D57" s="45"/>
      <c r="E57" s="45"/>
      <c r="U57"/>
      <c r="V57"/>
      <c r="W57"/>
      <c r="X57"/>
      <c r="Y57"/>
      <c r="Z57"/>
      <c r="AA57"/>
    </row>
    <row r="58" spans="1:40" x14ac:dyDescent="0.25">
      <c r="D58" s="45"/>
      <c r="E58" s="45"/>
      <c r="U58"/>
      <c r="V58"/>
      <c r="W58"/>
      <c r="X58"/>
      <c r="Y58"/>
      <c r="Z58"/>
      <c r="AA58"/>
    </row>
    <row r="59" spans="1:40" ht="13" x14ac:dyDescent="0.3">
      <c r="D59" s="149" t="s">
        <v>442</v>
      </c>
      <c r="E59" s="149"/>
      <c r="F59" s="35">
        <f>SUM(E5:E53)</f>
        <v>40</v>
      </c>
      <c r="U59"/>
      <c r="V59"/>
      <c r="W59"/>
      <c r="X59"/>
      <c r="Y59"/>
      <c r="Z59"/>
      <c r="AA59"/>
    </row>
    <row r="60" spans="1:40" ht="13" x14ac:dyDescent="0.3">
      <c r="D60" s="149" t="s">
        <v>318</v>
      </c>
      <c r="E60" s="149"/>
      <c r="F60" s="150">
        <f>+F59/A53</f>
        <v>0.81632653061224492</v>
      </c>
      <c r="U60"/>
      <c r="V60"/>
      <c r="W60"/>
      <c r="X60"/>
      <c r="Y60"/>
      <c r="Z60"/>
      <c r="AA60"/>
    </row>
    <row r="61" spans="1:40" x14ac:dyDescent="0.25">
      <c r="D61" s="45"/>
      <c r="E61" s="45"/>
      <c r="U61"/>
      <c r="V61"/>
      <c r="W61"/>
      <c r="X61"/>
      <c r="Y61"/>
      <c r="Z61"/>
      <c r="AA61"/>
    </row>
    <row r="62" spans="1:40" x14ac:dyDescent="0.25">
      <c r="D62" s="45"/>
      <c r="E62" s="45"/>
      <c r="U62"/>
      <c r="V62"/>
      <c r="W62"/>
      <c r="X62"/>
      <c r="Y62"/>
      <c r="Z62"/>
      <c r="AA62"/>
    </row>
    <row r="63" spans="1:40" x14ac:dyDescent="0.25">
      <c r="D63" s="45"/>
      <c r="E63" s="45"/>
      <c r="U63"/>
      <c r="V63"/>
      <c r="W63"/>
      <c r="X63"/>
      <c r="Y63"/>
      <c r="Z63"/>
      <c r="AA63"/>
    </row>
    <row r="64" spans="1:40" x14ac:dyDescent="0.25">
      <c r="D64" s="45"/>
      <c r="E64" s="45"/>
      <c r="U64"/>
      <c r="V64"/>
      <c r="W64"/>
      <c r="X64"/>
      <c r="Y64"/>
      <c r="Z64"/>
      <c r="AA64"/>
    </row>
    <row r="65" spans="4:27" x14ac:dyDescent="0.25">
      <c r="D65" s="45"/>
      <c r="E65" s="45"/>
      <c r="U65"/>
      <c r="V65"/>
      <c r="W65"/>
      <c r="X65"/>
      <c r="Y65"/>
      <c r="Z65"/>
      <c r="AA65"/>
    </row>
    <row r="66" spans="4:27" x14ac:dyDescent="0.25">
      <c r="D66" s="45"/>
      <c r="E66" s="45"/>
      <c r="U66"/>
      <c r="V66"/>
      <c r="W66"/>
      <c r="X66"/>
      <c r="Y66"/>
      <c r="Z66"/>
      <c r="AA66"/>
    </row>
    <row r="67" spans="4:27" x14ac:dyDescent="0.25">
      <c r="D67" s="45"/>
      <c r="E67" s="45"/>
      <c r="U67"/>
      <c r="V67"/>
      <c r="W67"/>
      <c r="X67"/>
      <c r="Y67"/>
      <c r="Z67"/>
      <c r="AA67"/>
    </row>
    <row r="68" spans="4:27" x14ac:dyDescent="0.25">
      <c r="D68" s="45"/>
      <c r="E68" s="45"/>
      <c r="U68"/>
      <c r="V68"/>
      <c r="W68"/>
      <c r="X68"/>
      <c r="Y68"/>
      <c r="Z68"/>
      <c r="AA68"/>
    </row>
    <row r="69" spans="4:27" x14ac:dyDescent="0.25">
      <c r="D69" s="45"/>
      <c r="E69" s="45"/>
      <c r="U69"/>
      <c r="V69"/>
      <c r="W69"/>
      <c r="X69"/>
      <c r="Y69"/>
      <c r="Z69"/>
      <c r="AA69"/>
    </row>
    <row r="70" spans="4:27" x14ac:dyDescent="0.25">
      <c r="D70" s="45"/>
      <c r="E70" s="45"/>
      <c r="U70"/>
      <c r="V70"/>
      <c r="W70"/>
      <c r="X70"/>
      <c r="Y70"/>
      <c r="Z70"/>
      <c r="AA70"/>
    </row>
    <row r="71" spans="4:27" x14ac:dyDescent="0.25">
      <c r="D71" s="45"/>
      <c r="E71" s="45"/>
      <c r="U71"/>
      <c r="V71"/>
      <c r="W71"/>
      <c r="X71"/>
      <c r="Y71"/>
      <c r="Z71"/>
      <c r="AA71"/>
    </row>
    <row r="72" spans="4:27" x14ac:dyDescent="0.25">
      <c r="D72" s="45"/>
      <c r="E72" s="45"/>
      <c r="U72"/>
      <c r="V72"/>
      <c r="W72"/>
      <c r="X72"/>
      <c r="Y72"/>
      <c r="Z72"/>
      <c r="AA72"/>
    </row>
    <row r="73" spans="4:27" x14ac:dyDescent="0.25">
      <c r="D73" s="45"/>
      <c r="E73" s="45"/>
      <c r="U73"/>
      <c r="V73"/>
      <c r="W73"/>
      <c r="X73"/>
      <c r="Y73"/>
      <c r="Z73"/>
      <c r="AA73"/>
    </row>
    <row r="74" spans="4:27" x14ac:dyDescent="0.25">
      <c r="D74" s="45"/>
      <c r="E74" s="45"/>
      <c r="U74"/>
      <c r="V74"/>
      <c r="W74"/>
      <c r="X74"/>
      <c r="Y74"/>
      <c r="Z74"/>
      <c r="AA74"/>
    </row>
    <row r="75" spans="4:27" x14ac:dyDescent="0.25">
      <c r="D75" s="45"/>
      <c r="E75" s="45"/>
      <c r="U75"/>
      <c r="V75"/>
      <c r="W75"/>
      <c r="X75"/>
      <c r="Y75"/>
      <c r="Z75"/>
      <c r="AA75"/>
    </row>
    <row r="76" spans="4:27" x14ac:dyDescent="0.25">
      <c r="D76" s="45"/>
      <c r="E76" s="45"/>
      <c r="U76"/>
      <c r="V76"/>
      <c r="W76"/>
      <c r="X76"/>
      <c r="Y76"/>
      <c r="Z76"/>
      <c r="AA76"/>
    </row>
    <row r="77" spans="4:27" x14ac:dyDescent="0.25">
      <c r="D77" s="45"/>
      <c r="E77" s="45"/>
      <c r="U77"/>
      <c r="V77"/>
      <c r="W77"/>
      <c r="X77"/>
      <c r="Y77"/>
      <c r="Z77"/>
      <c r="AA77"/>
    </row>
    <row r="78" spans="4:27" x14ac:dyDescent="0.25">
      <c r="D78" s="45"/>
      <c r="E78" s="45"/>
      <c r="U78"/>
      <c r="V78"/>
      <c r="W78"/>
      <c r="X78"/>
      <c r="Y78"/>
      <c r="Z78"/>
      <c r="AA78"/>
    </row>
    <row r="79" spans="4:27" x14ac:dyDescent="0.25">
      <c r="D79" s="45"/>
      <c r="E79" s="45"/>
      <c r="U79"/>
      <c r="V79"/>
      <c r="W79"/>
      <c r="X79"/>
      <c r="Y79"/>
      <c r="Z79"/>
      <c r="AA79"/>
    </row>
    <row r="80" spans="4:27" x14ac:dyDescent="0.25">
      <c r="D80" s="45"/>
      <c r="E80" s="45"/>
      <c r="U80"/>
      <c r="V80"/>
      <c r="W80"/>
      <c r="X80"/>
      <c r="Y80"/>
      <c r="Z80"/>
      <c r="AA80"/>
    </row>
    <row r="81" spans="4:27" x14ac:dyDescent="0.25">
      <c r="D81" s="45"/>
      <c r="E81" s="45"/>
      <c r="U81"/>
      <c r="V81"/>
      <c r="W81"/>
      <c r="X81"/>
      <c r="Y81"/>
      <c r="Z81"/>
      <c r="AA81"/>
    </row>
    <row r="82" spans="4:27" x14ac:dyDescent="0.25">
      <c r="D82" s="45"/>
      <c r="E82" s="45"/>
      <c r="U82"/>
      <c r="V82"/>
      <c r="W82"/>
      <c r="X82"/>
      <c r="Y82"/>
      <c r="Z82"/>
      <c r="AA82"/>
    </row>
    <row r="83" spans="4:27" x14ac:dyDescent="0.25">
      <c r="D83" s="45"/>
      <c r="E83" s="45"/>
      <c r="U83"/>
      <c r="V83"/>
      <c r="W83"/>
      <c r="X83"/>
      <c r="Y83"/>
      <c r="Z83"/>
      <c r="AA83"/>
    </row>
    <row r="84" spans="4:27" x14ac:dyDescent="0.25">
      <c r="D84" s="45"/>
      <c r="E84" s="45"/>
      <c r="U84"/>
      <c r="V84"/>
      <c r="W84"/>
      <c r="X84"/>
      <c r="Y84"/>
      <c r="Z84"/>
      <c r="AA84"/>
    </row>
    <row r="85" spans="4:27" x14ac:dyDescent="0.25">
      <c r="D85" s="45"/>
      <c r="E85" s="45"/>
      <c r="U85"/>
      <c r="V85"/>
      <c r="W85"/>
      <c r="X85"/>
      <c r="Y85"/>
      <c r="Z85"/>
      <c r="AA85"/>
    </row>
    <row r="86" spans="4:27" x14ac:dyDescent="0.25">
      <c r="D86" s="45"/>
      <c r="E86" s="45"/>
      <c r="U86"/>
      <c r="V86"/>
      <c r="W86"/>
      <c r="X86"/>
      <c r="Y86"/>
      <c r="Z86"/>
      <c r="AA86"/>
    </row>
    <row r="87" spans="4:27" x14ac:dyDescent="0.25">
      <c r="D87" s="45"/>
      <c r="E87" s="45"/>
      <c r="U87"/>
      <c r="V87"/>
      <c r="W87"/>
      <c r="X87"/>
      <c r="Y87"/>
      <c r="Z87"/>
      <c r="AA87"/>
    </row>
    <row r="88" spans="4:27" x14ac:dyDescent="0.25">
      <c r="D88" s="45"/>
      <c r="E88" s="45"/>
      <c r="U88"/>
      <c r="V88"/>
      <c r="W88"/>
      <c r="X88"/>
      <c r="Y88"/>
      <c r="Z88"/>
      <c r="AA88"/>
    </row>
    <row r="89" spans="4:27" x14ac:dyDescent="0.25">
      <c r="D89" s="45"/>
      <c r="E89" s="45"/>
      <c r="U89"/>
      <c r="V89"/>
      <c r="W89"/>
      <c r="X89"/>
      <c r="Y89"/>
      <c r="Z89"/>
      <c r="AA89"/>
    </row>
    <row r="90" spans="4:27" x14ac:dyDescent="0.25">
      <c r="D90" s="45"/>
      <c r="E90" s="45"/>
      <c r="U90"/>
      <c r="V90"/>
      <c r="W90"/>
      <c r="X90"/>
      <c r="Y90"/>
      <c r="Z90"/>
      <c r="AA90"/>
    </row>
    <row r="91" spans="4:27" x14ac:dyDescent="0.25">
      <c r="D91" s="45"/>
      <c r="E91" s="45"/>
      <c r="U91"/>
      <c r="V91"/>
      <c r="W91"/>
      <c r="X91"/>
      <c r="Y91"/>
      <c r="Z91"/>
      <c r="AA91"/>
    </row>
    <row r="92" spans="4:27" x14ac:dyDescent="0.25">
      <c r="D92" s="45"/>
      <c r="E92" s="45"/>
      <c r="U92"/>
      <c r="V92"/>
      <c r="W92"/>
      <c r="X92"/>
      <c r="Y92"/>
      <c r="Z92"/>
      <c r="AA92"/>
    </row>
    <row r="93" spans="4:27" x14ac:dyDescent="0.25">
      <c r="D93" s="45"/>
      <c r="E93" s="45"/>
      <c r="U93"/>
      <c r="V93"/>
      <c r="W93"/>
      <c r="X93"/>
      <c r="Y93"/>
      <c r="Z93"/>
      <c r="AA93"/>
    </row>
    <row r="94" spans="4:27" x14ac:dyDescent="0.25">
      <c r="D94" s="45"/>
      <c r="E94" s="45"/>
      <c r="U94"/>
      <c r="V94"/>
      <c r="W94"/>
      <c r="X94"/>
      <c r="Y94"/>
      <c r="Z94"/>
      <c r="AA94"/>
    </row>
    <row r="95" spans="4:27" x14ac:dyDescent="0.25">
      <c r="D95" s="45"/>
      <c r="E95" s="45"/>
      <c r="U95"/>
      <c r="V95"/>
      <c r="W95"/>
      <c r="X95"/>
      <c r="Y95"/>
      <c r="Z95"/>
      <c r="AA95"/>
    </row>
    <row r="96" spans="4:27" x14ac:dyDescent="0.25">
      <c r="D96" s="45"/>
      <c r="E96" s="45"/>
      <c r="U96"/>
      <c r="V96"/>
      <c r="W96"/>
      <c r="X96"/>
      <c r="Y96"/>
      <c r="Z96"/>
      <c r="AA96"/>
    </row>
    <row r="97" spans="4:27" x14ac:dyDescent="0.25">
      <c r="D97" s="45"/>
      <c r="E97" s="45"/>
      <c r="U97"/>
      <c r="V97"/>
      <c r="W97"/>
      <c r="X97"/>
      <c r="Y97"/>
      <c r="Z97"/>
      <c r="AA97"/>
    </row>
    <row r="98" spans="4:27" x14ac:dyDescent="0.25">
      <c r="D98" s="45"/>
      <c r="E98" s="45"/>
      <c r="U98"/>
      <c r="V98"/>
      <c r="W98"/>
      <c r="X98"/>
      <c r="Y98"/>
      <c r="Z98"/>
      <c r="AA98"/>
    </row>
    <row r="99" spans="4:27" x14ac:dyDescent="0.25">
      <c r="D99" s="45"/>
      <c r="E99" s="45"/>
      <c r="U99"/>
      <c r="V99"/>
      <c r="W99"/>
      <c r="X99"/>
      <c r="Y99"/>
      <c r="Z99"/>
      <c r="AA99"/>
    </row>
    <row r="100" spans="4:27" x14ac:dyDescent="0.25">
      <c r="D100" s="45"/>
      <c r="E100" s="45"/>
      <c r="U100"/>
      <c r="V100"/>
      <c r="W100"/>
      <c r="X100"/>
      <c r="Y100"/>
      <c r="Z100"/>
      <c r="AA100"/>
    </row>
    <row r="101" spans="4:27" x14ac:dyDescent="0.25">
      <c r="D101" s="45"/>
      <c r="E101" s="45"/>
      <c r="U101"/>
      <c r="V101"/>
      <c r="W101"/>
      <c r="X101"/>
      <c r="Y101"/>
      <c r="Z101"/>
      <c r="AA101"/>
    </row>
    <row r="102" spans="4:27" x14ac:dyDescent="0.25">
      <c r="D102" s="45"/>
      <c r="E102" s="45"/>
      <c r="U102"/>
      <c r="V102"/>
      <c r="W102"/>
      <c r="X102"/>
      <c r="Y102"/>
      <c r="Z102"/>
      <c r="AA102"/>
    </row>
    <row r="103" spans="4:27" x14ac:dyDescent="0.25">
      <c r="D103" s="45"/>
      <c r="E103" s="45"/>
      <c r="U103"/>
      <c r="V103"/>
      <c r="W103"/>
      <c r="X103"/>
      <c r="Y103"/>
      <c r="Z103"/>
      <c r="AA103"/>
    </row>
    <row r="104" spans="4:27" x14ac:dyDescent="0.25">
      <c r="D104" s="45"/>
      <c r="E104" s="45"/>
      <c r="U104"/>
      <c r="V104"/>
      <c r="W104"/>
      <c r="X104"/>
      <c r="Y104"/>
      <c r="Z104"/>
      <c r="AA104"/>
    </row>
    <row r="105" spans="4:27" x14ac:dyDescent="0.25">
      <c r="D105" s="45"/>
      <c r="E105" s="45"/>
      <c r="U105"/>
      <c r="V105"/>
      <c r="W105"/>
      <c r="X105"/>
      <c r="Y105"/>
      <c r="Z105"/>
      <c r="AA105"/>
    </row>
    <row r="106" spans="4:27" x14ac:dyDescent="0.25">
      <c r="D106" s="45"/>
      <c r="E106" s="45"/>
      <c r="U106"/>
      <c r="V106"/>
      <c r="W106"/>
      <c r="X106"/>
      <c r="Y106"/>
      <c r="Z106"/>
      <c r="AA106"/>
    </row>
    <row r="107" spans="4:27" x14ac:dyDescent="0.25">
      <c r="D107" s="45"/>
      <c r="E107" s="45"/>
      <c r="U107"/>
      <c r="V107"/>
      <c r="W107"/>
      <c r="X107"/>
      <c r="Y107"/>
      <c r="Z107"/>
      <c r="AA107"/>
    </row>
    <row r="108" spans="4:27" x14ac:dyDescent="0.25">
      <c r="D108" s="45"/>
      <c r="E108" s="45"/>
      <c r="U108"/>
      <c r="V108"/>
      <c r="W108"/>
      <c r="X108"/>
      <c r="Y108"/>
      <c r="Z108"/>
      <c r="AA108"/>
    </row>
    <row r="109" spans="4:27" x14ac:dyDescent="0.25">
      <c r="D109" s="45"/>
      <c r="E109" s="45"/>
      <c r="U109"/>
      <c r="V109"/>
      <c r="W109"/>
      <c r="X109"/>
      <c r="Y109"/>
      <c r="Z109"/>
      <c r="AA109"/>
    </row>
    <row r="110" spans="4:27" x14ac:dyDescent="0.25">
      <c r="D110" s="45"/>
      <c r="E110" s="45"/>
      <c r="U110"/>
      <c r="V110"/>
      <c r="W110"/>
      <c r="X110"/>
      <c r="Y110"/>
      <c r="Z110"/>
      <c r="AA110"/>
    </row>
    <row r="111" spans="4:27" x14ac:dyDescent="0.25">
      <c r="D111" s="45"/>
      <c r="E111" s="45"/>
      <c r="U111"/>
      <c r="V111"/>
      <c r="W111"/>
      <c r="X111"/>
      <c r="Y111"/>
      <c r="Z111"/>
      <c r="AA111"/>
    </row>
    <row r="112" spans="4:27" x14ac:dyDescent="0.25">
      <c r="D112" s="45"/>
      <c r="E112" s="45"/>
      <c r="U112"/>
      <c r="V112"/>
      <c r="W112"/>
      <c r="X112"/>
      <c r="Y112"/>
      <c r="Z112"/>
      <c r="AA112"/>
    </row>
    <row r="113" spans="4:27" x14ac:dyDescent="0.25">
      <c r="D113" s="45"/>
      <c r="E113" s="45"/>
      <c r="U113"/>
      <c r="V113"/>
      <c r="W113"/>
      <c r="X113"/>
      <c r="Y113"/>
      <c r="Z113"/>
      <c r="AA113"/>
    </row>
    <row r="114" spans="4:27" x14ac:dyDescent="0.25">
      <c r="D114" s="45"/>
      <c r="E114" s="45"/>
      <c r="U114"/>
      <c r="V114"/>
      <c r="W114"/>
      <c r="X114"/>
      <c r="Y114"/>
      <c r="Z114"/>
      <c r="AA114"/>
    </row>
    <row r="115" spans="4:27" x14ac:dyDescent="0.25">
      <c r="D115" s="45"/>
      <c r="E115" s="45"/>
      <c r="U115"/>
      <c r="V115"/>
      <c r="W115"/>
      <c r="X115"/>
      <c r="Y115"/>
      <c r="Z115"/>
      <c r="AA115"/>
    </row>
    <row r="116" spans="4:27" x14ac:dyDescent="0.25">
      <c r="D116" s="45"/>
      <c r="E116" s="45"/>
      <c r="U116"/>
      <c r="V116"/>
      <c r="W116"/>
      <c r="X116"/>
      <c r="Y116"/>
      <c r="Z116"/>
      <c r="AA116"/>
    </row>
    <row r="117" spans="4:27" x14ac:dyDescent="0.25">
      <c r="D117" s="45"/>
      <c r="E117" s="45"/>
      <c r="U117"/>
      <c r="V117"/>
      <c r="W117"/>
      <c r="X117"/>
      <c r="Y117"/>
      <c r="Z117"/>
      <c r="AA117"/>
    </row>
    <row r="118" spans="4:27" x14ac:dyDescent="0.25">
      <c r="D118" s="45"/>
      <c r="E118" s="45"/>
      <c r="U118"/>
      <c r="V118"/>
      <c r="W118"/>
      <c r="X118"/>
      <c r="Y118"/>
      <c r="Z118"/>
      <c r="AA118"/>
    </row>
    <row r="119" spans="4:27" x14ac:dyDescent="0.25">
      <c r="D119" s="45"/>
      <c r="E119" s="45"/>
      <c r="U119"/>
      <c r="V119"/>
      <c r="W119"/>
      <c r="X119"/>
      <c r="Y119"/>
      <c r="Z119"/>
      <c r="AA119"/>
    </row>
    <row r="120" spans="4:27" x14ac:dyDescent="0.25">
      <c r="D120" s="45"/>
      <c r="E120" s="45"/>
      <c r="U120"/>
      <c r="V120"/>
      <c r="W120"/>
      <c r="X120"/>
      <c r="Y120"/>
      <c r="Z120"/>
      <c r="AA120"/>
    </row>
    <row r="121" spans="4:27" x14ac:dyDescent="0.25">
      <c r="D121" s="45"/>
      <c r="E121" s="45"/>
      <c r="U121"/>
      <c r="V121"/>
      <c r="W121"/>
      <c r="X121"/>
      <c r="Y121"/>
      <c r="Z121"/>
      <c r="AA121"/>
    </row>
    <row r="122" spans="4:27" x14ac:dyDescent="0.25">
      <c r="D122" s="45"/>
      <c r="E122" s="45"/>
      <c r="U122"/>
      <c r="V122"/>
      <c r="W122"/>
      <c r="X122"/>
      <c r="Y122"/>
      <c r="Z122"/>
      <c r="AA122"/>
    </row>
    <row r="123" spans="4:27" x14ac:dyDescent="0.25">
      <c r="D123" s="45"/>
      <c r="E123" s="45"/>
      <c r="U123"/>
      <c r="V123"/>
      <c r="W123"/>
      <c r="X123"/>
      <c r="Y123"/>
      <c r="Z123"/>
      <c r="AA123"/>
    </row>
    <row r="124" spans="4:27" x14ac:dyDescent="0.25">
      <c r="D124" s="45"/>
      <c r="E124" s="45"/>
      <c r="U124"/>
      <c r="V124"/>
      <c r="W124"/>
      <c r="X124"/>
      <c r="Y124"/>
      <c r="Z124"/>
      <c r="AA124"/>
    </row>
    <row r="125" spans="4:27" x14ac:dyDescent="0.25">
      <c r="D125" s="45"/>
      <c r="E125" s="45"/>
      <c r="U125"/>
      <c r="V125"/>
      <c r="W125"/>
      <c r="X125"/>
      <c r="Y125"/>
      <c r="Z125"/>
      <c r="AA125"/>
    </row>
    <row r="126" spans="4:27" x14ac:dyDescent="0.25">
      <c r="D126" s="45"/>
      <c r="E126" s="45"/>
      <c r="U126"/>
      <c r="V126"/>
      <c r="W126"/>
      <c r="X126"/>
      <c r="Y126"/>
      <c r="Z126"/>
      <c r="AA126"/>
    </row>
    <row r="127" spans="4:27" x14ac:dyDescent="0.25">
      <c r="D127" s="45"/>
      <c r="E127" s="45"/>
      <c r="U127"/>
      <c r="V127"/>
      <c r="W127"/>
      <c r="X127"/>
      <c r="Y127"/>
      <c r="Z127"/>
      <c r="AA127"/>
    </row>
    <row r="128" spans="4:27" x14ac:dyDescent="0.25">
      <c r="D128" s="45"/>
      <c r="E128" s="45"/>
      <c r="U128"/>
      <c r="V128"/>
      <c r="W128"/>
      <c r="X128"/>
      <c r="Y128"/>
      <c r="Z128"/>
      <c r="AA128"/>
    </row>
    <row r="129" spans="4:27" x14ac:dyDescent="0.25">
      <c r="D129" s="45"/>
      <c r="E129" s="45"/>
      <c r="U129"/>
      <c r="V129"/>
      <c r="W129"/>
      <c r="X129"/>
      <c r="Y129"/>
      <c r="Z129"/>
      <c r="AA129"/>
    </row>
    <row r="130" spans="4:27" x14ac:dyDescent="0.25">
      <c r="D130" s="45"/>
      <c r="E130" s="45"/>
      <c r="U130"/>
      <c r="V130"/>
      <c r="W130"/>
      <c r="X130"/>
      <c r="Y130"/>
      <c r="Z130"/>
      <c r="AA130"/>
    </row>
    <row r="131" spans="4:27" x14ac:dyDescent="0.25">
      <c r="D131" s="45"/>
      <c r="E131" s="45"/>
      <c r="U131"/>
      <c r="V131"/>
      <c r="W131"/>
      <c r="X131"/>
      <c r="Y131"/>
      <c r="Z131"/>
      <c r="AA131"/>
    </row>
    <row r="132" spans="4:27" x14ac:dyDescent="0.25">
      <c r="D132" s="45"/>
      <c r="E132" s="45"/>
      <c r="U132"/>
      <c r="V132"/>
      <c r="W132"/>
      <c r="X132"/>
      <c r="Y132"/>
      <c r="Z132"/>
      <c r="AA132"/>
    </row>
    <row r="133" spans="4:27" x14ac:dyDescent="0.25">
      <c r="D133" s="45"/>
      <c r="E133" s="45"/>
      <c r="U133"/>
      <c r="V133"/>
      <c r="W133"/>
      <c r="X133"/>
      <c r="Y133"/>
      <c r="Z133"/>
      <c r="AA133"/>
    </row>
    <row r="134" spans="4:27" x14ac:dyDescent="0.25">
      <c r="D134" s="45"/>
      <c r="E134" s="45"/>
      <c r="U134"/>
      <c r="V134"/>
      <c r="W134"/>
      <c r="X134"/>
      <c r="Y134"/>
      <c r="Z134"/>
      <c r="AA134"/>
    </row>
    <row r="135" spans="4:27" x14ac:dyDescent="0.25">
      <c r="D135" s="45"/>
      <c r="E135" s="45"/>
      <c r="U135"/>
      <c r="V135"/>
      <c r="W135"/>
      <c r="X135"/>
      <c r="Y135"/>
      <c r="Z135"/>
      <c r="AA135"/>
    </row>
    <row r="136" spans="4:27" x14ac:dyDescent="0.25">
      <c r="D136" s="45"/>
      <c r="E136" s="45"/>
      <c r="U136"/>
      <c r="V136"/>
      <c r="W136"/>
      <c r="X136"/>
      <c r="Y136"/>
      <c r="Z136"/>
      <c r="AA136"/>
    </row>
    <row r="137" spans="4:27" x14ac:dyDescent="0.25">
      <c r="D137" s="45"/>
      <c r="E137" s="45"/>
      <c r="U137"/>
      <c r="V137"/>
      <c r="W137"/>
      <c r="X137"/>
      <c r="Y137"/>
      <c r="Z137"/>
      <c r="AA137"/>
    </row>
    <row r="138" spans="4:27" x14ac:dyDescent="0.25">
      <c r="D138" s="45"/>
      <c r="E138" s="45"/>
      <c r="U138"/>
      <c r="V138"/>
      <c r="W138"/>
      <c r="X138"/>
      <c r="Y138"/>
      <c r="Z138"/>
      <c r="AA138"/>
    </row>
    <row r="139" spans="4:27" x14ac:dyDescent="0.25">
      <c r="D139" s="45"/>
      <c r="E139" s="45"/>
      <c r="U139"/>
      <c r="V139"/>
      <c r="W139"/>
      <c r="X139"/>
      <c r="Y139"/>
      <c r="Z139"/>
      <c r="AA139"/>
    </row>
    <row r="140" spans="4:27" x14ac:dyDescent="0.25">
      <c r="D140" s="45"/>
      <c r="E140" s="45"/>
      <c r="U140"/>
      <c r="V140"/>
      <c r="W140"/>
      <c r="X140"/>
      <c r="Y140"/>
      <c r="Z140"/>
      <c r="AA140"/>
    </row>
    <row r="141" spans="4:27" x14ac:dyDescent="0.25">
      <c r="D141" s="45"/>
      <c r="E141" s="45"/>
      <c r="U141"/>
      <c r="V141"/>
      <c r="W141"/>
      <c r="X141"/>
      <c r="Y141"/>
      <c r="Z141"/>
      <c r="AA141"/>
    </row>
    <row r="142" spans="4:27" x14ac:dyDescent="0.25">
      <c r="D142" s="45"/>
      <c r="E142" s="45"/>
      <c r="U142"/>
      <c r="V142"/>
      <c r="W142"/>
      <c r="X142"/>
      <c r="Y142"/>
      <c r="Z142"/>
      <c r="AA142"/>
    </row>
    <row r="143" spans="4:27" x14ac:dyDescent="0.25">
      <c r="D143" s="45"/>
      <c r="E143" s="45"/>
      <c r="U143"/>
      <c r="V143"/>
      <c r="W143"/>
      <c r="X143"/>
      <c r="Y143"/>
      <c r="Z143"/>
      <c r="AA143"/>
    </row>
    <row r="144" spans="4:27" x14ac:dyDescent="0.25">
      <c r="D144" s="45"/>
      <c r="E144" s="45"/>
      <c r="U144"/>
      <c r="V144"/>
      <c r="W144"/>
      <c r="X144"/>
      <c r="Y144"/>
      <c r="Z144"/>
      <c r="AA144"/>
    </row>
    <row r="145" spans="4:27" x14ac:dyDescent="0.25">
      <c r="D145" s="45"/>
      <c r="E145" s="45"/>
      <c r="U145"/>
      <c r="V145"/>
      <c r="W145"/>
      <c r="X145"/>
      <c r="Y145"/>
      <c r="Z145"/>
      <c r="AA145"/>
    </row>
    <row r="146" spans="4:27" x14ac:dyDescent="0.25">
      <c r="D146" s="45"/>
      <c r="E146" s="45"/>
      <c r="U146"/>
      <c r="V146"/>
      <c r="W146"/>
      <c r="X146"/>
      <c r="Y146"/>
      <c r="Z146"/>
      <c r="AA146"/>
    </row>
    <row r="147" spans="4:27" x14ac:dyDescent="0.25">
      <c r="D147" s="45"/>
      <c r="E147" s="45"/>
      <c r="U147"/>
      <c r="V147"/>
      <c r="W147"/>
      <c r="X147"/>
      <c r="Y147"/>
      <c r="Z147"/>
      <c r="AA147"/>
    </row>
    <row r="148" spans="4:27" x14ac:dyDescent="0.25">
      <c r="D148" s="45"/>
      <c r="E148" s="45"/>
      <c r="U148"/>
      <c r="V148"/>
      <c r="W148"/>
      <c r="X148"/>
      <c r="Y148"/>
      <c r="Z148"/>
      <c r="AA148"/>
    </row>
    <row r="149" spans="4:27" x14ac:dyDescent="0.25">
      <c r="D149" s="45"/>
      <c r="E149" s="45"/>
      <c r="U149"/>
      <c r="V149"/>
      <c r="W149"/>
      <c r="X149"/>
      <c r="Y149"/>
      <c r="Z149"/>
      <c r="AA149"/>
    </row>
    <row r="150" spans="4:27" x14ac:dyDescent="0.25">
      <c r="D150" s="45"/>
      <c r="E150" s="45"/>
      <c r="U150"/>
      <c r="V150"/>
      <c r="W150"/>
      <c r="X150"/>
      <c r="Y150"/>
      <c r="Z150"/>
      <c r="AA150"/>
    </row>
    <row r="151" spans="4:27" x14ac:dyDescent="0.25">
      <c r="D151" s="45"/>
      <c r="E151" s="45"/>
      <c r="U151"/>
      <c r="V151"/>
      <c r="W151"/>
      <c r="X151"/>
      <c r="Y151"/>
      <c r="Z151"/>
      <c r="AA151"/>
    </row>
    <row r="152" spans="4:27" x14ac:dyDescent="0.25">
      <c r="D152" s="45"/>
      <c r="E152" s="45"/>
      <c r="U152"/>
      <c r="V152"/>
      <c r="W152"/>
      <c r="X152"/>
      <c r="Y152"/>
      <c r="Z152"/>
      <c r="AA152"/>
    </row>
    <row r="153" spans="4:27" x14ac:dyDescent="0.25">
      <c r="D153" s="45"/>
      <c r="E153" s="45"/>
      <c r="U153"/>
      <c r="V153"/>
      <c r="W153"/>
      <c r="X153"/>
      <c r="Y153"/>
      <c r="Z153"/>
      <c r="AA153"/>
    </row>
    <row r="154" spans="4:27" x14ac:dyDescent="0.25">
      <c r="D154" s="45"/>
      <c r="E154" s="45"/>
      <c r="U154"/>
      <c r="V154"/>
      <c r="W154"/>
      <c r="X154"/>
      <c r="Y154"/>
      <c r="Z154"/>
      <c r="AA154"/>
    </row>
    <row r="155" spans="4:27" x14ac:dyDescent="0.25">
      <c r="D155" s="45"/>
      <c r="E155" s="45"/>
      <c r="U155"/>
      <c r="V155"/>
      <c r="W155"/>
      <c r="X155"/>
      <c r="Y155"/>
      <c r="Z155"/>
      <c r="AA155"/>
    </row>
    <row r="156" spans="4:27" x14ac:dyDescent="0.25">
      <c r="D156" s="45"/>
      <c r="E156" s="45"/>
      <c r="U156"/>
      <c r="V156"/>
      <c r="W156"/>
      <c r="X156"/>
      <c r="Y156"/>
      <c r="Z156"/>
      <c r="AA156"/>
    </row>
    <row r="157" spans="4:27" x14ac:dyDescent="0.25">
      <c r="D157" s="45"/>
      <c r="E157" s="45"/>
      <c r="U157"/>
      <c r="V157"/>
      <c r="W157"/>
      <c r="X157"/>
      <c r="Y157"/>
      <c r="Z157"/>
      <c r="AA157"/>
    </row>
    <row r="158" spans="4:27" x14ac:dyDescent="0.25">
      <c r="D158" s="45"/>
      <c r="E158" s="45"/>
      <c r="U158"/>
      <c r="V158"/>
      <c r="W158"/>
      <c r="X158"/>
      <c r="Y158"/>
      <c r="Z158"/>
      <c r="AA158"/>
    </row>
    <row r="159" spans="4:27" x14ac:dyDescent="0.25">
      <c r="D159" s="45"/>
      <c r="E159" s="45"/>
      <c r="U159"/>
      <c r="V159"/>
      <c r="W159"/>
      <c r="X159"/>
      <c r="Y159"/>
      <c r="Z159"/>
      <c r="AA159"/>
    </row>
    <row r="160" spans="4:27" x14ac:dyDescent="0.25">
      <c r="D160" s="45"/>
      <c r="E160" s="45"/>
      <c r="U160"/>
      <c r="V160"/>
      <c r="W160"/>
      <c r="X160"/>
      <c r="Y160"/>
      <c r="Z160"/>
      <c r="AA160"/>
    </row>
    <row r="161" spans="4:27" x14ac:dyDescent="0.25">
      <c r="D161" s="45"/>
      <c r="E161" s="45"/>
      <c r="U161"/>
      <c r="V161"/>
      <c r="W161"/>
      <c r="X161"/>
      <c r="Y161"/>
      <c r="Z161"/>
      <c r="AA161"/>
    </row>
    <row r="162" spans="4:27" x14ac:dyDescent="0.25">
      <c r="D162" s="45"/>
      <c r="E162" s="45"/>
      <c r="U162"/>
      <c r="V162"/>
      <c r="W162"/>
      <c r="X162"/>
      <c r="Y162"/>
      <c r="Z162"/>
      <c r="AA162"/>
    </row>
    <row r="163" spans="4:27" x14ac:dyDescent="0.25">
      <c r="D163" s="45"/>
      <c r="E163" s="45"/>
      <c r="U163"/>
      <c r="V163"/>
      <c r="W163"/>
      <c r="X163"/>
      <c r="Y163"/>
      <c r="Z163"/>
      <c r="AA163"/>
    </row>
    <row r="164" spans="4:27" x14ac:dyDescent="0.25">
      <c r="D164" s="45"/>
      <c r="E164" s="45"/>
      <c r="U164"/>
      <c r="V164"/>
      <c r="W164"/>
      <c r="X164"/>
      <c r="Y164"/>
      <c r="Z164"/>
      <c r="AA164"/>
    </row>
    <row r="165" spans="4:27" x14ac:dyDescent="0.25">
      <c r="D165" s="45"/>
      <c r="E165" s="45"/>
    </row>
    <row r="166" spans="4:27" x14ac:dyDescent="0.25">
      <c r="D166" s="45"/>
      <c r="E166" s="45"/>
    </row>
    <row r="167" spans="4:27" x14ac:dyDescent="0.25">
      <c r="D167" s="45"/>
      <c r="E167" s="45"/>
    </row>
    <row r="168" spans="4:27" x14ac:dyDescent="0.25">
      <c r="D168" s="45"/>
      <c r="E168" s="45"/>
    </row>
    <row r="169" spans="4:27" x14ac:dyDescent="0.25">
      <c r="D169" s="45"/>
      <c r="E169" s="45"/>
    </row>
    <row r="170" spans="4:27" x14ac:dyDescent="0.25">
      <c r="D170" s="45"/>
      <c r="E170" s="45"/>
      <c r="U170"/>
      <c r="V170"/>
      <c r="W170"/>
      <c r="X170"/>
      <c r="Y170"/>
      <c r="Z170"/>
      <c r="AA170"/>
    </row>
    <row r="171" spans="4:27" x14ac:dyDescent="0.25">
      <c r="D171" s="45"/>
      <c r="E171" s="45"/>
      <c r="U171"/>
      <c r="V171"/>
      <c r="W171"/>
      <c r="X171"/>
      <c r="Y171"/>
      <c r="Z171"/>
      <c r="AA171"/>
    </row>
    <row r="172" spans="4:27" x14ac:dyDescent="0.25">
      <c r="D172" s="45"/>
      <c r="E172" s="45"/>
      <c r="U172"/>
      <c r="V172"/>
      <c r="W172"/>
      <c r="X172"/>
      <c r="Y172"/>
      <c r="Z172"/>
      <c r="AA172"/>
    </row>
    <row r="173" spans="4:27" x14ac:dyDescent="0.25">
      <c r="D173" s="45"/>
      <c r="E173" s="45"/>
      <c r="U173"/>
      <c r="V173"/>
      <c r="W173"/>
      <c r="X173"/>
      <c r="Y173"/>
      <c r="Z173"/>
      <c r="AA173"/>
    </row>
    <row r="174" spans="4:27" x14ac:dyDescent="0.25">
      <c r="D174" s="45"/>
      <c r="E174" s="45"/>
      <c r="U174"/>
      <c r="V174"/>
      <c r="W174"/>
      <c r="X174"/>
      <c r="Y174"/>
      <c r="Z174"/>
      <c r="AA174"/>
    </row>
    <row r="175" spans="4:27" x14ac:dyDescent="0.25">
      <c r="D175" s="45"/>
      <c r="E175" s="45"/>
      <c r="U175"/>
      <c r="V175"/>
      <c r="W175"/>
      <c r="X175"/>
      <c r="Y175"/>
      <c r="Z175"/>
      <c r="AA175"/>
    </row>
    <row r="176" spans="4:27" x14ac:dyDescent="0.25">
      <c r="D176" s="45"/>
      <c r="E176" s="45"/>
      <c r="U176"/>
      <c r="V176"/>
      <c r="W176"/>
      <c r="X176"/>
      <c r="Y176"/>
      <c r="Z176"/>
      <c r="AA176"/>
    </row>
    <row r="177" spans="4:27" x14ac:dyDescent="0.25">
      <c r="D177" s="45"/>
      <c r="E177" s="45"/>
      <c r="U177"/>
      <c r="V177"/>
      <c r="W177"/>
      <c r="X177"/>
      <c r="Y177"/>
      <c r="Z177"/>
      <c r="AA177"/>
    </row>
    <row r="178" spans="4:27" x14ac:dyDescent="0.25">
      <c r="D178" s="45"/>
      <c r="E178" s="45"/>
      <c r="U178"/>
      <c r="V178"/>
      <c r="W178"/>
      <c r="X178"/>
      <c r="Y178"/>
      <c r="Z178"/>
      <c r="AA178"/>
    </row>
    <row r="179" spans="4:27" x14ac:dyDescent="0.25">
      <c r="D179" s="45"/>
      <c r="E179" s="45"/>
      <c r="U179"/>
      <c r="V179"/>
      <c r="W179"/>
      <c r="X179"/>
      <c r="Y179"/>
      <c r="Z179"/>
      <c r="AA179"/>
    </row>
    <row r="180" spans="4:27" x14ac:dyDescent="0.25">
      <c r="D180" s="45"/>
      <c r="E180" s="45"/>
      <c r="U180"/>
      <c r="V180"/>
      <c r="W180"/>
      <c r="X180"/>
      <c r="Y180"/>
      <c r="Z180"/>
      <c r="AA180"/>
    </row>
    <row r="181" spans="4:27" x14ac:dyDescent="0.25">
      <c r="D181" s="45"/>
      <c r="E181" s="45"/>
      <c r="U181"/>
      <c r="V181"/>
      <c r="W181"/>
      <c r="X181"/>
      <c r="Y181"/>
      <c r="Z181"/>
      <c r="AA181"/>
    </row>
    <row r="182" spans="4:27" x14ac:dyDescent="0.25">
      <c r="D182" s="45"/>
      <c r="E182" s="45"/>
      <c r="U182"/>
      <c r="V182"/>
      <c r="W182"/>
      <c r="X182"/>
      <c r="Y182"/>
      <c r="Z182"/>
      <c r="AA182"/>
    </row>
    <row r="183" spans="4:27" x14ac:dyDescent="0.25">
      <c r="D183" s="45"/>
      <c r="E183" s="45"/>
      <c r="U183"/>
      <c r="V183"/>
      <c r="W183"/>
      <c r="X183"/>
      <c r="Y183"/>
      <c r="Z183"/>
      <c r="AA183"/>
    </row>
    <row r="184" spans="4:27" x14ac:dyDescent="0.25">
      <c r="D184" s="45"/>
      <c r="E184" s="45"/>
      <c r="U184"/>
      <c r="V184"/>
      <c r="W184"/>
      <c r="X184"/>
      <c r="Y184"/>
      <c r="Z184"/>
      <c r="AA184"/>
    </row>
    <row r="185" spans="4:27" x14ac:dyDescent="0.25">
      <c r="D185" s="45"/>
      <c r="E185" s="45"/>
      <c r="U185"/>
      <c r="V185"/>
      <c r="W185"/>
      <c r="X185"/>
      <c r="Y185"/>
      <c r="Z185"/>
      <c r="AA185"/>
    </row>
    <row r="186" spans="4:27" x14ac:dyDescent="0.25">
      <c r="D186" s="45"/>
      <c r="E186" s="45"/>
      <c r="U186"/>
      <c r="V186"/>
      <c r="W186"/>
      <c r="X186"/>
      <c r="Y186"/>
      <c r="Z186"/>
      <c r="AA186"/>
    </row>
    <row r="187" spans="4:27" x14ac:dyDescent="0.25">
      <c r="D187" s="45"/>
      <c r="E187" s="45"/>
      <c r="U187"/>
      <c r="V187"/>
      <c r="W187"/>
      <c r="X187"/>
      <c r="Y187"/>
      <c r="Z187"/>
      <c r="AA187"/>
    </row>
    <row r="198" spans="4:27" x14ac:dyDescent="0.25">
      <c r="D198" s="45"/>
      <c r="E198" s="45"/>
      <c r="F198" s="45"/>
      <c r="R198"/>
      <c r="U198"/>
      <c r="V198"/>
      <c r="W198"/>
      <c r="X198"/>
      <c r="Y198"/>
      <c r="Z198"/>
      <c r="AA198"/>
    </row>
    <row r="199" spans="4:27" x14ac:dyDescent="0.25">
      <c r="D199" s="45"/>
      <c r="E199" s="45"/>
      <c r="F199" s="45"/>
      <c r="R199"/>
      <c r="U199"/>
      <c r="V199"/>
      <c r="W199"/>
      <c r="X199"/>
      <c r="Y199"/>
      <c r="Z199"/>
      <c r="AA199"/>
    </row>
    <row r="200" spans="4:27" x14ac:dyDescent="0.25">
      <c r="D200" s="45"/>
      <c r="E200" s="45"/>
      <c r="F200" s="45"/>
      <c r="R200"/>
      <c r="U200"/>
      <c r="V200"/>
      <c r="W200"/>
      <c r="X200"/>
      <c r="Y200"/>
      <c r="Z200"/>
      <c r="AA200"/>
    </row>
    <row r="201" spans="4:27" x14ac:dyDescent="0.25">
      <c r="D201" s="45"/>
      <c r="E201" s="45"/>
      <c r="F201" s="45"/>
      <c r="R201"/>
      <c r="U201"/>
      <c r="V201"/>
      <c r="W201"/>
      <c r="X201"/>
      <c r="Y201"/>
      <c r="Z201"/>
      <c r="AA201"/>
    </row>
    <row r="202" spans="4:27" x14ac:dyDescent="0.25">
      <c r="D202" s="45"/>
      <c r="E202" s="45"/>
      <c r="F202" s="45"/>
      <c r="R202"/>
      <c r="U202"/>
      <c r="V202"/>
      <c r="W202"/>
      <c r="X202"/>
      <c r="Y202"/>
      <c r="Z202"/>
      <c r="AA202"/>
    </row>
    <row r="203" spans="4:27" x14ac:dyDescent="0.25">
      <c r="D203" s="45"/>
      <c r="E203" s="45"/>
      <c r="F203" s="45"/>
      <c r="R203"/>
      <c r="U203"/>
      <c r="V203"/>
      <c r="W203"/>
      <c r="X203"/>
      <c r="Y203"/>
      <c r="Z203"/>
      <c r="AA203"/>
    </row>
    <row r="204" spans="4:27" x14ac:dyDescent="0.25">
      <c r="D204" s="45"/>
      <c r="E204" s="45"/>
      <c r="F204" s="45"/>
      <c r="R204"/>
      <c r="U204"/>
      <c r="V204"/>
      <c r="W204"/>
      <c r="X204"/>
      <c r="Y204"/>
      <c r="Z204"/>
      <c r="AA204"/>
    </row>
    <row r="205" spans="4:27" x14ac:dyDescent="0.25">
      <c r="D205" s="45"/>
      <c r="E205" s="45"/>
      <c r="F205" s="45"/>
      <c r="R205"/>
      <c r="U205"/>
      <c r="V205"/>
      <c r="W205"/>
      <c r="X205"/>
      <c r="Y205"/>
      <c r="Z205"/>
      <c r="AA205"/>
    </row>
    <row r="206" spans="4:27" x14ac:dyDescent="0.25">
      <c r="D206" s="45"/>
      <c r="E206" s="45"/>
      <c r="F206" s="45"/>
      <c r="R206"/>
      <c r="U206"/>
      <c r="V206"/>
      <c r="W206"/>
      <c r="X206"/>
      <c r="Y206"/>
      <c r="Z206"/>
      <c r="AA206"/>
    </row>
    <row r="207" spans="4:27" x14ac:dyDescent="0.25">
      <c r="D207" s="45"/>
      <c r="E207" s="45"/>
      <c r="F207" s="45"/>
      <c r="R207"/>
      <c r="U207"/>
      <c r="V207"/>
      <c r="W207"/>
      <c r="X207"/>
      <c r="Y207"/>
      <c r="Z207"/>
      <c r="AA207"/>
    </row>
  </sheetData>
  <sortState ref="B5:AI57">
    <sortCondition ref="C5:C57"/>
  </sortState>
  <mergeCells count="9">
    <mergeCell ref="AE3:AK3"/>
    <mergeCell ref="A55:D55"/>
    <mergeCell ref="A56:D56"/>
    <mergeCell ref="A2:D2"/>
    <mergeCell ref="F3:F4"/>
    <mergeCell ref="G3:Q3"/>
    <mergeCell ref="A3:D4"/>
    <mergeCell ref="S3:AB3"/>
    <mergeCell ref="A54:D54"/>
  </mergeCells>
  <phoneticPr fontId="0" type="noConversion"/>
  <pageMargins left="0.17" right="0.19" top="1" bottom="1" header="0.5" footer="0.5"/>
  <pageSetup paperSize="9" scale="48" orientation="landscape" r:id="rId1"/>
  <headerFooter alignWithMargins="0"/>
  <colBreaks count="1" manualBreakCount="1">
    <brk id="26" min="1" max="2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EN278"/>
  <sheetViews>
    <sheetView zoomScaleNormal="100" workbookViewId="0">
      <pane ySplit="3150" topLeftCell="A30" activePane="bottomLeft"/>
      <selection activeCell="D1" sqref="D1"/>
      <selection pane="bottomLeft" activeCell="A31" sqref="A31"/>
    </sheetView>
  </sheetViews>
  <sheetFormatPr defaultRowHeight="13" x14ac:dyDescent="0.3"/>
  <cols>
    <col min="2" max="2" width="9.1796875" style="45" hidden="1" customWidth="1"/>
    <col min="3" max="3" width="9.1796875" style="45"/>
    <col min="4" max="4" width="40" style="62" customWidth="1"/>
    <col min="5" max="5" width="6.453125" style="62" hidden="1" customWidth="1"/>
    <col min="6" max="6" width="9" style="71" customWidth="1"/>
    <col min="7" max="7" width="16.1796875" style="45" bestFit="1" customWidth="1"/>
    <col min="8" max="8" width="13.1796875" style="45" bestFit="1" customWidth="1"/>
    <col min="9" max="9" width="14.81640625" style="45" bestFit="1" customWidth="1"/>
    <col min="10" max="10" width="15.453125" bestFit="1" customWidth="1"/>
    <col min="11" max="11" width="14.81640625" bestFit="1" customWidth="1"/>
    <col min="12" max="12" width="14.453125" bestFit="1" customWidth="1"/>
    <col min="13" max="14" width="15.453125" bestFit="1" customWidth="1"/>
    <col min="15" max="15" width="15.453125" customWidth="1"/>
    <col min="16" max="16" width="13.453125" bestFit="1" customWidth="1"/>
    <col min="17" max="17" width="15.81640625" style="7" customWidth="1"/>
    <col min="18" max="18" width="4.1796875" style="50" customWidth="1"/>
    <col min="19" max="19" width="16.54296875" customWidth="1"/>
    <col min="20" max="20" width="14.81640625" customWidth="1"/>
    <col min="21" max="27" width="14.81640625" style="45" customWidth="1"/>
    <col min="28" max="28" width="17.1796875" customWidth="1"/>
    <col min="29" max="29" width="15.453125" customWidth="1"/>
    <col min="30" max="30" width="3.453125" customWidth="1"/>
    <col min="31" max="31" width="17.54296875" bestFit="1" customWidth="1"/>
    <col min="32" max="34" width="16.1796875" customWidth="1"/>
    <col min="35" max="35" width="17.1796875" style="7" customWidth="1"/>
    <col min="36" max="36" width="16.1796875" customWidth="1"/>
    <col min="37" max="37" width="17.81640625" style="7" customWidth="1"/>
    <col min="38" max="38" width="15.54296875" customWidth="1"/>
    <col min="39" max="39" width="17.1796875" customWidth="1"/>
    <col min="40" max="40" width="12" customWidth="1"/>
  </cols>
  <sheetData>
    <row r="1" spans="1:144" s="45" customFormat="1" ht="15.75" customHeight="1" x14ac:dyDescent="0.3">
      <c r="D1" s="62"/>
      <c r="E1" s="62"/>
      <c r="F1" s="71"/>
      <c r="Q1" s="82"/>
      <c r="R1" s="50"/>
      <c r="AI1" s="82"/>
      <c r="AK1" s="82"/>
    </row>
    <row r="2" spans="1:144" s="32" customFormat="1" ht="15.75" customHeight="1" x14ac:dyDescent="0.25">
      <c r="A2" s="187"/>
      <c r="B2" s="187"/>
      <c r="C2" s="187"/>
      <c r="D2" s="187"/>
      <c r="E2" s="90"/>
      <c r="F2" s="90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I2" s="59"/>
      <c r="AK2" s="59"/>
    </row>
    <row r="3" spans="1:144" s="4" customFormat="1" ht="28.5" customHeight="1" x14ac:dyDescent="0.3">
      <c r="A3" s="194" t="s">
        <v>444</v>
      </c>
      <c r="B3" s="195"/>
      <c r="C3" s="195"/>
      <c r="D3" s="195"/>
      <c r="E3" s="91"/>
      <c r="F3" s="203" t="s">
        <v>302</v>
      </c>
      <c r="G3" s="189" t="s">
        <v>235</v>
      </c>
      <c r="H3" s="190"/>
      <c r="I3" s="190"/>
      <c r="J3" s="190"/>
      <c r="K3" s="190"/>
      <c r="L3" s="190"/>
      <c r="M3" s="190"/>
      <c r="N3" s="190"/>
      <c r="O3" s="190"/>
      <c r="P3" s="190"/>
      <c r="Q3" s="191"/>
      <c r="R3" s="23"/>
      <c r="S3" s="189" t="s">
        <v>240</v>
      </c>
      <c r="T3" s="192"/>
      <c r="U3" s="192"/>
      <c r="V3" s="192"/>
      <c r="W3" s="192"/>
      <c r="X3" s="192"/>
      <c r="Y3" s="192"/>
      <c r="Z3" s="192"/>
      <c r="AA3" s="192"/>
      <c r="AB3" s="193"/>
      <c r="AC3" s="58"/>
      <c r="AD3" s="2"/>
      <c r="AE3" s="184" t="s">
        <v>251</v>
      </c>
      <c r="AF3" s="185"/>
      <c r="AG3" s="185"/>
      <c r="AH3" s="185"/>
      <c r="AI3" s="185"/>
      <c r="AJ3" s="185"/>
      <c r="AK3" s="186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</row>
    <row r="4" spans="1:144" s="4" customFormat="1" ht="85.5" customHeight="1" x14ac:dyDescent="0.25">
      <c r="A4" s="196"/>
      <c r="B4" s="197"/>
      <c r="C4" s="197"/>
      <c r="D4" s="197"/>
      <c r="E4" s="87" t="str">
        <f t="shared" ref="E4:E45" si="0">IF(F4="Y",1," ")</f>
        <v xml:space="preserve"> </v>
      </c>
      <c r="F4" s="204"/>
      <c r="G4" s="105" t="s">
        <v>228</v>
      </c>
      <c r="H4" s="16" t="s">
        <v>229</v>
      </c>
      <c r="I4" s="16" t="s">
        <v>230</v>
      </c>
      <c r="J4" s="15" t="s">
        <v>231</v>
      </c>
      <c r="K4" s="42" t="s">
        <v>243</v>
      </c>
      <c r="L4" s="15" t="s">
        <v>232</v>
      </c>
      <c r="M4" s="15" t="s">
        <v>0</v>
      </c>
      <c r="N4" s="15" t="s">
        <v>233</v>
      </c>
      <c r="O4" s="15" t="s">
        <v>234</v>
      </c>
      <c r="P4" s="22" t="s">
        <v>266</v>
      </c>
      <c r="Q4" s="56" t="s">
        <v>1</v>
      </c>
      <c r="R4" s="24"/>
      <c r="S4" s="15" t="s">
        <v>236</v>
      </c>
      <c r="T4" s="33" t="s">
        <v>237</v>
      </c>
      <c r="U4" s="55" t="s">
        <v>284</v>
      </c>
      <c r="V4" s="55" t="s">
        <v>285</v>
      </c>
      <c r="W4" s="16" t="s">
        <v>2</v>
      </c>
      <c r="X4" s="16" t="s">
        <v>238</v>
      </c>
      <c r="Y4" s="16" t="s">
        <v>286</v>
      </c>
      <c r="Z4" s="55" t="s">
        <v>287</v>
      </c>
      <c r="AA4" s="16" t="s">
        <v>239</v>
      </c>
      <c r="AB4" s="56" t="s">
        <v>242</v>
      </c>
      <c r="AC4" s="57" t="s">
        <v>241</v>
      </c>
      <c r="AD4" s="2"/>
      <c r="AE4" s="15" t="s">
        <v>244</v>
      </c>
      <c r="AF4" s="15" t="s">
        <v>245</v>
      </c>
      <c r="AG4" s="15" t="s">
        <v>246</v>
      </c>
      <c r="AH4" s="15" t="s">
        <v>247</v>
      </c>
      <c r="AI4" s="57" t="s">
        <v>250</v>
      </c>
      <c r="AJ4" s="33" t="s">
        <v>248</v>
      </c>
      <c r="AK4" s="57" t="s">
        <v>249</v>
      </c>
      <c r="AL4" s="2"/>
      <c r="AM4" s="48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</row>
    <row r="5" spans="1:144" s="4" customFormat="1" ht="15.75" customHeight="1" x14ac:dyDescent="0.3">
      <c r="A5" s="41">
        <v>1</v>
      </c>
      <c r="B5" s="86" t="s">
        <v>291</v>
      </c>
      <c r="C5" s="86">
        <v>9659</v>
      </c>
      <c r="D5" s="87" t="s">
        <v>143</v>
      </c>
      <c r="E5" s="151">
        <f t="shared" si="0"/>
        <v>1</v>
      </c>
      <c r="F5" s="130" t="s">
        <v>450</v>
      </c>
      <c r="G5" s="93">
        <v>9699</v>
      </c>
      <c r="H5" s="94"/>
      <c r="I5" s="94"/>
      <c r="J5" s="64"/>
      <c r="K5" s="64">
        <v>1000</v>
      </c>
      <c r="L5" s="64"/>
      <c r="M5" s="64">
        <v>20275</v>
      </c>
      <c r="N5" s="64">
        <v>1707</v>
      </c>
      <c r="O5" s="64">
        <v>4910</v>
      </c>
      <c r="P5" s="64">
        <v>697</v>
      </c>
      <c r="Q5" s="51">
        <f t="shared" ref="Q5:Q40" si="1">SUM(G5:P5)</f>
        <v>38288</v>
      </c>
      <c r="R5" s="6"/>
      <c r="S5" s="64">
        <v>1336</v>
      </c>
      <c r="T5" s="64">
        <v>0</v>
      </c>
      <c r="U5" s="64">
        <v>883</v>
      </c>
      <c r="V5" s="64"/>
      <c r="W5" s="64">
        <v>188817</v>
      </c>
      <c r="X5" s="64">
        <v>7100</v>
      </c>
      <c r="Y5" s="64">
        <v>3050</v>
      </c>
      <c r="Z5" s="64">
        <v>5000</v>
      </c>
      <c r="AA5" s="64"/>
      <c r="AB5" s="83">
        <f t="shared" ref="AB5:AB39" si="2">SUM(S5:AA5)</f>
        <v>206186</v>
      </c>
      <c r="AC5" s="51">
        <f t="shared" ref="AC5:AC39" si="3">+Q5-AB5</f>
        <v>-167898</v>
      </c>
      <c r="AD5" s="39"/>
      <c r="AE5" s="64">
        <v>1220000</v>
      </c>
      <c r="AF5" s="64"/>
      <c r="AG5" s="64">
        <v>352932</v>
      </c>
      <c r="AH5" s="64">
        <v>0</v>
      </c>
      <c r="AI5" s="51">
        <f t="shared" ref="AI5:AI40" si="4">SUM(AE5:AH5)</f>
        <v>1572932</v>
      </c>
      <c r="AJ5" s="64">
        <v>0</v>
      </c>
      <c r="AK5" s="51">
        <f t="shared" ref="AK5:AK40" si="5">+AI5-AJ5</f>
        <v>1572932</v>
      </c>
      <c r="AL5" s="39"/>
      <c r="AM5" s="84"/>
      <c r="AN5" s="39"/>
      <c r="AO5" s="2"/>
      <c r="AP5" s="2"/>
      <c r="AQ5" s="2"/>
      <c r="AR5" s="2"/>
      <c r="AS5" s="2"/>
      <c r="AT5" s="2"/>
      <c r="AU5" s="2"/>
      <c r="AV5" s="2"/>
      <c r="AW5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</row>
    <row r="6" spans="1:144" s="4" customFormat="1" ht="15.75" customHeight="1" x14ac:dyDescent="0.3">
      <c r="A6" s="3">
        <f t="shared" ref="A6:A40" si="6">+A5+1</f>
        <v>2</v>
      </c>
      <c r="B6" s="86" t="s">
        <v>291</v>
      </c>
      <c r="C6" s="86">
        <v>9739</v>
      </c>
      <c r="D6" s="87" t="s">
        <v>157</v>
      </c>
      <c r="E6" s="151">
        <f t="shared" si="0"/>
        <v>1</v>
      </c>
      <c r="F6" s="130" t="s">
        <v>450</v>
      </c>
      <c r="G6" s="93">
        <v>52574</v>
      </c>
      <c r="H6" s="94">
        <v>0</v>
      </c>
      <c r="I6" s="94">
        <v>0</v>
      </c>
      <c r="J6" s="64">
        <v>0</v>
      </c>
      <c r="K6" s="64">
        <v>0</v>
      </c>
      <c r="L6" s="64">
        <v>0</v>
      </c>
      <c r="M6" s="64">
        <v>6153</v>
      </c>
      <c r="N6" s="64">
        <v>7561</v>
      </c>
      <c r="O6" s="64">
        <v>5323</v>
      </c>
      <c r="P6" s="64"/>
      <c r="Q6" s="51">
        <f t="shared" si="1"/>
        <v>71611</v>
      </c>
      <c r="R6" s="6"/>
      <c r="S6" s="64">
        <v>19021</v>
      </c>
      <c r="T6" s="64">
        <v>0</v>
      </c>
      <c r="U6" s="64">
        <v>0</v>
      </c>
      <c r="V6" s="64">
        <v>0</v>
      </c>
      <c r="W6" s="64">
        <v>37350</v>
      </c>
      <c r="X6" s="64">
        <v>16374</v>
      </c>
      <c r="Y6" s="64">
        <v>0</v>
      </c>
      <c r="Z6" s="64">
        <v>0</v>
      </c>
      <c r="AA6" s="64">
        <v>0</v>
      </c>
      <c r="AB6" s="83">
        <f t="shared" si="2"/>
        <v>72745</v>
      </c>
      <c r="AC6" s="51">
        <f t="shared" si="3"/>
        <v>-1134</v>
      </c>
      <c r="AD6" s="39"/>
      <c r="AE6" s="64">
        <v>600000</v>
      </c>
      <c r="AF6" s="64">
        <v>0</v>
      </c>
      <c r="AG6" s="64">
        <v>47496</v>
      </c>
      <c r="AH6" s="64">
        <v>0</v>
      </c>
      <c r="AI6" s="51">
        <f t="shared" si="4"/>
        <v>647496</v>
      </c>
      <c r="AJ6" s="64">
        <v>0</v>
      </c>
      <c r="AK6" s="51">
        <f t="shared" si="5"/>
        <v>647496</v>
      </c>
      <c r="AL6" s="39"/>
      <c r="AM6" s="84"/>
      <c r="AN6" s="39"/>
      <c r="AO6" s="2"/>
      <c r="AP6" s="2"/>
      <c r="AQ6" s="2"/>
      <c r="AR6" s="2"/>
      <c r="AS6" s="2"/>
      <c r="AT6" s="2"/>
      <c r="AU6" s="2"/>
      <c r="AV6" s="2"/>
      <c r="AW6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</row>
    <row r="7" spans="1:144" s="4" customFormat="1" ht="15.75" customHeight="1" x14ac:dyDescent="0.3">
      <c r="A7" s="3">
        <f t="shared" si="6"/>
        <v>3</v>
      </c>
      <c r="B7" s="86" t="s">
        <v>291</v>
      </c>
      <c r="C7" s="86">
        <v>9707</v>
      </c>
      <c r="D7" s="87" t="s">
        <v>154</v>
      </c>
      <c r="E7" s="151">
        <f t="shared" si="0"/>
        <v>1</v>
      </c>
      <c r="F7" s="130" t="s">
        <v>450</v>
      </c>
      <c r="G7" s="93">
        <v>85476</v>
      </c>
      <c r="H7" s="94">
        <v>0</v>
      </c>
      <c r="I7" s="94">
        <v>0</v>
      </c>
      <c r="J7" s="64"/>
      <c r="K7" s="64">
        <v>8000</v>
      </c>
      <c r="L7" s="64">
        <v>20000</v>
      </c>
      <c r="M7" s="64">
        <v>20063</v>
      </c>
      <c r="N7" s="64">
        <v>3640</v>
      </c>
      <c r="O7" s="64">
        <v>8591</v>
      </c>
      <c r="P7" s="64">
        <v>5661</v>
      </c>
      <c r="Q7" s="51">
        <f t="shared" si="1"/>
        <v>151431</v>
      </c>
      <c r="R7" s="6"/>
      <c r="S7" s="64">
        <v>39125</v>
      </c>
      <c r="T7" s="64">
        <v>5232</v>
      </c>
      <c r="U7" s="64">
        <v>12971</v>
      </c>
      <c r="V7" s="64">
        <v>22025</v>
      </c>
      <c r="W7" s="64">
        <v>40364</v>
      </c>
      <c r="X7" s="64">
        <v>16940</v>
      </c>
      <c r="Y7" s="64">
        <v>0</v>
      </c>
      <c r="Z7" s="64">
        <v>0</v>
      </c>
      <c r="AA7" s="64">
        <v>20000</v>
      </c>
      <c r="AB7" s="83">
        <f t="shared" si="2"/>
        <v>156657</v>
      </c>
      <c r="AC7" s="51">
        <f t="shared" si="3"/>
        <v>-5226</v>
      </c>
      <c r="AD7" s="39"/>
      <c r="AE7" s="64">
        <v>1149600</v>
      </c>
      <c r="AF7" s="64"/>
      <c r="AG7" s="64">
        <v>126182</v>
      </c>
      <c r="AH7" s="64"/>
      <c r="AI7" s="51">
        <f t="shared" si="4"/>
        <v>1275782</v>
      </c>
      <c r="AJ7" s="64">
        <v>29605</v>
      </c>
      <c r="AK7" s="51">
        <f t="shared" si="5"/>
        <v>1246177</v>
      </c>
      <c r="AL7" s="39"/>
      <c r="AM7" s="84"/>
      <c r="AN7" s="39"/>
      <c r="AO7" s="2"/>
      <c r="AP7" s="2"/>
      <c r="AQ7" s="2"/>
      <c r="AR7" s="2"/>
      <c r="AS7" s="2"/>
      <c r="AT7" s="2"/>
      <c r="AU7" s="2"/>
      <c r="AV7" s="2"/>
      <c r="AW7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</row>
    <row r="8" spans="1:144" s="4" customFormat="1" ht="15.75" customHeight="1" x14ac:dyDescent="0.3">
      <c r="A8" s="3">
        <f t="shared" si="6"/>
        <v>4</v>
      </c>
      <c r="B8" s="86" t="s">
        <v>291</v>
      </c>
      <c r="C8" s="86">
        <v>9710</v>
      </c>
      <c r="D8" s="87" t="s">
        <v>155</v>
      </c>
      <c r="E8" s="151">
        <f t="shared" si="0"/>
        <v>1</v>
      </c>
      <c r="F8" s="130" t="s">
        <v>450</v>
      </c>
      <c r="G8" s="93">
        <v>21852</v>
      </c>
      <c r="H8" s="94"/>
      <c r="I8" s="94">
        <v>400</v>
      </c>
      <c r="J8" s="64">
        <v>0</v>
      </c>
      <c r="K8" s="64">
        <v>29900</v>
      </c>
      <c r="L8" s="64"/>
      <c r="M8" s="64">
        <v>3346</v>
      </c>
      <c r="N8" s="64">
        <v>9085</v>
      </c>
      <c r="O8" s="64">
        <v>367</v>
      </c>
      <c r="P8" s="64">
        <v>0</v>
      </c>
      <c r="Q8" s="51">
        <f t="shared" si="1"/>
        <v>64950</v>
      </c>
      <c r="R8" s="18"/>
      <c r="S8" s="64">
        <v>32947</v>
      </c>
      <c r="T8" s="64">
        <v>4666</v>
      </c>
      <c r="U8" s="64">
        <v>1513</v>
      </c>
      <c r="V8" s="64">
        <v>3953</v>
      </c>
      <c r="W8" s="64">
        <v>14402</v>
      </c>
      <c r="X8" s="64">
        <v>680</v>
      </c>
      <c r="Y8" s="64">
        <v>310</v>
      </c>
      <c r="Z8" s="64">
        <v>0</v>
      </c>
      <c r="AA8" s="64">
        <v>2812</v>
      </c>
      <c r="AB8" s="83">
        <f t="shared" si="2"/>
        <v>61283</v>
      </c>
      <c r="AC8" s="51">
        <f t="shared" si="3"/>
        <v>3667</v>
      </c>
      <c r="AD8" s="39"/>
      <c r="AE8" s="64">
        <v>1939800</v>
      </c>
      <c r="AF8" s="64">
        <v>90420</v>
      </c>
      <c r="AG8" s="64">
        <v>275946</v>
      </c>
      <c r="AH8" s="64">
        <v>0</v>
      </c>
      <c r="AI8" s="51">
        <f t="shared" si="4"/>
        <v>2306166</v>
      </c>
      <c r="AJ8" s="64"/>
      <c r="AK8" s="51">
        <f t="shared" si="5"/>
        <v>2306166</v>
      </c>
      <c r="AL8" s="39"/>
      <c r="AM8" s="84"/>
      <c r="AN8" s="39"/>
      <c r="AO8" s="2"/>
      <c r="AP8" s="2"/>
      <c r="AQ8" s="2"/>
      <c r="AR8" s="2"/>
      <c r="AS8" s="2"/>
      <c r="AT8" s="2"/>
      <c r="AU8" s="2"/>
      <c r="AV8" s="2"/>
      <c r="AW8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</row>
    <row r="9" spans="1:144" ht="15.75" customHeight="1" x14ac:dyDescent="0.3">
      <c r="A9" s="3">
        <f t="shared" si="6"/>
        <v>5</v>
      </c>
      <c r="B9" s="86" t="s">
        <v>291</v>
      </c>
      <c r="C9" s="86">
        <v>9709</v>
      </c>
      <c r="D9" s="87" t="s">
        <v>156</v>
      </c>
      <c r="E9" s="151">
        <f t="shared" si="0"/>
        <v>1</v>
      </c>
      <c r="F9" s="130" t="s">
        <v>450</v>
      </c>
      <c r="G9" s="93">
        <v>53843</v>
      </c>
      <c r="H9" s="94">
        <v>0</v>
      </c>
      <c r="I9" s="94">
        <v>590</v>
      </c>
      <c r="J9" s="64">
        <v>0</v>
      </c>
      <c r="K9" s="64"/>
      <c r="L9" s="64">
        <v>59</v>
      </c>
      <c r="M9" s="64">
        <v>10416</v>
      </c>
      <c r="N9" s="64">
        <v>4038</v>
      </c>
      <c r="O9" s="64">
        <v>7183</v>
      </c>
      <c r="P9" s="64">
        <v>5269</v>
      </c>
      <c r="Q9" s="51">
        <f t="shared" si="1"/>
        <v>81398</v>
      </c>
      <c r="R9" s="9"/>
      <c r="S9" s="64">
        <v>32802</v>
      </c>
      <c r="T9" s="64">
        <v>7080</v>
      </c>
      <c r="U9" s="64">
        <v>898</v>
      </c>
      <c r="V9" s="64">
        <v>4834</v>
      </c>
      <c r="W9" s="64">
        <v>23003</v>
      </c>
      <c r="X9" s="64">
        <v>12162</v>
      </c>
      <c r="Y9" s="64">
        <v>4284</v>
      </c>
      <c r="Z9" s="64">
        <v>0</v>
      </c>
      <c r="AA9" s="64">
        <v>92</v>
      </c>
      <c r="AB9" s="83">
        <f t="shared" si="2"/>
        <v>85155</v>
      </c>
      <c r="AC9" s="51">
        <f t="shared" si="3"/>
        <v>-3757</v>
      </c>
      <c r="AD9" s="39"/>
      <c r="AE9" s="64">
        <v>650000</v>
      </c>
      <c r="AF9" s="64">
        <v>0</v>
      </c>
      <c r="AG9" s="64">
        <v>510199</v>
      </c>
      <c r="AH9" s="64">
        <v>0</v>
      </c>
      <c r="AI9" s="51">
        <f t="shared" si="4"/>
        <v>1160199</v>
      </c>
      <c r="AJ9" s="64">
        <v>0</v>
      </c>
      <c r="AK9" s="51">
        <f t="shared" si="5"/>
        <v>1160199</v>
      </c>
      <c r="AL9" s="39"/>
      <c r="AM9" s="84"/>
      <c r="AN9" s="39"/>
    </row>
    <row r="10" spans="1:144" ht="15.75" customHeight="1" x14ac:dyDescent="0.3">
      <c r="A10" s="3">
        <f t="shared" si="6"/>
        <v>6</v>
      </c>
      <c r="B10" s="86" t="s">
        <v>291</v>
      </c>
      <c r="C10" s="86">
        <v>9695</v>
      </c>
      <c r="D10" s="87" t="s">
        <v>144</v>
      </c>
      <c r="E10" s="151">
        <f t="shared" si="0"/>
        <v>1</v>
      </c>
      <c r="F10" s="130" t="s">
        <v>450</v>
      </c>
      <c r="G10" s="93">
        <v>120640</v>
      </c>
      <c r="H10" s="94">
        <v>590</v>
      </c>
      <c r="I10" s="94">
        <v>0</v>
      </c>
      <c r="J10" s="64"/>
      <c r="K10" s="64">
        <v>2000</v>
      </c>
      <c r="L10" s="64">
        <v>98799</v>
      </c>
      <c r="M10" s="64">
        <v>68095</v>
      </c>
      <c r="N10" s="64">
        <v>24653</v>
      </c>
      <c r="O10" s="64">
        <v>21413</v>
      </c>
      <c r="P10" s="64">
        <v>71</v>
      </c>
      <c r="Q10" s="51">
        <f t="shared" si="1"/>
        <v>336261</v>
      </c>
      <c r="R10" s="9"/>
      <c r="S10" s="64">
        <v>73651</v>
      </c>
      <c r="T10" s="64">
        <v>15271</v>
      </c>
      <c r="U10" s="64">
        <v>13163</v>
      </c>
      <c r="V10" s="64">
        <v>50005</v>
      </c>
      <c r="W10" s="64">
        <v>63460</v>
      </c>
      <c r="X10" s="64">
        <v>25473</v>
      </c>
      <c r="Y10" s="64">
        <v>11900</v>
      </c>
      <c r="Z10" s="64">
        <v>590</v>
      </c>
      <c r="AA10" s="64">
        <v>0</v>
      </c>
      <c r="AB10" s="83">
        <f t="shared" si="2"/>
        <v>253513</v>
      </c>
      <c r="AC10" s="51">
        <f t="shared" si="3"/>
        <v>82748</v>
      </c>
      <c r="AD10" s="39"/>
      <c r="AE10" s="64">
        <v>5900377</v>
      </c>
      <c r="AF10" s="64">
        <v>700000</v>
      </c>
      <c r="AG10" s="64">
        <v>552603</v>
      </c>
      <c r="AH10" s="64">
        <v>5783</v>
      </c>
      <c r="AI10" s="51">
        <f t="shared" si="4"/>
        <v>7158763</v>
      </c>
      <c r="AJ10" s="64">
        <v>6839</v>
      </c>
      <c r="AK10" s="51">
        <f t="shared" si="5"/>
        <v>7151924</v>
      </c>
      <c r="AL10" s="39"/>
      <c r="AM10" s="84"/>
      <c r="AN10" s="39"/>
    </row>
    <row r="11" spans="1:144" ht="15.75" customHeight="1" x14ac:dyDescent="0.3">
      <c r="A11" s="3">
        <f t="shared" si="6"/>
        <v>7</v>
      </c>
      <c r="B11" s="86" t="s">
        <v>291</v>
      </c>
      <c r="C11" s="86">
        <v>9660</v>
      </c>
      <c r="D11" s="87" t="s">
        <v>145</v>
      </c>
      <c r="E11" s="151">
        <f t="shared" si="0"/>
        <v>1</v>
      </c>
      <c r="F11" s="130" t="s">
        <v>450</v>
      </c>
      <c r="G11" s="93">
        <v>122530</v>
      </c>
      <c r="H11" s="94"/>
      <c r="I11" s="94">
        <v>520</v>
      </c>
      <c r="J11" s="64">
        <v>0</v>
      </c>
      <c r="K11" s="64">
        <v>16706</v>
      </c>
      <c r="L11" s="64"/>
      <c r="M11" s="64">
        <v>31168</v>
      </c>
      <c r="N11" s="64">
        <v>5525</v>
      </c>
      <c r="O11" s="64"/>
      <c r="P11" s="64">
        <v>2490</v>
      </c>
      <c r="Q11" s="51">
        <f t="shared" si="1"/>
        <v>178939</v>
      </c>
      <c r="R11" s="9"/>
      <c r="S11" s="64">
        <v>63773</v>
      </c>
      <c r="T11" s="64">
        <v>26004</v>
      </c>
      <c r="U11" s="64">
        <v>18730</v>
      </c>
      <c r="V11" s="64">
        <v>9716</v>
      </c>
      <c r="W11" s="64">
        <v>26728</v>
      </c>
      <c r="X11" s="64">
        <v>20969</v>
      </c>
      <c r="Y11" s="64">
        <v>10835</v>
      </c>
      <c r="Z11" s="64"/>
      <c r="AA11" s="64">
        <v>1209</v>
      </c>
      <c r="AB11" s="83">
        <f t="shared" si="2"/>
        <v>177964</v>
      </c>
      <c r="AC11" s="51">
        <f t="shared" si="3"/>
        <v>975</v>
      </c>
      <c r="AD11" s="39"/>
      <c r="AE11" s="64">
        <v>941018</v>
      </c>
      <c r="AF11" s="64">
        <v>5991</v>
      </c>
      <c r="AG11" s="64">
        <v>1560018</v>
      </c>
      <c r="AH11" s="64">
        <v>89</v>
      </c>
      <c r="AI11" s="51">
        <f t="shared" si="4"/>
        <v>2507116</v>
      </c>
      <c r="AJ11" s="64">
        <v>172022</v>
      </c>
      <c r="AK11" s="51">
        <f t="shared" si="5"/>
        <v>2335094</v>
      </c>
      <c r="AL11" s="39"/>
      <c r="AM11" s="84"/>
      <c r="AN11" s="39"/>
    </row>
    <row r="12" spans="1:144" ht="15.75" customHeight="1" x14ac:dyDescent="0.3">
      <c r="A12" s="3">
        <f t="shared" si="6"/>
        <v>8</v>
      </c>
      <c r="B12" s="86" t="s">
        <v>291</v>
      </c>
      <c r="C12" s="86">
        <v>9638</v>
      </c>
      <c r="D12" s="87" t="s">
        <v>134</v>
      </c>
      <c r="E12" s="151">
        <f t="shared" si="0"/>
        <v>1</v>
      </c>
      <c r="F12" s="130" t="s">
        <v>450</v>
      </c>
      <c r="G12" s="93">
        <v>65475</v>
      </c>
      <c r="H12" s="94">
        <v>64</v>
      </c>
      <c r="I12" s="94">
        <v>1757</v>
      </c>
      <c r="J12" s="64"/>
      <c r="K12" s="64">
        <v>5843</v>
      </c>
      <c r="L12" s="64"/>
      <c r="M12" s="64">
        <v>12223</v>
      </c>
      <c r="N12" s="64">
        <v>4657</v>
      </c>
      <c r="O12" s="64">
        <v>9820</v>
      </c>
      <c r="P12" s="64">
        <v>27</v>
      </c>
      <c r="Q12" s="51">
        <f t="shared" si="1"/>
        <v>99866</v>
      </c>
      <c r="R12" s="9"/>
      <c r="S12" s="64">
        <v>3196</v>
      </c>
      <c r="T12" s="64"/>
      <c r="U12" s="64">
        <v>9038</v>
      </c>
      <c r="V12" s="64">
        <v>25661</v>
      </c>
      <c r="W12" s="64">
        <v>15931</v>
      </c>
      <c r="X12" s="64">
        <v>22351</v>
      </c>
      <c r="Y12" s="64">
        <v>696</v>
      </c>
      <c r="Z12" s="64">
        <v>85</v>
      </c>
      <c r="AA12" s="64"/>
      <c r="AB12" s="83">
        <f t="shared" si="2"/>
        <v>76958</v>
      </c>
      <c r="AC12" s="51">
        <f t="shared" si="3"/>
        <v>22908</v>
      </c>
      <c r="AD12" s="39"/>
      <c r="AE12" s="64">
        <v>1771561</v>
      </c>
      <c r="AF12" s="64">
        <v>486063</v>
      </c>
      <c r="AG12" s="64">
        <v>138461</v>
      </c>
      <c r="AH12" s="64">
        <v>0</v>
      </c>
      <c r="AI12" s="51">
        <f t="shared" si="4"/>
        <v>2396085</v>
      </c>
      <c r="AJ12" s="64">
        <v>28666</v>
      </c>
      <c r="AK12" s="51">
        <f t="shared" si="5"/>
        <v>2367419</v>
      </c>
      <c r="AL12" s="39"/>
      <c r="AM12" s="84"/>
      <c r="AN12" s="39"/>
    </row>
    <row r="13" spans="1:144" ht="15.75" customHeight="1" x14ac:dyDescent="0.3">
      <c r="A13" s="3">
        <f t="shared" si="6"/>
        <v>9</v>
      </c>
      <c r="B13" s="86" t="s">
        <v>291</v>
      </c>
      <c r="C13" s="86">
        <v>9639</v>
      </c>
      <c r="D13" s="87" t="s">
        <v>135</v>
      </c>
      <c r="E13" s="151">
        <f t="shared" si="0"/>
        <v>1</v>
      </c>
      <c r="F13" s="130" t="s">
        <v>450</v>
      </c>
      <c r="G13" s="93">
        <v>115233</v>
      </c>
      <c r="H13" s="94">
        <v>18490</v>
      </c>
      <c r="I13" s="94"/>
      <c r="J13" s="64">
        <v>0</v>
      </c>
      <c r="K13" s="64"/>
      <c r="L13" s="64"/>
      <c r="M13" s="64">
        <v>19462</v>
      </c>
      <c r="N13" s="64">
        <v>2574</v>
      </c>
      <c r="O13" s="64">
        <v>600</v>
      </c>
      <c r="P13" s="64">
        <v>2670</v>
      </c>
      <c r="Q13" s="51">
        <f t="shared" si="1"/>
        <v>159029</v>
      </c>
      <c r="R13" s="9"/>
      <c r="S13" s="64">
        <v>60425</v>
      </c>
      <c r="T13" s="64">
        <v>0</v>
      </c>
      <c r="U13" s="64"/>
      <c r="V13" s="64">
        <v>37052</v>
      </c>
      <c r="W13" s="64">
        <v>34150</v>
      </c>
      <c r="X13" s="64">
        <v>25041</v>
      </c>
      <c r="Y13" s="64">
        <v>3563</v>
      </c>
      <c r="Z13" s="64">
        <v>6000</v>
      </c>
      <c r="AA13" s="64">
        <v>1552</v>
      </c>
      <c r="AB13" s="83">
        <f t="shared" si="2"/>
        <v>167783</v>
      </c>
      <c r="AC13" s="51">
        <f t="shared" si="3"/>
        <v>-8754</v>
      </c>
      <c r="AD13" s="39"/>
      <c r="AE13" s="64">
        <v>2013586</v>
      </c>
      <c r="AF13" s="64">
        <v>0</v>
      </c>
      <c r="AG13" s="64">
        <v>105058</v>
      </c>
      <c r="AH13" s="64">
        <v>4995</v>
      </c>
      <c r="AI13" s="51">
        <f t="shared" si="4"/>
        <v>2123639</v>
      </c>
      <c r="AJ13" s="64">
        <v>3571</v>
      </c>
      <c r="AK13" s="51">
        <f t="shared" si="5"/>
        <v>2120068</v>
      </c>
      <c r="AL13" s="39"/>
      <c r="AM13" s="84"/>
      <c r="AN13" s="39"/>
    </row>
    <row r="14" spans="1:144" ht="15.75" customHeight="1" x14ac:dyDescent="0.3">
      <c r="A14" s="3">
        <f t="shared" si="6"/>
        <v>10</v>
      </c>
      <c r="B14" s="86" t="s">
        <v>291</v>
      </c>
      <c r="C14" s="86">
        <v>9662</v>
      </c>
      <c r="D14" s="87" t="s">
        <v>146</v>
      </c>
      <c r="E14" s="151">
        <f t="shared" si="0"/>
        <v>1</v>
      </c>
      <c r="F14" s="130" t="s">
        <v>450</v>
      </c>
      <c r="G14" s="93">
        <v>24088</v>
      </c>
      <c r="H14" s="94"/>
      <c r="I14" s="94">
        <v>3088</v>
      </c>
      <c r="J14" s="64">
        <v>0</v>
      </c>
      <c r="K14" s="64">
        <v>0</v>
      </c>
      <c r="L14" s="64">
        <v>0</v>
      </c>
      <c r="M14" s="64">
        <v>2041</v>
      </c>
      <c r="N14" s="64">
        <v>33253</v>
      </c>
      <c r="O14" s="64"/>
      <c r="P14" s="64"/>
      <c r="Q14" s="51">
        <f t="shared" si="1"/>
        <v>62470</v>
      </c>
      <c r="R14" s="9"/>
      <c r="S14" s="64">
        <v>30824</v>
      </c>
      <c r="T14" s="64">
        <v>0</v>
      </c>
      <c r="U14" s="64"/>
      <c r="V14" s="64">
        <v>418</v>
      </c>
      <c r="W14" s="64">
        <v>5198</v>
      </c>
      <c r="X14" s="64">
        <v>876</v>
      </c>
      <c r="Y14" s="64">
        <v>5191</v>
      </c>
      <c r="Z14" s="64">
        <v>2020</v>
      </c>
      <c r="AA14" s="64">
        <v>336</v>
      </c>
      <c r="AB14" s="83">
        <f t="shared" si="2"/>
        <v>44863</v>
      </c>
      <c r="AC14" s="51">
        <f t="shared" si="3"/>
        <v>17607</v>
      </c>
      <c r="AD14" s="39"/>
      <c r="AE14" s="64">
        <v>475815</v>
      </c>
      <c r="AF14" s="64">
        <v>1665</v>
      </c>
      <c r="AG14" s="64">
        <v>1146487</v>
      </c>
      <c r="AH14" s="64">
        <v>787</v>
      </c>
      <c r="AI14" s="51">
        <f t="shared" si="4"/>
        <v>1624754</v>
      </c>
      <c r="AJ14" s="64">
        <v>3553</v>
      </c>
      <c r="AK14" s="51">
        <f t="shared" si="5"/>
        <v>1621201</v>
      </c>
      <c r="AL14" s="39"/>
      <c r="AM14" s="84"/>
      <c r="AN14" s="39"/>
    </row>
    <row r="15" spans="1:144" ht="15.75" customHeight="1" x14ac:dyDescent="0.3">
      <c r="A15" s="3">
        <f t="shared" si="6"/>
        <v>11</v>
      </c>
      <c r="B15" s="86" t="s">
        <v>291</v>
      </c>
      <c r="C15" s="86">
        <v>9663</v>
      </c>
      <c r="D15" s="87" t="s">
        <v>312</v>
      </c>
      <c r="E15" s="151">
        <f t="shared" si="0"/>
        <v>1</v>
      </c>
      <c r="F15" s="130" t="s">
        <v>450</v>
      </c>
      <c r="G15" s="93">
        <v>71971</v>
      </c>
      <c r="H15" s="94">
        <v>0</v>
      </c>
      <c r="I15" s="94">
        <v>7017</v>
      </c>
      <c r="J15" s="64"/>
      <c r="K15" s="64"/>
      <c r="L15" s="64"/>
      <c r="M15" s="64">
        <v>46588</v>
      </c>
      <c r="N15" s="64">
        <v>12943</v>
      </c>
      <c r="O15" s="64">
        <v>20326</v>
      </c>
      <c r="P15" s="64">
        <v>0</v>
      </c>
      <c r="Q15" s="51">
        <f t="shared" si="1"/>
        <v>158845</v>
      </c>
      <c r="R15" s="9"/>
      <c r="S15" s="64">
        <v>56969</v>
      </c>
      <c r="T15" s="64">
        <v>23430</v>
      </c>
      <c r="U15" s="64"/>
      <c r="V15" s="64">
        <v>37361</v>
      </c>
      <c r="W15" s="64">
        <v>46156</v>
      </c>
      <c r="X15" s="64">
        <v>25610</v>
      </c>
      <c r="Y15" s="64">
        <v>0</v>
      </c>
      <c r="Z15" s="64">
        <v>0</v>
      </c>
      <c r="AA15" s="64"/>
      <c r="AB15" s="83">
        <f t="shared" si="2"/>
        <v>189526</v>
      </c>
      <c r="AC15" s="51">
        <f t="shared" si="3"/>
        <v>-30681</v>
      </c>
      <c r="AD15" s="39"/>
      <c r="AE15" s="64">
        <v>1596003</v>
      </c>
      <c r="AF15" s="64">
        <v>19541</v>
      </c>
      <c r="AG15" s="64">
        <v>358900</v>
      </c>
      <c r="AH15" s="64">
        <v>4862</v>
      </c>
      <c r="AI15" s="51">
        <f t="shared" si="4"/>
        <v>1979306</v>
      </c>
      <c r="AJ15" s="64">
        <v>35723</v>
      </c>
      <c r="AK15" s="51">
        <f t="shared" si="5"/>
        <v>1943583</v>
      </c>
      <c r="AL15" s="39"/>
      <c r="AM15" s="84"/>
      <c r="AN15" s="39"/>
    </row>
    <row r="16" spans="1:144" ht="15.75" customHeight="1" x14ac:dyDescent="0.3">
      <c r="A16" s="3">
        <f t="shared" si="6"/>
        <v>12</v>
      </c>
      <c r="B16" s="86" t="s">
        <v>291</v>
      </c>
      <c r="C16" s="86">
        <v>9665</v>
      </c>
      <c r="D16" s="87" t="s">
        <v>147</v>
      </c>
      <c r="E16" s="151">
        <f t="shared" si="0"/>
        <v>1</v>
      </c>
      <c r="F16" s="130" t="s">
        <v>450</v>
      </c>
      <c r="G16" s="93">
        <v>101305</v>
      </c>
      <c r="H16" s="94"/>
      <c r="I16" s="94">
        <v>0</v>
      </c>
      <c r="J16" s="64">
        <v>3635</v>
      </c>
      <c r="K16" s="64">
        <v>55300</v>
      </c>
      <c r="L16" s="64"/>
      <c r="M16" s="64">
        <v>138118</v>
      </c>
      <c r="N16" s="64">
        <v>34068</v>
      </c>
      <c r="O16" s="64">
        <v>26</v>
      </c>
      <c r="P16" s="64"/>
      <c r="Q16" s="51">
        <f t="shared" si="1"/>
        <v>332452</v>
      </c>
      <c r="R16" s="9"/>
      <c r="S16" s="64">
        <v>74195</v>
      </c>
      <c r="T16" s="64">
        <v>26579</v>
      </c>
      <c r="U16" s="64">
        <v>1339</v>
      </c>
      <c r="V16" s="64">
        <v>40139</v>
      </c>
      <c r="W16" s="64">
        <v>105538</v>
      </c>
      <c r="X16" s="64">
        <v>54914</v>
      </c>
      <c r="Y16" s="64"/>
      <c r="Z16" s="64">
        <v>0</v>
      </c>
      <c r="AA16" s="64"/>
      <c r="AB16" s="83">
        <f t="shared" si="2"/>
        <v>302704</v>
      </c>
      <c r="AC16" s="51">
        <f t="shared" si="3"/>
        <v>29748</v>
      </c>
      <c r="AD16" s="39"/>
      <c r="AE16" s="64">
        <v>6961300</v>
      </c>
      <c r="AF16" s="64">
        <v>765667</v>
      </c>
      <c r="AG16" s="64">
        <v>1039565</v>
      </c>
      <c r="AH16" s="64">
        <v>10486</v>
      </c>
      <c r="AI16" s="51">
        <f t="shared" si="4"/>
        <v>8777018</v>
      </c>
      <c r="AJ16" s="64">
        <v>2576461</v>
      </c>
      <c r="AK16" s="51">
        <f t="shared" si="5"/>
        <v>6200557</v>
      </c>
      <c r="AL16" s="39"/>
      <c r="AM16" s="84"/>
      <c r="AN16" s="39"/>
    </row>
    <row r="17" spans="1:40" ht="15.75" customHeight="1" x14ac:dyDescent="0.3">
      <c r="A17" s="3">
        <f t="shared" si="6"/>
        <v>13</v>
      </c>
      <c r="B17" s="86" t="s">
        <v>291</v>
      </c>
      <c r="C17" s="86">
        <v>9752</v>
      </c>
      <c r="D17" s="87" t="s">
        <v>150</v>
      </c>
      <c r="E17" s="151" t="str">
        <f t="shared" si="0"/>
        <v xml:space="preserve"> </v>
      </c>
      <c r="F17" s="130" t="s">
        <v>303</v>
      </c>
      <c r="G17" s="93">
        <v>423788</v>
      </c>
      <c r="H17" s="94">
        <v>0</v>
      </c>
      <c r="I17" s="94">
        <v>0</v>
      </c>
      <c r="J17" s="64">
        <v>0</v>
      </c>
      <c r="K17" s="64">
        <v>0</v>
      </c>
      <c r="L17" s="64">
        <v>0</v>
      </c>
      <c r="M17" s="64">
        <v>141490</v>
      </c>
      <c r="N17" s="64">
        <v>18638</v>
      </c>
      <c r="O17" s="64"/>
      <c r="P17" s="64"/>
      <c r="Q17" s="51">
        <f t="shared" si="1"/>
        <v>583916</v>
      </c>
      <c r="R17" s="9"/>
      <c r="S17" s="64">
        <v>150636</v>
      </c>
      <c r="T17" s="64"/>
      <c r="U17" s="64"/>
      <c r="V17" s="64"/>
      <c r="W17" s="64">
        <v>93639</v>
      </c>
      <c r="X17" s="64">
        <v>146789</v>
      </c>
      <c r="Y17" s="64">
        <v>120726</v>
      </c>
      <c r="Z17" s="64"/>
      <c r="AA17" s="64">
        <v>0</v>
      </c>
      <c r="AB17" s="83">
        <f t="shared" si="2"/>
        <v>511790</v>
      </c>
      <c r="AC17" s="51">
        <f t="shared" si="3"/>
        <v>72126</v>
      </c>
      <c r="AD17" s="39"/>
      <c r="AE17" s="64"/>
      <c r="AF17" s="64">
        <v>3007062</v>
      </c>
      <c r="AG17" s="64">
        <v>599769</v>
      </c>
      <c r="AH17" s="64"/>
      <c r="AI17" s="51">
        <f t="shared" si="4"/>
        <v>3606831</v>
      </c>
      <c r="AJ17" s="64">
        <v>1095332</v>
      </c>
      <c r="AK17" s="51">
        <f t="shared" si="5"/>
        <v>2511499</v>
      </c>
      <c r="AL17" s="39"/>
      <c r="AM17" s="84"/>
      <c r="AN17" s="39"/>
    </row>
    <row r="18" spans="1:40" ht="15.75" customHeight="1" x14ac:dyDescent="0.3">
      <c r="A18" s="3">
        <f t="shared" si="6"/>
        <v>14</v>
      </c>
      <c r="B18" s="86" t="s">
        <v>291</v>
      </c>
      <c r="C18" s="86">
        <v>9668</v>
      </c>
      <c r="D18" s="87" t="s">
        <v>138</v>
      </c>
      <c r="E18" s="151">
        <f t="shared" si="0"/>
        <v>1</v>
      </c>
      <c r="F18" s="130" t="s">
        <v>450</v>
      </c>
      <c r="G18" s="93">
        <v>19716</v>
      </c>
      <c r="H18" s="94">
        <v>0</v>
      </c>
      <c r="I18" s="94">
        <v>4654</v>
      </c>
      <c r="J18" s="64">
        <v>0</v>
      </c>
      <c r="K18" s="64">
        <v>1430</v>
      </c>
      <c r="L18" s="64">
        <v>0</v>
      </c>
      <c r="M18" s="64">
        <v>23842</v>
      </c>
      <c r="N18" s="64">
        <v>10245</v>
      </c>
      <c r="O18" s="64">
        <v>0</v>
      </c>
      <c r="P18" s="64"/>
      <c r="Q18" s="51">
        <f t="shared" si="1"/>
        <v>59887</v>
      </c>
      <c r="R18" s="9"/>
      <c r="S18" s="64"/>
      <c r="T18" s="64">
        <v>0</v>
      </c>
      <c r="U18" s="64">
        <v>38004</v>
      </c>
      <c r="V18" s="64">
        <v>9934</v>
      </c>
      <c r="W18" s="64">
        <v>21985</v>
      </c>
      <c r="X18" s="64">
        <v>8670</v>
      </c>
      <c r="Y18" s="64">
        <v>30</v>
      </c>
      <c r="Z18" s="64">
        <v>0</v>
      </c>
      <c r="AA18" s="64"/>
      <c r="AB18" s="83">
        <f t="shared" si="2"/>
        <v>78623</v>
      </c>
      <c r="AC18" s="51">
        <f t="shared" si="3"/>
        <v>-18736</v>
      </c>
      <c r="AD18" s="39"/>
      <c r="AE18" s="64">
        <v>1279340</v>
      </c>
      <c r="AF18" s="64"/>
      <c r="AG18" s="64">
        <v>354138</v>
      </c>
      <c r="AH18" s="64">
        <v>6670</v>
      </c>
      <c r="AI18" s="51">
        <f t="shared" si="4"/>
        <v>1640148</v>
      </c>
      <c r="AJ18" s="64">
        <v>2110</v>
      </c>
      <c r="AK18" s="51">
        <f t="shared" si="5"/>
        <v>1638038</v>
      </c>
      <c r="AL18" s="39"/>
      <c r="AM18" s="84"/>
      <c r="AN18" s="39"/>
    </row>
    <row r="19" spans="1:40" ht="15.75" customHeight="1" x14ac:dyDescent="0.3">
      <c r="A19" s="3">
        <f t="shared" si="6"/>
        <v>15</v>
      </c>
      <c r="B19" s="86" t="s">
        <v>291</v>
      </c>
      <c r="C19" s="86">
        <v>9667</v>
      </c>
      <c r="D19" s="87" t="s">
        <v>148</v>
      </c>
      <c r="E19" s="151">
        <f t="shared" si="0"/>
        <v>1</v>
      </c>
      <c r="F19" s="130" t="s">
        <v>450</v>
      </c>
      <c r="G19" s="93">
        <v>192424</v>
      </c>
      <c r="H19" s="94"/>
      <c r="I19" s="94"/>
      <c r="J19" s="64">
        <v>356763</v>
      </c>
      <c r="K19" s="64"/>
      <c r="L19" s="64">
        <v>26431</v>
      </c>
      <c r="M19" s="64">
        <v>2137</v>
      </c>
      <c r="N19" s="64">
        <v>20108</v>
      </c>
      <c r="O19" s="64"/>
      <c r="P19" s="64"/>
      <c r="Q19" s="51">
        <f t="shared" si="1"/>
        <v>597863</v>
      </c>
      <c r="R19" s="9"/>
      <c r="S19" s="64">
        <v>144373</v>
      </c>
      <c r="T19" s="64">
        <v>26000</v>
      </c>
      <c r="U19" s="64">
        <v>9123</v>
      </c>
      <c r="V19" s="64">
        <v>31200</v>
      </c>
      <c r="W19" s="64">
        <v>69654</v>
      </c>
      <c r="X19" s="64">
        <v>172307</v>
      </c>
      <c r="Y19" s="64">
        <v>1000</v>
      </c>
      <c r="Z19" s="64">
        <v>0</v>
      </c>
      <c r="AA19" s="64"/>
      <c r="AB19" s="83">
        <f t="shared" si="2"/>
        <v>453657</v>
      </c>
      <c r="AC19" s="51">
        <f t="shared" si="3"/>
        <v>144206</v>
      </c>
      <c r="AD19" s="39"/>
      <c r="AE19" s="64">
        <v>9512618</v>
      </c>
      <c r="AF19" s="64"/>
      <c r="AG19" s="64">
        <v>1770582</v>
      </c>
      <c r="AH19" s="64"/>
      <c r="AI19" s="51">
        <f t="shared" si="4"/>
        <v>11283200</v>
      </c>
      <c r="AJ19" s="64">
        <v>1550987</v>
      </c>
      <c r="AK19" s="51">
        <f t="shared" si="5"/>
        <v>9732213</v>
      </c>
      <c r="AL19" s="39"/>
      <c r="AM19" s="84"/>
      <c r="AN19" s="39"/>
    </row>
    <row r="20" spans="1:40" ht="15.75" customHeight="1" x14ac:dyDescent="0.3">
      <c r="A20" s="3">
        <f t="shared" si="6"/>
        <v>16</v>
      </c>
      <c r="B20" s="86" t="s">
        <v>291</v>
      </c>
      <c r="C20" s="86">
        <v>16476</v>
      </c>
      <c r="D20" s="87" t="s">
        <v>272</v>
      </c>
      <c r="E20" s="151">
        <f t="shared" si="0"/>
        <v>1</v>
      </c>
      <c r="F20" s="130" t="s">
        <v>450</v>
      </c>
      <c r="G20" s="93">
        <v>175784</v>
      </c>
      <c r="H20" s="94">
        <v>513</v>
      </c>
      <c r="I20" s="94">
        <v>13025</v>
      </c>
      <c r="J20" s="64"/>
      <c r="K20" s="64">
        <v>2000</v>
      </c>
      <c r="L20" s="64"/>
      <c r="M20" s="64">
        <v>4905</v>
      </c>
      <c r="N20" s="64">
        <v>3372</v>
      </c>
      <c r="O20" s="64">
        <v>250</v>
      </c>
      <c r="P20" s="64"/>
      <c r="Q20" s="51">
        <f t="shared" si="1"/>
        <v>199849</v>
      </c>
      <c r="R20" s="9"/>
      <c r="S20" s="64">
        <v>24481</v>
      </c>
      <c r="T20" s="64"/>
      <c r="U20" s="64">
        <v>5701</v>
      </c>
      <c r="V20" s="64">
        <v>47095</v>
      </c>
      <c r="W20" s="64">
        <v>70698</v>
      </c>
      <c r="X20" s="64">
        <v>21618</v>
      </c>
      <c r="Y20" s="64">
        <v>13957</v>
      </c>
      <c r="Z20" s="64">
        <v>6580</v>
      </c>
      <c r="AA20" s="64">
        <v>5470</v>
      </c>
      <c r="AB20" s="83">
        <f t="shared" si="2"/>
        <v>195600</v>
      </c>
      <c r="AC20" s="51">
        <f t="shared" si="3"/>
        <v>4249</v>
      </c>
      <c r="AD20" s="39"/>
      <c r="AE20" s="64">
        <v>1732144</v>
      </c>
      <c r="AF20" s="64"/>
      <c r="AG20" s="64">
        <v>185601</v>
      </c>
      <c r="AH20" s="64">
        <v>0</v>
      </c>
      <c r="AI20" s="51">
        <f t="shared" si="4"/>
        <v>1917745</v>
      </c>
      <c r="AJ20" s="64">
        <v>2302</v>
      </c>
      <c r="AK20" s="51">
        <f t="shared" si="5"/>
        <v>1915443</v>
      </c>
      <c r="AL20" s="39"/>
      <c r="AM20" s="84"/>
      <c r="AN20" s="39"/>
    </row>
    <row r="21" spans="1:40" ht="15.75" customHeight="1" x14ac:dyDescent="0.3">
      <c r="A21" s="3">
        <f t="shared" si="6"/>
        <v>17</v>
      </c>
      <c r="B21" s="86" t="s">
        <v>291</v>
      </c>
      <c r="C21" s="86">
        <v>9672</v>
      </c>
      <c r="D21" s="87" t="s">
        <v>281</v>
      </c>
      <c r="E21" s="151">
        <f t="shared" si="0"/>
        <v>1</v>
      </c>
      <c r="F21" s="130" t="s">
        <v>450</v>
      </c>
      <c r="G21" s="93">
        <v>56502</v>
      </c>
      <c r="H21" s="94">
        <v>0</v>
      </c>
      <c r="I21" s="94">
        <v>1766</v>
      </c>
      <c r="J21" s="64"/>
      <c r="K21" s="64">
        <v>0</v>
      </c>
      <c r="L21" s="64">
        <v>0</v>
      </c>
      <c r="M21" s="64">
        <v>27106</v>
      </c>
      <c r="N21" s="64">
        <v>2272</v>
      </c>
      <c r="O21" s="64">
        <v>5178</v>
      </c>
      <c r="P21" s="64">
        <v>15</v>
      </c>
      <c r="Q21" s="51">
        <f t="shared" si="1"/>
        <v>92839</v>
      </c>
      <c r="R21" s="9"/>
      <c r="S21" s="64">
        <v>8706</v>
      </c>
      <c r="T21" s="64"/>
      <c r="U21" s="64"/>
      <c r="V21" s="64">
        <v>17639</v>
      </c>
      <c r="W21" s="64">
        <v>15671</v>
      </c>
      <c r="X21" s="64">
        <v>16103</v>
      </c>
      <c r="Y21" s="64">
        <v>1626</v>
      </c>
      <c r="Z21" s="64">
        <v>490</v>
      </c>
      <c r="AA21" s="64">
        <v>576</v>
      </c>
      <c r="AB21" s="83">
        <f t="shared" si="2"/>
        <v>60811</v>
      </c>
      <c r="AC21" s="51">
        <f t="shared" si="3"/>
        <v>32028</v>
      </c>
      <c r="AD21" s="39"/>
      <c r="AE21" s="64">
        <v>815000</v>
      </c>
      <c r="AF21" s="64">
        <v>7714</v>
      </c>
      <c r="AG21" s="64">
        <v>64882</v>
      </c>
      <c r="AH21" s="64"/>
      <c r="AI21" s="51">
        <f t="shared" si="4"/>
        <v>887596</v>
      </c>
      <c r="AJ21" s="64">
        <v>1623</v>
      </c>
      <c r="AK21" s="51">
        <f t="shared" si="5"/>
        <v>885973</v>
      </c>
      <c r="AL21" s="39"/>
      <c r="AM21" s="84"/>
      <c r="AN21" s="39"/>
    </row>
    <row r="22" spans="1:40" ht="15.75" customHeight="1" x14ac:dyDescent="0.3">
      <c r="A22" s="3">
        <f t="shared" si="6"/>
        <v>18</v>
      </c>
      <c r="B22" s="86" t="s">
        <v>291</v>
      </c>
      <c r="C22" s="86">
        <v>9673</v>
      </c>
      <c r="D22" s="87" t="s">
        <v>282</v>
      </c>
      <c r="E22" s="151">
        <f t="shared" si="0"/>
        <v>1</v>
      </c>
      <c r="F22" s="130" t="s">
        <v>450</v>
      </c>
      <c r="G22" s="93">
        <v>1320268</v>
      </c>
      <c r="H22" s="94">
        <v>0</v>
      </c>
      <c r="I22" s="94">
        <v>325168</v>
      </c>
      <c r="J22" s="64">
        <v>1249849</v>
      </c>
      <c r="K22" s="64">
        <v>239478</v>
      </c>
      <c r="L22" s="64">
        <v>0</v>
      </c>
      <c r="M22" s="64">
        <v>80694</v>
      </c>
      <c r="N22" s="64">
        <v>17833</v>
      </c>
      <c r="O22" s="64">
        <v>25935</v>
      </c>
      <c r="P22" s="64"/>
      <c r="Q22" s="51">
        <f t="shared" si="1"/>
        <v>3259225</v>
      </c>
      <c r="R22" s="9"/>
      <c r="S22" s="64">
        <v>137695</v>
      </c>
      <c r="T22" s="64">
        <v>84150</v>
      </c>
      <c r="U22" s="64">
        <v>6034</v>
      </c>
      <c r="V22" s="64">
        <v>686228</v>
      </c>
      <c r="W22" s="64">
        <v>43666</v>
      </c>
      <c r="X22" s="64">
        <v>81491</v>
      </c>
      <c r="Y22" s="64">
        <v>462213</v>
      </c>
      <c r="Z22" s="64">
        <v>39301</v>
      </c>
      <c r="AA22" s="64">
        <v>191707</v>
      </c>
      <c r="AB22" s="83">
        <f t="shared" si="2"/>
        <v>1732485</v>
      </c>
      <c r="AC22" s="51">
        <f t="shared" si="3"/>
        <v>1526740</v>
      </c>
      <c r="AD22" s="39"/>
      <c r="AE22" s="64">
        <v>2835671</v>
      </c>
      <c r="AF22" s="64">
        <v>65696</v>
      </c>
      <c r="AG22" s="64">
        <v>2584140</v>
      </c>
      <c r="AH22" s="64">
        <v>221949</v>
      </c>
      <c r="AI22" s="51">
        <f t="shared" si="4"/>
        <v>5707456</v>
      </c>
      <c r="AJ22" s="64">
        <v>417750</v>
      </c>
      <c r="AK22" s="51">
        <f t="shared" si="5"/>
        <v>5289706</v>
      </c>
      <c r="AL22" s="39"/>
      <c r="AM22" s="84"/>
      <c r="AN22" s="39"/>
    </row>
    <row r="23" spans="1:40" ht="15.75" customHeight="1" x14ac:dyDescent="0.3">
      <c r="A23" s="3">
        <f t="shared" si="6"/>
        <v>19</v>
      </c>
      <c r="B23" s="86" t="s">
        <v>291</v>
      </c>
      <c r="C23" s="86">
        <v>9640</v>
      </c>
      <c r="D23" s="87" t="s">
        <v>136</v>
      </c>
      <c r="E23" s="151">
        <f t="shared" si="0"/>
        <v>1</v>
      </c>
      <c r="F23" s="130" t="s">
        <v>450</v>
      </c>
      <c r="G23" s="93">
        <v>13448</v>
      </c>
      <c r="H23" s="94"/>
      <c r="I23" s="94"/>
      <c r="J23" s="64"/>
      <c r="K23" s="64">
        <v>531953</v>
      </c>
      <c r="L23" s="64">
        <v>0</v>
      </c>
      <c r="M23" s="64">
        <v>77066</v>
      </c>
      <c r="N23" s="64">
        <v>97606</v>
      </c>
      <c r="O23" s="64">
        <v>183</v>
      </c>
      <c r="P23" s="64"/>
      <c r="Q23" s="51">
        <f t="shared" si="1"/>
        <v>720256</v>
      </c>
      <c r="R23" s="9"/>
      <c r="S23" s="64">
        <v>35443</v>
      </c>
      <c r="T23" s="64">
        <v>13839</v>
      </c>
      <c r="U23" s="64"/>
      <c r="V23" s="64">
        <v>52021</v>
      </c>
      <c r="W23" s="64">
        <v>75855</v>
      </c>
      <c r="X23" s="64">
        <v>30964</v>
      </c>
      <c r="Y23" s="64">
        <v>6039</v>
      </c>
      <c r="Z23" s="64">
        <v>1200</v>
      </c>
      <c r="AA23" s="64"/>
      <c r="AB23" s="83">
        <f t="shared" si="2"/>
        <v>215361</v>
      </c>
      <c r="AC23" s="51">
        <f t="shared" si="3"/>
        <v>504895</v>
      </c>
      <c r="AD23" s="39"/>
      <c r="AE23" s="64">
        <v>4282000</v>
      </c>
      <c r="AF23" s="64">
        <v>412000</v>
      </c>
      <c r="AG23" s="64">
        <v>3412431</v>
      </c>
      <c r="AH23" s="64">
        <v>0</v>
      </c>
      <c r="AI23" s="51">
        <f t="shared" si="4"/>
        <v>8106431</v>
      </c>
      <c r="AJ23" s="64">
        <v>66666</v>
      </c>
      <c r="AK23" s="51">
        <f t="shared" si="5"/>
        <v>8039765</v>
      </c>
      <c r="AL23" s="39"/>
      <c r="AM23" s="84"/>
      <c r="AN23" s="39"/>
    </row>
    <row r="24" spans="1:40" ht="15.75" customHeight="1" x14ac:dyDescent="0.3">
      <c r="A24" s="3">
        <f t="shared" si="6"/>
        <v>20</v>
      </c>
      <c r="B24" s="86"/>
      <c r="C24" s="86">
        <v>18938</v>
      </c>
      <c r="D24" s="87" t="s">
        <v>313</v>
      </c>
      <c r="E24" s="151">
        <f t="shared" si="0"/>
        <v>1</v>
      </c>
      <c r="F24" s="130" t="s">
        <v>450</v>
      </c>
      <c r="G24" s="93">
        <v>64795</v>
      </c>
      <c r="H24" s="94"/>
      <c r="I24" s="94"/>
      <c r="J24" s="64"/>
      <c r="K24" s="64">
        <v>10000</v>
      </c>
      <c r="L24" s="64"/>
      <c r="M24" s="64"/>
      <c r="N24" s="64">
        <v>1029</v>
      </c>
      <c r="O24" s="64"/>
      <c r="P24" s="64">
        <v>1549</v>
      </c>
      <c r="Q24" s="51">
        <f t="shared" si="1"/>
        <v>77373</v>
      </c>
      <c r="R24" s="9"/>
      <c r="S24" s="64">
        <v>41048</v>
      </c>
      <c r="T24" s="64">
        <v>19500</v>
      </c>
      <c r="U24" s="64">
        <v>18286</v>
      </c>
      <c r="V24" s="64">
        <v>5746</v>
      </c>
      <c r="W24" s="64"/>
      <c r="X24" s="64">
        <v>2157</v>
      </c>
      <c r="Y24" s="64">
        <v>2000</v>
      </c>
      <c r="Z24" s="64"/>
      <c r="AA24" s="64"/>
      <c r="AB24" s="83">
        <f t="shared" si="2"/>
        <v>88737</v>
      </c>
      <c r="AC24" s="51">
        <f t="shared" si="3"/>
        <v>-11364</v>
      </c>
      <c r="AD24" s="39"/>
      <c r="AE24" s="64"/>
      <c r="AF24" s="64"/>
      <c r="AG24" s="64">
        <v>29500</v>
      </c>
      <c r="AH24" s="64"/>
      <c r="AI24" s="51">
        <f t="shared" si="4"/>
        <v>29500</v>
      </c>
      <c r="AJ24" s="64"/>
      <c r="AK24" s="51">
        <f t="shared" si="5"/>
        <v>29500</v>
      </c>
      <c r="AL24" s="39"/>
      <c r="AM24" s="84"/>
      <c r="AN24" s="39"/>
    </row>
    <row r="25" spans="1:40" ht="15.75" customHeight="1" x14ac:dyDescent="0.3">
      <c r="A25" s="3">
        <f t="shared" si="6"/>
        <v>21</v>
      </c>
      <c r="B25" s="86" t="s">
        <v>291</v>
      </c>
      <c r="C25" s="86">
        <v>9964</v>
      </c>
      <c r="D25" s="87" t="s">
        <v>139</v>
      </c>
      <c r="E25" s="151" t="str">
        <f t="shared" si="0"/>
        <v xml:space="preserve"> </v>
      </c>
      <c r="F25" s="130" t="s">
        <v>303</v>
      </c>
      <c r="G25" s="93">
        <v>40967</v>
      </c>
      <c r="H25" s="94">
        <v>201</v>
      </c>
      <c r="I25" s="94"/>
      <c r="J25" s="64">
        <v>5000</v>
      </c>
      <c r="K25" s="64"/>
      <c r="L25" s="64"/>
      <c r="M25" s="64">
        <v>740</v>
      </c>
      <c r="N25" s="64">
        <v>6344</v>
      </c>
      <c r="O25" s="64"/>
      <c r="P25" s="64">
        <v>10166</v>
      </c>
      <c r="Q25" s="51">
        <f t="shared" si="1"/>
        <v>63418</v>
      </c>
      <c r="R25" s="9"/>
      <c r="S25" s="64">
        <v>35196</v>
      </c>
      <c r="T25" s="64">
        <v>0</v>
      </c>
      <c r="U25" s="64">
        <v>400</v>
      </c>
      <c r="V25" s="64"/>
      <c r="W25" s="64">
        <v>7176</v>
      </c>
      <c r="X25" s="64">
        <v>7838</v>
      </c>
      <c r="Y25" s="64">
        <v>741</v>
      </c>
      <c r="Z25" s="64">
        <v>201</v>
      </c>
      <c r="AA25" s="64">
        <v>0</v>
      </c>
      <c r="AB25" s="83">
        <f t="shared" si="2"/>
        <v>51552</v>
      </c>
      <c r="AC25" s="51">
        <f t="shared" si="3"/>
        <v>11866</v>
      </c>
      <c r="AD25" s="39"/>
      <c r="AE25" s="64">
        <v>1129394</v>
      </c>
      <c r="AF25" s="64">
        <v>65102</v>
      </c>
      <c r="AG25" s="64">
        <v>185779</v>
      </c>
      <c r="AH25" s="64">
        <v>0</v>
      </c>
      <c r="AI25" s="51">
        <f t="shared" si="4"/>
        <v>1380275</v>
      </c>
      <c r="AJ25" s="64"/>
      <c r="AK25" s="51">
        <f t="shared" si="5"/>
        <v>1380275</v>
      </c>
      <c r="AL25" s="39"/>
      <c r="AM25" s="84"/>
      <c r="AN25" s="39"/>
    </row>
    <row r="26" spans="1:40" ht="15.75" customHeight="1" x14ac:dyDescent="0.3">
      <c r="A26" s="3">
        <f t="shared" si="6"/>
        <v>22</v>
      </c>
      <c r="B26" s="86" t="s">
        <v>291</v>
      </c>
      <c r="C26" s="86">
        <v>9677</v>
      </c>
      <c r="D26" s="87" t="s">
        <v>151</v>
      </c>
      <c r="E26" s="151">
        <f t="shared" si="0"/>
        <v>1</v>
      </c>
      <c r="F26" s="130" t="s">
        <v>450</v>
      </c>
      <c r="G26" s="93">
        <v>12494</v>
      </c>
      <c r="H26" s="94">
        <v>0</v>
      </c>
      <c r="I26" s="94">
        <v>1010</v>
      </c>
      <c r="J26" s="94">
        <v>34654</v>
      </c>
      <c r="K26" s="94">
        <v>0</v>
      </c>
      <c r="L26" s="94">
        <v>0</v>
      </c>
      <c r="M26" s="64">
        <v>0</v>
      </c>
      <c r="N26" s="64">
        <v>21110</v>
      </c>
      <c r="O26" s="64">
        <v>2490</v>
      </c>
      <c r="P26" s="64">
        <v>0</v>
      </c>
      <c r="Q26" s="51">
        <f t="shared" si="1"/>
        <v>71758</v>
      </c>
      <c r="R26" s="9"/>
      <c r="S26" s="64">
        <v>63476</v>
      </c>
      <c r="T26" s="64">
        <v>15600</v>
      </c>
      <c r="U26" s="64">
        <v>0</v>
      </c>
      <c r="V26" s="64">
        <v>0</v>
      </c>
      <c r="W26" s="64">
        <v>22692</v>
      </c>
      <c r="X26" s="64">
        <v>14855</v>
      </c>
      <c r="Y26" s="64">
        <v>0</v>
      </c>
      <c r="Z26" s="64">
        <v>0</v>
      </c>
      <c r="AA26" s="64">
        <v>0</v>
      </c>
      <c r="AB26" s="83">
        <f t="shared" si="2"/>
        <v>116623</v>
      </c>
      <c r="AC26" s="51">
        <f t="shared" si="3"/>
        <v>-44865</v>
      </c>
      <c r="AD26" s="39"/>
      <c r="AE26" s="64">
        <v>1455000</v>
      </c>
      <c r="AF26" s="64">
        <v>31502</v>
      </c>
      <c r="AG26" s="64">
        <v>1628493</v>
      </c>
      <c r="AH26" s="64">
        <v>0</v>
      </c>
      <c r="AI26" s="51">
        <f t="shared" si="4"/>
        <v>3114995</v>
      </c>
      <c r="AJ26" s="64">
        <v>19809</v>
      </c>
      <c r="AK26" s="51">
        <f t="shared" si="5"/>
        <v>3095186</v>
      </c>
      <c r="AL26" s="39"/>
      <c r="AM26" s="84"/>
      <c r="AN26" s="39"/>
    </row>
    <row r="27" spans="1:40" ht="15.75" customHeight="1" x14ac:dyDescent="0.3">
      <c r="A27" s="8">
        <f t="shared" si="6"/>
        <v>23</v>
      </c>
      <c r="B27" s="86"/>
      <c r="C27" s="86">
        <v>19096</v>
      </c>
      <c r="D27" s="87" t="s">
        <v>315</v>
      </c>
      <c r="E27" s="151">
        <f t="shared" si="0"/>
        <v>1</v>
      </c>
      <c r="F27" s="130" t="s">
        <v>450</v>
      </c>
      <c r="G27" s="93">
        <v>81279</v>
      </c>
      <c r="H27" s="93">
        <v>0</v>
      </c>
      <c r="I27" s="93">
        <v>1044</v>
      </c>
      <c r="J27" s="93">
        <v>0</v>
      </c>
      <c r="K27" s="93">
        <v>44801</v>
      </c>
      <c r="L27" s="93">
        <v>0</v>
      </c>
      <c r="M27" s="93">
        <v>29718</v>
      </c>
      <c r="N27" s="93">
        <v>36611</v>
      </c>
      <c r="O27" s="93">
        <v>3155</v>
      </c>
      <c r="P27" s="93">
        <v>2482</v>
      </c>
      <c r="Q27" s="51">
        <f t="shared" si="1"/>
        <v>199090</v>
      </c>
      <c r="R27" s="9"/>
      <c r="S27" s="94">
        <v>94638</v>
      </c>
      <c r="T27" s="93">
        <v>27842</v>
      </c>
      <c r="U27" s="93">
        <v>917</v>
      </c>
      <c r="V27" s="93">
        <v>27325</v>
      </c>
      <c r="W27" s="93">
        <v>55259</v>
      </c>
      <c r="X27" s="93">
        <v>28906</v>
      </c>
      <c r="Y27" s="93">
        <v>8596</v>
      </c>
      <c r="Z27" s="93">
        <v>1333</v>
      </c>
      <c r="AA27" s="93"/>
      <c r="AB27" s="83">
        <f t="shared" si="2"/>
        <v>244816</v>
      </c>
      <c r="AC27" s="51">
        <f t="shared" si="3"/>
        <v>-45726</v>
      </c>
      <c r="AD27" s="39"/>
      <c r="AE27" s="94">
        <v>3298602</v>
      </c>
      <c r="AF27" s="93"/>
      <c r="AG27" s="93">
        <v>878062</v>
      </c>
      <c r="AH27" s="93">
        <v>1224</v>
      </c>
      <c r="AI27" s="51">
        <f t="shared" si="4"/>
        <v>4177888</v>
      </c>
      <c r="AJ27" s="93">
        <v>76923</v>
      </c>
      <c r="AK27" s="51">
        <f t="shared" si="5"/>
        <v>4100965</v>
      </c>
      <c r="AL27" s="39"/>
      <c r="AM27" s="84"/>
      <c r="AN27" s="39"/>
    </row>
    <row r="28" spans="1:40" ht="15.75" customHeight="1" x14ac:dyDescent="0.3">
      <c r="A28" s="3">
        <f t="shared" si="6"/>
        <v>24</v>
      </c>
      <c r="B28" s="86" t="s">
        <v>291</v>
      </c>
      <c r="C28" s="86">
        <v>9679</v>
      </c>
      <c r="D28" s="87" t="s">
        <v>140</v>
      </c>
      <c r="E28" s="151">
        <f t="shared" si="0"/>
        <v>1</v>
      </c>
      <c r="F28" s="130" t="s">
        <v>450</v>
      </c>
      <c r="G28" s="93">
        <v>21433</v>
      </c>
      <c r="H28" s="94">
        <v>0</v>
      </c>
      <c r="I28" s="94"/>
      <c r="J28" s="64">
        <v>40290</v>
      </c>
      <c r="K28" s="64"/>
      <c r="L28" s="64"/>
      <c r="M28" s="64">
        <v>600</v>
      </c>
      <c r="N28" s="64">
        <v>25000</v>
      </c>
      <c r="O28" s="64"/>
      <c r="P28" s="64">
        <v>7</v>
      </c>
      <c r="Q28" s="51">
        <f t="shared" si="1"/>
        <v>87330</v>
      </c>
      <c r="R28" s="9"/>
      <c r="S28" s="64">
        <v>36000</v>
      </c>
      <c r="T28" s="64">
        <v>0</v>
      </c>
      <c r="U28" s="64">
        <v>0</v>
      </c>
      <c r="V28" s="64">
        <v>600</v>
      </c>
      <c r="W28" s="64">
        <v>3842</v>
      </c>
      <c r="X28" s="64">
        <v>2110</v>
      </c>
      <c r="Y28" s="64">
        <v>2285</v>
      </c>
      <c r="Z28" s="64">
        <v>0</v>
      </c>
      <c r="AA28" s="64">
        <v>41040</v>
      </c>
      <c r="AB28" s="83">
        <f t="shared" si="2"/>
        <v>85877</v>
      </c>
      <c r="AC28" s="51">
        <f t="shared" si="3"/>
        <v>1453</v>
      </c>
      <c r="AD28" s="39"/>
      <c r="AE28" s="64">
        <v>405000</v>
      </c>
      <c r="AF28" s="64">
        <v>50550</v>
      </c>
      <c r="AG28" s="64">
        <v>665848</v>
      </c>
      <c r="AH28" s="64">
        <v>1114976</v>
      </c>
      <c r="AI28" s="51">
        <f t="shared" si="4"/>
        <v>2236374</v>
      </c>
      <c r="AJ28" s="64">
        <v>0</v>
      </c>
      <c r="AK28" s="51">
        <f t="shared" si="5"/>
        <v>2236374</v>
      </c>
      <c r="AL28" s="39"/>
      <c r="AM28" s="84"/>
      <c r="AN28" s="39"/>
    </row>
    <row r="29" spans="1:40" ht="15.75" customHeight="1" x14ac:dyDescent="0.3">
      <c r="A29" s="3">
        <f t="shared" si="6"/>
        <v>25</v>
      </c>
      <c r="B29" s="86" t="s">
        <v>291</v>
      </c>
      <c r="C29" s="86">
        <v>9686</v>
      </c>
      <c r="D29" s="87" t="s">
        <v>274</v>
      </c>
      <c r="E29" s="151">
        <f t="shared" si="0"/>
        <v>1</v>
      </c>
      <c r="F29" s="130" t="s">
        <v>450</v>
      </c>
      <c r="G29" s="93">
        <v>120111</v>
      </c>
      <c r="H29" s="93">
        <v>0</v>
      </c>
      <c r="I29" s="93">
        <v>9669</v>
      </c>
      <c r="J29" s="72">
        <v>0</v>
      </c>
      <c r="K29" s="72">
        <v>0</v>
      </c>
      <c r="L29" s="72">
        <v>5000</v>
      </c>
      <c r="M29" s="72">
        <v>11691</v>
      </c>
      <c r="N29" s="72">
        <v>19932</v>
      </c>
      <c r="O29" s="72">
        <v>7106</v>
      </c>
      <c r="P29" s="72">
        <v>13470</v>
      </c>
      <c r="Q29" s="51">
        <f t="shared" si="1"/>
        <v>186979</v>
      </c>
      <c r="R29" s="9"/>
      <c r="S29" s="64">
        <v>78351</v>
      </c>
      <c r="T29" s="64">
        <v>26479</v>
      </c>
      <c r="U29" s="64"/>
      <c r="V29" s="64">
        <v>8053</v>
      </c>
      <c r="W29" s="64">
        <v>18664</v>
      </c>
      <c r="X29" s="64">
        <v>15160</v>
      </c>
      <c r="Y29" s="64">
        <v>6464</v>
      </c>
      <c r="Z29" s="64">
        <v>4137</v>
      </c>
      <c r="AA29" s="64">
        <v>2720</v>
      </c>
      <c r="AB29" s="83">
        <f t="shared" si="2"/>
        <v>160028</v>
      </c>
      <c r="AC29" s="51">
        <f t="shared" si="3"/>
        <v>26951</v>
      </c>
      <c r="AD29" s="39"/>
      <c r="AE29" s="64">
        <v>1110000</v>
      </c>
      <c r="AF29" s="64">
        <v>0</v>
      </c>
      <c r="AG29" s="64">
        <v>607186</v>
      </c>
      <c r="AH29" s="64">
        <v>0</v>
      </c>
      <c r="AI29" s="51">
        <f t="shared" si="4"/>
        <v>1717186</v>
      </c>
      <c r="AJ29" s="64"/>
      <c r="AK29" s="51">
        <f t="shared" si="5"/>
        <v>1717186</v>
      </c>
      <c r="AL29" s="39"/>
      <c r="AM29" s="84"/>
      <c r="AN29" s="39"/>
    </row>
    <row r="30" spans="1:40" ht="15.75" customHeight="1" x14ac:dyDescent="0.3">
      <c r="A30" s="3">
        <f t="shared" si="6"/>
        <v>26</v>
      </c>
      <c r="B30" s="86" t="s">
        <v>291</v>
      </c>
      <c r="C30" s="86">
        <v>9687</v>
      </c>
      <c r="D30" s="87" t="s">
        <v>149</v>
      </c>
      <c r="E30" s="151">
        <f t="shared" si="0"/>
        <v>1</v>
      </c>
      <c r="F30" s="130" t="s">
        <v>450</v>
      </c>
      <c r="G30" s="93">
        <v>50563</v>
      </c>
      <c r="H30" s="94">
        <v>0</v>
      </c>
      <c r="I30" s="94">
        <v>0</v>
      </c>
      <c r="J30" s="64"/>
      <c r="K30" s="64">
        <v>0</v>
      </c>
      <c r="L30" s="64">
        <v>8046</v>
      </c>
      <c r="M30" s="64">
        <v>55429</v>
      </c>
      <c r="N30" s="64">
        <v>27680</v>
      </c>
      <c r="O30" s="64">
        <v>600</v>
      </c>
      <c r="P30" s="64"/>
      <c r="Q30" s="51">
        <f t="shared" si="1"/>
        <v>142318</v>
      </c>
      <c r="R30" s="9"/>
      <c r="S30" s="64">
        <v>83689</v>
      </c>
      <c r="T30" s="64">
        <v>0</v>
      </c>
      <c r="U30" s="64">
        <v>0</v>
      </c>
      <c r="V30" s="64">
        <v>15630</v>
      </c>
      <c r="W30" s="64">
        <v>31589</v>
      </c>
      <c r="X30" s="64">
        <v>8793</v>
      </c>
      <c r="Y30" s="64">
        <v>1985</v>
      </c>
      <c r="Z30" s="64">
        <v>0</v>
      </c>
      <c r="AA30" s="64">
        <v>10516</v>
      </c>
      <c r="AB30" s="83">
        <f t="shared" si="2"/>
        <v>152202</v>
      </c>
      <c r="AC30" s="51">
        <f t="shared" si="3"/>
        <v>-9884</v>
      </c>
      <c r="AD30" s="39"/>
      <c r="AE30" s="64">
        <v>0</v>
      </c>
      <c r="AF30" s="64">
        <v>0</v>
      </c>
      <c r="AG30" s="64">
        <v>840231</v>
      </c>
      <c r="AH30" s="64">
        <v>5327</v>
      </c>
      <c r="AI30" s="51">
        <f t="shared" si="4"/>
        <v>845558</v>
      </c>
      <c r="AJ30" s="64">
        <v>9471</v>
      </c>
      <c r="AK30" s="51">
        <f t="shared" si="5"/>
        <v>836087</v>
      </c>
      <c r="AL30" s="39"/>
      <c r="AM30" s="84"/>
      <c r="AN30" s="39"/>
    </row>
    <row r="31" spans="1:40" s="166" customFormat="1" ht="15.75" customHeight="1" x14ac:dyDescent="0.3">
      <c r="A31" s="155">
        <f t="shared" si="6"/>
        <v>27</v>
      </c>
      <c r="B31" s="156" t="s">
        <v>291</v>
      </c>
      <c r="C31" s="156">
        <v>9690</v>
      </c>
      <c r="D31" s="157" t="s">
        <v>152</v>
      </c>
      <c r="E31" s="158" t="str">
        <f t="shared" si="0"/>
        <v xml:space="preserve"> </v>
      </c>
      <c r="F31" s="130" t="s">
        <v>303</v>
      </c>
      <c r="G31" s="159">
        <v>25863</v>
      </c>
      <c r="H31" s="160"/>
      <c r="I31" s="160">
        <v>930</v>
      </c>
      <c r="J31" s="160"/>
      <c r="K31" s="160"/>
      <c r="L31" s="160"/>
      <c r="M31" s="160">
        <v>16597</v>
      </c>
      <c r="N31" s="160">
        <v>17025</v>
      </c>
      <c r="O31" s="160">
        <v>3602</v>
      </c>
      <c r="P31" s="160">
        <v>4841</v>
      </c>
      <c r="Q31" s="161">
        <f t="shared" si="1"/>
        <v>68858</v>
      </c>
      <c r="R31" s="162"/>
      <c r="S31" s="160"/>
      <c r="T31" s="160"/>
      <c r="U31" s="160">
        <v>9782</v>
      </c>
      <c r="V31" s="160">
        <v>4842</v>
      </c>
      <c r="W31" s="160">
        <v>41981</v>
      </c>
      <c r="X31" s="160">
        <v>8552</v>
      </c>
      <c r="Y31" s="160">
        <v>19748</v>
      </c>
      <c r="Z31" s="160">
        <v>6045</v>
      </c>
      <c r="AA31" s="160">
        <v>529</v>
      </c>
      <c r="AB31" s="163">
        <f t="shared" si="2"/>
        <v>91479</v>
      </c>
      <c r="AC31" s="161">
        <f t="shared" si="3"/>
        <v>-22621</v>
      </c>
      <c r="AD31" s="164"/>
      <c r="AE31" s="160">
        <v>1140000</v>
      </c>
      <c r="AF31" s="160">
        <v>125000</v>
      </c>
      <c r="AG31" s="160">
        <v>405090</v>
      </c>
      <c r="AH31" s="160">
        <v>0</v>
      </c>
      <c r="AI31" s="161">
        <f t="shared" si="4"/>
        <v>1670090</v>
      </c>
      <c r="AJ31" s="160">
        <v>0</v>
      </c>
      <c r="AK31" s="161">
        <f t="shared" si="5"/>
        <v>1670090</v>
      </c>
      <c r="AL31" s="167" t="s">
        <v>319</v>
      </c>
      <c r="AM31" s="165"/>
      <c r="AN31" s="164"/>
    </row>
    <row r="32" spans="1:40" ht="15.75" customHeight="1" x14ac:dyDescent="0.3">
      <c r="A32" s="3">
        <f t="shared" si="6"/>
        <v>28</v>
      </c>
      <c r="B32" s="86" t="s">
        <v>291</v>
      </c>
      <c r="C32" s="86">
        <v>9666</v>
      </c>
      <c r="D32" s="87" t="s">
        <v>153</v>
      </c>
      <c r="E32" s="151">
        <f t="shared" si="0"/>
        <v>1</v>
      </c>
      <c r="F32" s="130" t="s">
        <v>450</v>
      </c>
      <c r="G32" s="93">
        <v>9694</v>
      </c>
      <c r="H32" s="94"/>
      <c r="I32" s="94">
        <v>1662</v>
      </c>
      <c r="J32" s="64">
        <v>0</v>
      </c>
      <c r="K32" s="64"/>
      <c r="L32" s="64">
        <v>0</v>
      </c>
      <c r="M32" s="64"/>
      <c r="N32" s="64">
        <v>242689</v>
      </c>
      <c r="O32" s="64">
        <v>0</v>
      </c>
      <c r="P32" s="64">
        <v>0</v>
      </c>
      <c r="Q32" s="51">
        <f t="shared" si="1"/>
        <v>254045</v>
      </c>
      <c r="R32" s="9"/>
      <c r="S32" s="64">
        <v>33797</v>
      </c>
      <c r="T32" s="64">
        <v>10400</v>
      </c>
      <c r="U32" s="64">
        <v>12438</v>
      </c>
      <c r="V32" s="64">
        <v>32225</v>
      </c>
      <c r="W32" s="64">
        <v>913</v>
      </c>
      <c r="X32" s="64">
        <v>17288</v>
      </c>
      <c r="Y32" s="64">
        <v>11614</v>
      </c>
      <c r="Z32" s="64">
        <v>0</v>
      </c>
      <c r="AA32" s="64">
        <v>0</v>
      </c>
      <c r="AB32" s="83">
        <f t="shared" si="2"/>
        <v>118675</v>
      </c>
      <c r="AC32" s="51">
        <f t="shared" si="3"/>
        <v>135370</v>
      </c>
      <c r="AD32" s="39"/>
      <c r="AE32" s="64">
        <v>0</v>
      </c>
      <c r="AF32" s="64">
        <v>7139</v>
      </c>
      <c r="AG32" s="64">
        <v>4774681</v>
      </c>
      <c r="AH32" s="64">
        <v>119326</v>
      </c>
      <c r="AI32" s="51">
        <f t="shared" si="4"/>
        <v>4901146</v>
      </c>
      <c r="AJ32" s="64">
        <v>88424</v>
      </c>
      <c r="AK32" s="51">
        <f t="shared" si="5"/>
        <v>4812722</v>
      </c>
      <c r="AL32" s="39"/>
      <c r="AM32" s="84"/>
      <c r="AN32" s="39"/>
    </row>
    <row r="33" spans="1:40" ht="15.75" customHeight="1" x14ac:dyDescent="0.3">
      <c r="A33" s="3">
        <f t="shared" si="6"/>
        <v>29</v>
      </c>
      <c r="B33" s="86" t="s">
        <v>291</v>
      </c>
      <c r="C33" s="86">
        <v>9692</v>
      </c>
      <c r="D33" s="87" t="s">
        <v>141</v>
      </c>
      <c r="E33" s="151">
        <f t="shared" si="0"/>
        <v>1</v>
      </c>
      <c r="F33" s="130" t="s">
        <v>450</v>
      </c>
      <c r="G33" s="93">
        <v>56410</v>
      </c>
      <c r="H33" s="94">
        <v>4364</v>
      </c>
      <c r="I33" s="94">
        <v>8490</v>
      </c>
      <c r="J33" s="64">
        <v>316324</v>
      </c>
      <c r="K33" s="64">
        <v>2000</v>
      </c>
      <c r="L33" s="64">
        <v>5945</v>
      </c>
      <c r="M33" s="64">
        <v>22658</v>
      </c>
      <c r="N33" s="64">
        <v>16603</v>
      </c>
      <c r="O33" s="64"/>
      <c r="P33" s="64"/>
      <c r="Q33" s="51">
        <f t="shared" si="1"/>
        <v>432794</v>
      </c>
      <c r="R33" s="9"/>
      <c r="S33" s="64">
        <v>48418</v>
      </c>
      <c r="T33" s="64">
        <v>14950</v>
      </c>
      <c r="U33" s="64"/>
      <c r="V33" s="64">
        <v>8098</v>
      </c>
      <c r="W33" s="64">
        <v>408490</v>
      </c>
      <c r="X33" s="64">
        <v>14178</v>
      </c>
      <c r="Y33" s="64">
        <v>7380</v>
      </c>
      <c r="Z33" s="64"/>
      <c r="AA33" s="64">
        <v>0</v>
      </c>
      <c r="AB33" s="83">
        <f t="shared" si="2"/>
        <v>501514</v>
      </c>
      <c r="AC33" s="51">
        <f t="shared" si="3"/>
        <v>-68720</v>
      </c>
      <c r="AD33" s="39"/>
      <c r="AE33" s="64">
        <v>1520000</v>
      </c>
      <c r="AF33" s="64">
        <v>79063</v>
      </c>
      <c r="AG33" s="64">
        <v>544515</v>
      </c>
      <c r="AH33" s="64">
        <v>791</v>
      </c>
      <c r="AI33" s="51">
        <f t="shared" si="4"/>
        <v>2144369</v>
      </c>
      <c r="AJ33" s="64">
        <v>53335</v>
      </c>
      <c r="AK33" s="51">
        <f t="shared" si="5"/>
        <v>2091034</v>
      </c>
      <c r="AL33" s="39"/>
      <c r="AM33" s="84"/>
      <c r="AN33" s="39"/>
    </row>
    <row r="34" spans="1:40" ht="15.75" customHeight="1" x14ac:dyDescent="0.3">
      <c r="A34" s="3">
        <f t="shared" si="6"/>
        <v>30</v>
      </c>
      <c r="B34" s="86" t="s">
        <v>291</v>
      </c>
      <c r="C34" s="86">
        <v>9648</v>
      </c>
      <c r="D34" s="87" t="s">
        <v>137</v>
      </c>
      <c r="E34" s="151" t="str">
        <f t="shared" si="0"/>
        <v xml:space="preserve"> </v>
      </c>
      <c r="F34" s="130" t="s">
        <v>303</v>
      </c>
      <c r="G34" s="93">
        <v>32543</v>
      </c>
      <c r="H34" s="94">
        <v>0</v>
      </c>
      <c r="I34" s="94">
        <v>358</v>
      </c>
      <c r="J34" s="64">
        <v>0</v>
      </c>
      <c r="K34" s="64">
        <v>0</v>
      </c>
      <c r="L34" s="64">
        <v>0</v>
      </c>
      <c r="M34" s="64">
        <v>13030</v>
      </c>
      <c r="N34" s="64">
        <v>1924</v>
      </c>
      <c r="O34" s="64">
        <v>359</v>
      </c>
      <c r="P34" s="64">
        <v>80</v>
      </c>
      <c r="Q34" s="51">
        <f t="shared" si="1"/>
        <v>48294</v>
      </c>
      <c r="R34" s="78"/>
      <c r="S34" s="64">
        <v>7572</v>
      </c>
      <c r="T34" s="64">
        <v>900</v>
      </c>
      <c r="U34" s="64">
        <v>500</v>
      </c>
      <c r="V34" s="64">
        <v>124</v>
      </c>
      <c r="W34" s="64">
        <v>8689</v>
      </c>
      <c r="X34" s="64">
        <v>5357</v>
      </c>
      <c r="Y34" s="64">
        <v>5500</v>
      </c>
      <c r="Z34" s="64">
        <v>545</v>
      </c>
      <c r="AA34" s="64"/>
      <c r="AB34" s="83">
        <f t="shared" si="2"/>
        <v>29187</v>
      </c>
      <c r="AC34" s="51">
        <f t="shared" si="3"/>
        <v>19107</v>
      </c>
      <c r="AD34" s="39"/>
      <c r="AE34" s="64">
        <v>1007547</v>
      </c>
      <c r="AF34" s="64">
        <v>0</v>
      </c>
      <c r="AG34" s="64">
        <v>87722</v>
      </c>
      <c r="AH34" s="64">
        <v>0</v>
      </c>
      <c r="AI34" s="51">
        <f t="shared" si="4"/>
        <v>1095269</v>
      </c>
      <c r="AJ34" s="64">
        <v>848</v>
      </c>
      <c r="AK34" s="51">
        <f t="shared" si="5"/>
        <v>1094421</v>
      </c>
      <c r="AL34" s="39"/>
      <c r="AM34" s="84"/>
      <c r="AN34" s="39"/>
    </row>
    <row r="35" spans="1:40" ht="15.75" customHeight="1" x14ac:dyDescent="0.3">
      <c r="A35" s="3">
        <f t="shared" si="6"/>
        <v>31</v>
      </c>
      <c r="B35" s="86" t="s">
        <v>291</v>
      </c>
      <c r="C35" s="86">
        <v>9743</v>
      </c>
      <c r="D35" s="87" t="s">
        <v>158</v>
      </c>
      <c r="E35" s="151">
        <f t="shared" si="0"/>
        <v>1</v>
      </c>
      <c r="F35" s="130" t="s">
        <v>450</v>
      </c>
      <c r="G35" s="93">
        <v>55714</v>
      </c>
      <c r="H35" s="94">
        <v>88</v>
      </c>
      <c r="I35" s="94">
        <v>685</v>
      </c>
      <c r="J35" s="64"/>
      <c r="K35" s="64">
        <v>0</v>
      </c>
      <c r="L35" s="64"/>
      <c r="M35" s="64">
        <v>6408</v>
      </c>
      <c r="N35" s="64">
        <v>11990</v>
      </c>
      <c r="O35" s="64">
        <v>7809</v>
      </c>
      <c r="P35" s="64">
        <v>186</v>
      </c>
      <c r="Q35" s="51">
        <f t="shared" si="1"/>
        <v>82880</v>
      </c>
      <c r="R35" s="9"/>
      <c r="S35" s="64">
        <v>54216</v>
      </c>
      <c r="T35" s="64">
        <v>5693</v>
      </c>
      <c r="U35" s="64">
        <v>4642</v>
      </c>
      <c r="V35" s="64">
        <v>2387</v>
      </c>
      <c r="W35" s="64">
        <v>14028</v>
      </c>
      <c r="X35" s="64">
        <v>12062</v>
      </c>
      <c r="Y35" s="64">
        <v>100</v>
      </c>
      <c r="Z35" s="64">
        <v>685</v>
      </c>
      <c r="AA35" s="64">
        <v>569</v>
      </c>
      <c r="AB35" s="83">
        <f t="shared" si="2"/>
        <v>94382</v>
      </c>
      <c r="AC35" s="51">
        <f t="shared" si="3"/>
        <v>-11502</v>
      </c>
      <c r="AD35" s="39"/>
      <c r="AE35" s="64">
        <v>1275000</v>
      </c>
      <c r="AF35" s="64">
        <v>82051</v>
      </c>
      <c r="AG35" s="64">
        <v>240110</v>
      </c>
      <c r="AH35" s="64">
        <v>0</v>
      </c>
      <c r="AI35" s="51">
        <f t="shared" si="4"/>
        <v>1597161</v>
      </c>
      <c r="AJ35" s="64">
        <v>0</v>
      </c>
      <c r="AK35" s="51">
        <f t="shared" si="5"/>
        <v>1597161</v>
      </c>
      <c r="AL35" s="39"/>
      <c r="AM35" s="84"/>
      <c r="AN35" s="39"/>
    </row>
    <row r="36" spans="1:40" ht="15.75" customHeight="1" x14ac:dyDescent="0.3">
      <c r="A36" s="3">
        <f t="shared" si="6"/>
        <v>32</v>
      </c>
      <c r="B36" s="86" t="s">
        <v>291</v>
      </c>
      <c r="C36" s="86">
        <v>19095</v>
      </c>
      <c r="D36" s="87" t="s">
        <v>314</v>
      </c>
      <c r="E36" s="151">
        <f t="shared" si="0"/>
        <v>1</v>
      </c>
      <c r="F36" s="130" t="s">
        <v>450</v>
      </c>
      <c r="G36" s="93">
        <v>67343</v>
      </c>
      <c r="H36" s="94"/>
      <c r="I36" s="94">
        <v>140</v>
      </c>
      <c r="J36" s="94">
        <v>0</v>
      </c>
      <c r="K36" s="94">
        <v>37700</v>
      </c>
      <c r="L36" s="94"/>
      <c r="M36" s="94">
        <v>14600</v>
      </c>
      <c r="N36" s="94">
        <v>20828</v>
      </c>
      <c r="O36" s="94"/>
      <c r="P36" s="94">
        <v>7197</v>
      </c>
      <c r="Q36" s="51">
        <f t="shared" si="1"/>
        <v>147808</v>
      </c>
      <c r="R36" s="9"/>
      <c r="S36" s="64">
        <v>60021</v>
      </c>
      <c r="T36" s="64">
        <v>6369</v>
      </c>
      <c r="U36" s="64">
        <v>820</v>
      </c>
      <c r="V36" s="64">
        <v>21271</v>
      </c>
      <c r="W36" s="64">
        <v>32906</v>
      </c>
      <c r="X36" s="64">
        <v>2753</v>
      </c>
      <c r="Y36" s="64">
        <v>579</v>
      </c>
      <c r="Z36" s="64">
        <v>140</v>
      </c>
      <c r="AA36" s="64"/>
      <c r="AB36" s="83">
        <f t="shared" si="2"/>
        <v>124859</v>
      </c>
      <c r="AC36" s="51">
        <f t="shared" si="3"/>
        <v>22949</v>
      </c>
      <c r="AD36" s="39"/>
      <c r="AE36" s="64">
        <v>2222000</v>
      </c>
      <c r="AF36" s="64">
        <v>0</v>
      </c>
      <c r="AG36" s="64">
        <v>335305</v>
      </c>
      <c r="AH36" s="64">
        <v>0</v>
      </c>
      <c r="AI36" s="51">
        <f t="shared" si="4"/>
        <v>2557305</v>
      </c>
      <c r="AJ36" s="64">
        <v>119</v>
      </c>
      <c r="AK36" s="51">
        <f t="shared" si="5"/>
        <v>2557186</v>
      </c>
      <c r="AL36" s="39"/>
      <c r="AM36" s="84"/>
      <c r="AN36" s="39"/>
    </row>
    <row r="37" spans="1:40" ht="15.75" customHeight="1" x14ac:dyDescent="0.3">
      <c r="A37" s="3">
        <f t="shared" si="6"/>
        <v>33</v>
      </c>
      <c r="B37" s="86" t="s">
        <v>291</v>
      </c>
      <c r="C37" s="86">
        <v>18929</v>
      </c>
      <c r="D37" s="87" t="s">
        <v>305</v>
      </c>
      <c r="E37" s="151">
        <f t="shared" si="0"/>
        <v>1</v>
      </c>
      <c r="F37" s="130" t="s">
        <v>450</v>
      </c>
      <c r="G37" s="93">
        <v>172619</v>
      </c>
      <c r="H37" s="94"/>
      <c r="I37" s="94"/>
      <c r="J37" s="64"/>
      <c r="K37" s="64">
        <v>18000</v>
      </c>
      <c r="L37" s="64"/>
      <c r="M37" s="64">
        <v>35482</v>
      </c>
      <c r="N37" s="64">
        <v>75</v>
      </c>
      <c r="O37" s="64">
        <v>53941</v>
      </c>
      <c r="P37" s="64">
        <v>4020</v>
      </c>
      <c r="Q37" s="51">
        <f t="shared" si="1"/>
        <v>284137</v>
      </c>
      <c r="R37" s="9"/>
      <c r="S37" s="64">
        <v>170606</v>
      </c>
      <c r="T37" s="64">
        <v>27664</v>
      </c>
      <c r="U37" s="64">
        <v>14977</v>
      </c>
      <c r="V37" s="64">
        <v>12503</v>
      </c>
      <c r="W37" s="64">
        <v>140226</v>
      </c>
      <c r="X37" s="64">
        <v>38227</v>
      </c>
      <c r="Y37" s="64">
        <v>442</v>
      </c>
      <c r="Z37" s="64"/>
      <c r="AA37" s="64"/>
      <c r="AB37" s="83">
        <f t="shared" si="2"/>
        <v>404645</v>
      </c>
      <c r="AC37" s="51">
        <f t="shared" si="3"/>
        <v>-120508</v>
      </c>
      <c r="AD37" s="39"/>
      <c r="AE37" s="64">
        <v>5830000</v>
      </c>
      <c r="AF37" s="64">
        <v>81425</v>
      </c>
      <c r="AG37" s="64">
        <v>175200</v>
      </c>
      <c r="AH37" s="64">
        <v>12098</v>
      </c>
      <c r="AI37" s="51">
        <f t="shared" si="4"/>
        <v>6098723</v>
      </c>
      <c r="AJ37" s="64">
        <v>8834</v>
      </c>
      <c r="AK37" s="51">
        <f t="shared" si="5"/>
        <v>6089889</v>
      </c>
      <c r="AL37" s="39"/>
      <c r="AM37" s="84"/>
      <c r="AN37" s="39"/>
    </row>
    <row r="38" spans="1:40" ht="16.5" customHeight="1" x14ac:dyDescent="0.3">
      <c r="A38" s="3">
        <f t="shared" si="6"/>
        <v>34</v>
      </c>
      <c r="B38" s="86" t="s">
        <v>291</v>
      </c>
      <c r="C38" s="86">
        <v>16724</v>
      </c>
      <c r="D38" s="87" t="s">
        <v>275</v>
      </c>
      <c r="E38" s="151">
        <f t="shared" si="0"/>
        <v>1</v>
      </c>
      <c r="F38" s="130" t="s">
        <v>450</v>
      </c>
      <c r="G38" s="93">
        <v>84284</v>
      </c>
      <c r="H38" s="94">
        <v>8879</v>
      </c>
      <c r="I38" s="94">
        <v>12837</v>
      </c>
      <c r="J38" s="64">
        <v>229152</v>
      </c>
      <c r="K38" s="64">
        <v>90496</v>
      </c>
      <c r="L38" s="64">
        <v>8046</v>
      </c>
      <c r="M38" s="64">
        <v>8961</v>
      </c>
      <c r="N38" s="64">
        <v>112142</v>
      </c>
      <c r="O38" s="64">
        <v>7660</v>
      </c>
      <c r="P38" s="64">
        <v>4175</v>
      </c>
      <c r="Q38" s="51">
        <f t="shared" si="1"/>
        <v>566632</v>
      </c>
      <c r="R38" s="9"/>
      <c r="S38" s="64">
        <v>151432</v>
      </c>
      <c r="T38" s="64">
        <v>69</v>
      </c>
      <c r="U38" s="64"/>
      <c r="V38" s="64">
        <v>34827</v>
      </c>
      <c r="W38" s="64">
        <v>253468</v>
      </c>
      <c r="X38" s="64">
        <v>47755</v>
      </c>
      <c r="Y38" s="64">
        <v>25378</v>
      </c>
      <c r="Z38" s="64">
        <v>3316</v>
      </c>
      <c r="AA38" s="64"/>
      <c r="AB38" s="83">
        <f t="shared" si="2"/>
        <v>516245</v>
      </c>
      <c r="AC38" s="51">
        <f t="shared" si="3"/>
        <v>50387</v>
      </c>
      <c r="AD38" s="39"/>
      <c r="AE38" s="64">
        <v>2251019</v>
      </c>
      <c r="AF38" s="64">
        <v>39854</v>
      </c>
      <c r="AG38" s="64">
        <v>3275919</v>
      </c>
      <c r="AH38" s="64">
        <v>1793</v>
      </c>
      <c r="AI38" s="51">
        <f t="shared" si="4"/>
        <v>5568585</v>
      </c>
      <c r="AJ38" s="64">
        <v>4566</v>
      </c>
      <c r="AK38" s="51">
        <f t="shared" si="5"/>
        <v>5564019</v>
      </c>
      <c r="AL38" s="39"/>
      <c r="AM38" s="84"/>
      <c r="AN38" s="39"/>
    </row>
    <row r="39" spans="1:40" ht="16.5" customHeight="1" x14ac:dyDescent="0.3">
      <c r="A39" s="3">
        <f t="shared" si="6"/>
        <v>35</v>
      </c>
      <c r="B39" s="86" t="s">
        <v>291</v>
      </c>
      <c r="C39" s="86">
        <v>9696</v>
      </c>
      <c r="D39" s="87" t="s">
        <v>142</v>
      </c>
      <c r="E39" s="151">
        <f t="shared" si="0"/>
        <v>1</v>
      </c>
      <c r="F39" s="130" t="s">
        <v>450</v>
      </c>
      <c r="G39" s="93">
        <v>10028</v>
      </c>
      <c r="H39" s="94"/>
      <c r="I39" s="94"/>
      <c r="J39" s="64">
        <v>0</v>
      </c>
      <c r="K39" s="64">
        <v>0</v>
      </c>
      <c r="L39" s="64">
        <v>0</v>
      </c>
      <c r="M39" s="64">
        <v>725</v>
      </c>
      <c r="N39" s="64">
        <v>8605</v>
      </c>
      <c r="O39" s="64"/>
      <c r="P39" s="64">
        <v>1820</v>
      </c>
      <c r="Q39" s="51">
        <f t="shared" si="1"/>
        <v>21178</v>
      </c>
      <c r="R39" s="9"/>
      <c r="S39" s="64">
        <v>24040</v>
      </c>
      <c r="T39" s="64">
        <v>0</v>
      </c>
      <c r="U39" s="64"/>
      <c r="V39" s="64">
        <v>0</v>
      </c>
      <c r="W39" s="64">
        <v>5010</v>
      </c>
      <c r="X39" s="64">
        <v>1357</v>
      </c>
      <c r="Y39" s="64">
        <v>150</v>
      </c>
      <c r="Z39" s="64">
        <v>600</v>
      </c>
      <c r="AA39" s="64">
        <v>204</v>
      </c>
      <c r="AB39" s="83">
        <f t="shared" si="2"/>
        <v>31361</v>
      </c>
      <c r="AC39" s="51">
        <f t="shared" si="3"/>
        <v>-10183</v>
      </c>
      <c r="AD39" s="39"/>
      <c r="AE39" s="64">
        <v>215000</v>
      </c>
      <c r="AF39" s="64">
        <v>6000</v>
      </c>
      <c r="AG39" s="64">
        <v>328493</v>
      </c>
      <c r="AH39" s="64">
        <v>0</v>
      </c>
      <c r="AI39" s="51">
        <f t="shared" si="4"/>
        <v>549493</v>
      </c>
      <c r="AJ39" s="64">
        <v>0</v>
      </c>
      <c r="AK39" s="51">
        <f t="shared" si="5"/>
        <v>549493</v>
      </c>
      <c r="AL39" s="39"/>
      <c r="AM39" s="84"/>
      <c r="AN39" s="39"/>
    </row>
    <row r="40" spans="1:40" ht="16.5" customHeight="1" x14ac:dyDescent="0.3">
      <c r="A40" s="3">
        <f t="shared" si="6"/>
        <v>36</v>
      </c>
      <c r="B40" s="86"/>
      <c r="C40" s="86">
        <v>9750</v>
      </c>
      <c r="D40" s="87" t="s">
        <v>159</v>
      </c>
      <c r="E40" s="151">
        <f t="shared" si="0"/>
        <v>1</v>
      </c>
      <c r="F40" s="130" t="s">
        <v>450</v>
      </c>
      <c r="G40" s="93">
        <v>72084</v>
      </c>
      <c r="H40" s="94">
        <v>0</v>
      </c>
      <c r="I40" s="94">
        <v>2458</v>
      </c>
      <c r="J40" s="64">
        <v>0</v>
      </c>
      <c r="K40" s="64">
        <v>2250</v>
      </c>
      <c r="L40" s="64">
        <v>31790</v>
      </c>
      <c r="M40" s="64">
        <v>2579</v>
      </c>
      <c r="N40" s="64">
        <v>14762</v>
      </c>
      <c r="O40" s="64">
        <v>5104</v>
      </c>
      <c r="P40" s="64">
        <v>5548</v>
      </c>
      <c r="Q40" s="51">
        <f t="shared" si="1"/>
        <v>136575</v>
      </c>
      <c r="R40" s="9"/>
      <c r="S40" s="64">
        <v>79467</v>
      </c>
      <c r="T40" s="64"/>
      <c r="U40" s="64">
        <v>1575</v>
      </c>
      <c r="V40" s="64"/>
      <c r="W40" s="64">
        <v>23210</v>
      </c>
      <c r="X40" s="64">
        <v>13666</v>
      </c>
      <c r="Y40" s="64">
        <v>678</v>
      </c>
      <c r="Z40" s="64">
        <v>2372</v>
      </c>
      <c r="AA40" s="64">
        <v>872</v>
      </c>
      <c r="AB40" s="83">
        <f t="shared" ref="AB40" si="7">SUM(S40:AA40)</f>
        <v>121840</v>
      </c>
      <c r="AC40" s="51">
        <f t="shared" ref="AC40:AC41" si="8">+Q40-AB40</f>
        <v>14735</v>
      </c>
      <c r="AD40" s="39"/>
      <c r="AE40" s="64">
        <v>725000</v>
      </c>
      <c r="AF40" s="64">
        <v>0</v>
      </c>
      <c r="AG40" s="64">
        <v>437342</v>
      </c>
      <c r="AH40" s="64">
        <v>1541</v>
      </c>
      <c r="AI40" s="51">
        <f t="shared" si="4"/>
        <v>1163883</v>
      </c>
      <c r="AJ40" s="64">
        <v>5558</v>
      </c>
      <c r="AK40" s="51">
        <f t="shared" si="5"/>
        <v>1158325</v>
      </c>
      <c r="AL40" s="39"/>
      <c r="AM40" s="84"/>
      <c r="AN40" s="39"/>
    </row>
    <row r="41" spans="1:40" s="7" customFormat="1" ht="16.5" customHeight="1" x14ac:dyDescent="0.3">
      <c r="A41" s="199" t="s">
        <v>438</v>
      </c>
      <c r="B41" s="200"/>
      <c r="C41" s="200"/>
      <c r="D41" s="200"/>
      <c r="E41" s="151" t="str">
        <f t="shared" si="0"/>
        <v xml:space="preserve"> </v>
      </c>
      <c r="F41" s="131"/>
      <c r="G41" s="107">
        <f>SUM(G5:G40)</f>
        <v>4024840</v>
      </c>
      <c r="H41" s="107">
        <f t="shared" ref="H41:P41" si="9">SUM(H5:H40)</f>
        <v>33189</v>
      </c>
      <c r="I41" s="107">
        <f t="shared" si="9"/>
        <v>397268</v>
      </c>
      <c r="J41" s="107">
        <f t="shared" si="9"/>
        <v>2235667</v>
      </c>
      <c r="K41" s="107">
        <f t="shared" si="9"/>
        <v>1098857</v>
      </c>
      <c r="L41" s="107">
        <f t="shared" si="9"/>
        <v>204116</v>
      </c>
      <c r="M41" s="107">
        <f t="shared" si="9"/>
        <v>954406</v>
      </c>
      <c r="N41" s="107">
        <f t="shared" si="9"/>
        <v>898127</v>
      </c>
      <c r="O41" s="107">
        <f t="shared" si="9"/>
        <v>201931</v>
      </c>
      <c r="P41" s="107">
        <f t="shared" si="9"/>
        <v>72441</v>
      </c>
      <c r="Q41" s="51">
        <f>SUM(Q5:Q40)</f>
        <v>10120842</v>
      </c>
      <c r="R41" s="31"/>
      <c r="S41" s="108">
        <f>SUM(S5:S40)</f>
        <v>2051565</v>
      </c>
      <c r="T41" s="108">
        <f t="shared" ref="T41:AA41" si="10">SUM(T5:T40)</f>
        <v>387717</v>
      </c>
      <c r="U41" s="108">
        <f t="shared" si="10"/>
        <v>181734</v>
      </c>
      <c r="V41" s="108">
        <f t="shared" si="10"/>
        <v>1248912</v>
      </c>
      <c r="W41" s="108">
        <f t="shared" si="10"/>
        <v>2060408</v>
      </c>
      <c r="X41" s="108">
        <f t="shared" si="10"/>
        <v>947446</v>
      </c>
      <c r="Y41" s="108">
        <f t="shared" si="10"/>
        <v>739060</v>
      </c>
      <c r="Z41" s="108">
        <f t="shared" si="10"/>
        <v>80640</v>
      </c>
      <c r="AA41" s="108">
        <f t="shared" si="10"/>
        <v>280204</v>
      </c>
      <c r="AB41" s="83">
        <f>SUM(AB5:AB40)</f>
        <v>7977686</v>
      </c>
      <c r="AC41" s="51">
        <f t="shared" si="8"/>
        <v>2143156</v>
      </c>
      <c r="AD41" s="35"/>
      <c r="AE41" s="107">
        <f>SUM(AE5:AE40)</f>
        <v>69259395</v>
      </c>
      <c r="AF41" s="107">
        <f t="shared" ref="AF41:AH41" si="11">SUM(AF5:AF40)</f>
        <v>6129505</v>
      </c>
      <c r="AG41" s="107">
        <f t="shared" si="11"/>
        <v>30624866</v>
      </c>
      <c r="AH41" s="107">
        <f t="shared" si="11"/>
        <v>1512697</v>
      </c>
      <c r="AI41" s="51">
        <f>SUM(AI5:AI40)</f>
        <v>107526463</v>
      </c>
      <c r="AJ41" s="107">
        <f>SUM(AJ5:AJ40)</f>
        <v>6261097</v>
      </c>
      <c r="AK41" s="51">
        <f>SUM(AK5:AK40)</f>
        <v>101265366</v>
      </c>
      <c r="AL41" s="77"/>
      <c r="AM41" s="85"/>
    </row>
    <row r="42" spans="1:40" s="7" customFormat="1" ht="16.5" customHeight="1" x14ac:dyDescent="0.3">
      <c r="A42" s="199" t="s">
        <v>322</v>
      </c>
      <c r="B42" s="200"/>
      <c r="C42" s="200"/>
      <c r="D42" s="200"/>
      <c r="E42" s="151" t="str">
        <f t="shared" si="0"/>
        <v xml:space="preserve"> </v>
      </c>
      <c r="F42" s="117"/>
      <c r="G42" s="111">
        <v>4158592</v>
      </c>
      <c r="H42" s="111">
        <v>84037</v>
      </c>
      <c r="I42" s="111">
        <v>444494</v>
      </c>
      <c r="J42" s="111">
        <v>744568</v>
      </c>
      <c r="K42" s="111">
        <v>320023</v>
      </c>
      <c r="L42" s="111">
        <v>83876</v>
      </c>
      <c r="M42" s="111">
        <v>1046082</v>
      </c>
      <c r="N42" s="111">
        <v>972434</v>
      </c>
      <c r="O42" s="111">
        <v>251249</v>
      </c>
      <c r="P42" s="111">
        <v>250154</v>
      </c>
      <c r="Q42" s="51">
        <v>8355509</v>
      </c>
      <c r="R42" s="92"/>
      <c r="S42" s="112">
        <v>1872447</v>
      </c>
      <c r="T42" s="111">
        <v>325589</v>
      </c>
      <c r="U42" s="111">
        <v>194660</v>
      </c>
      <c r="V42" s="111">
        <v>1211566</v>
      </c>
      <c r="W42" s="111">
        <v>1727396</v>
      </c>
      <c r="X42" s="111">
        <v>925140</v>
      </c>
      <c r="Y42" s="111">
        <v>778559</v>
      </c>
      <c r="Z42" s="111">
        <v>129771</v>
      </c>
      <c r="AA42" s="111">
        <v>333134</v>
      </c>
      <c r="AB42" s="83">
        <v>7498262</v>
      </c>
      <c r="AC42" s="51">
        <v>857247</v>
      </c>
      <c r="AD42" s="97"/>
      <c r="AE42" s="112">
        <v>63629169</v>
      </c>
      <c r="AF42" s="112">
        <v>6234406</v>
      </c>
      <c r="AG42" s="112">
        <v>27766760</v>
      </c>
      <c r="AH42" s="112">
        <v>1844630</v>
      </c>
      <c r="AI42" s="83">
        <v>99474965</v>
      </c>
      <c r="AJ42" s="111">
        <v>15331502</v>
      </c>
      <c r="AK42" s="83">
        <v>84143463</v>
      </c>
      <c r="AL42" s="77"/>
      <c r="AM42" s="97"/>
      <c r="AN42" s="97"/>
    </row>
    <row r="43" spans="1:40" s="7" customFormat="1" ht="16.5" customHeight="1" x14ac:dyDescent="0.3">
      <c r="A43" s="201" t="s">
        <v>439</v>
      </c>
      <c r="B43" s="202"/>
      <c r="C43" s="202"/>
      <c r="D43" s="202"/>
      <c r="E43" s="151" t="str">
        <f t="shared" si="0"/>
        <v xml:space="preserve"> </v>
      </c>
      <c r="F43" s="73"/>
      <c r="G43" s="109">
        <f t="shared" ref="G43:AJ43" si="12">+G41/G42</f>
        <v>0.96783719104927823</v>
      </c>
      <c r="H43" s="110">
        <f t="shared" si="12"/>
        <v>0.39493318419267703</v>
      </c>
      <c r="I43" s="110">
        <f t="shared" si="12"/>
        <v>0.893753346501865</v>
      </c>
      <c r="J43" s="40">
        <f t="shared" si="12"/>
        <v>3.0026364281032758</v>
      </c>
      <c r="K43" s="40">
        <f t="shared" si="12"/>
        <v>3.4336813291544672</v>
      </c>
      <c r="L43" s="40">
        <f t="shared" si="12"/>
        <v>2.4335447565453765</v>
      </c>
      <c r="M43" s="40">
        <f t="shared" si="12"/>
        <v>0.91236251077831376</v>
      </c>
      <c r="N43" s="40">
        <f t="shared" si="12"/>
        <v>0.92358658788154258</v>
      </c>
      <c r="O43" s="40">
        <f t="shared" si="12"/>
        <v>0.80370867147729941</v>
      </c>
      <c r="P43" s="40">
        <f t="shared" si="12"/>
        <v>0.28958561526099924</v>
      </c>
      <c r="Q43" s="52">
        <f t="shared" si="12"/>
        <v>1.211277733050135</v>
      </c>
      <c r="R43" s="79"/>
      <c r="S43" s="40">
        <f t="shared" si="12"/>
        <v>1.095659850452376</v>
      </c>
      <c r="T43" s="40">
        <f t="shared" si="12"/>
        <v>1.1908172573397751</v>
      </c>
      <c r="U43" s="40"/>
      <c r="V43" s="40">
        <f t="shared" si="12"/>
        <v>1.0308245691939193</v>
      </c>
      <c r="W43" s="40">
        <f t="shared" si="12"/>
        <v>1.1927826624584057</v>
      </c>
      <c r="X43" s="40">
        <f t="shared" si="12"/>
        <v>1.0241109453704305</v>
      </c>
      <c r="Y43" s="40">
        <f t="shared" si="12"/>
        <v>0.94926652957579327</v>
      </c>
      <c r="Z43" s="40">
        <v>0</v>
      </c>
      <c r="AA43" s="40">
        <f t="shared" si="12"/>
        <v>0.84111498676208374</v>
      </c>
      <c r="AB43" s="147">
        <f>+AB41/AB42</f>
        <v>1.0639380165697063</v>
      </c>
      <c r="AC43" s="147">
        <f>+AC41/AC42*-1</f>
        <v>-2.5000449112099545</v>
      </c>
      <c r="AD43" s="37"/>
      <c r="AE43" s="40">
        <f t="shared" si="12"/>
        <v>1.0884849839858823</v>
      </c>
      <c r="AF43" s="66">
        <f t="shared" si="12"/>
        <v>0.98317385810292113</v>
      </c>
      <c r="AG43" s="40">
        <f t="shared" si="12"/>
        <v>1.1029326432036002</v>
      </c>
      <c r="AH43" s="40">
        <f t="shared" si="12"/>
        <v>0.82005442825932573</v>
      </c>
      <c r="AI43" s="52">
        <f>+AI41/AI42</f>
        <v>1.0809399430298869</v>
      </c>
      <c r="AJ43" s="40">
        <f t="shared" si="12"/>
        <v>0.408381187961884</v>
      </c>
      <c r="AK43" s="52">
        <f>+AK41/AK42</f>
        <v>1.2034846485935573</v>
      </c>
      <c r="AL43" s="77"/>
    </row>
    <row r="44" spans="1:40" ht="16.5" customHeight="1" x14ac:dyDescent="0.3">
      <c r="B44" s="86"/>
      <c r="C44" s="86"/>
      <c r="D44" s="87"/>
      <c r="E44" s="87" t="str">
        <f t="shared" si="0"/>
        <v xml:space="preserve"> </v>
      </c>
      <c r="F44" s="86"/>
      <c r="G44" s="88"/>
      <c r="U44"/>
      <c r="V44"/>
      <c r="W44"/>
      <c r="X44"/>
      <c r="Y44"/>
      <c r="Z44"/>
      <c r="AA44"/>
      <c r="AD44" s="47"/>
    </row>
    <row r="45" spans="1:40" ht="16.5" customHeight="1" x14ac:dyDescent="0.25">
      <c r="B45" s="86"/>
      <c r="C45" s="86"/>
      <c r="D45" s="87"/>
      <c r="E45" s="87" t="str">
        <f t="shared" si="0"/>
        <v xml:space="preserve"> </v>
      </c>
      <c r="F45" s="86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</row>
    <row r="46" spans="1:40" ht="16.5" customHeight="1" x14ac:dyDescent="0.3">
      <c r="B46" s="86"/>
      <c r="C46" s="86"/>
      <c r="D46" s="149" t="s">
        <v>442</v>
      </c>
      <c r="E46" s="149"/>
      <c r="F46" s="35">
        <f>SUM(E5:E40)</f>
        <v>32</v>
      </c>
      <c r="G46" s="88"/>
      <c r="U46"/>
      <c r="V46" s="95"/>
      <c r="W46"/>
      <c r="X46"/>
      <c r="Y46"/>
      <c r="Z46"/>
      <c r="AA46"/>
    </row>
    <row r="47" spans="1:40" x14ac:dyDescent="0.3">
      <c r="B47" s="86"/>
      <c r="C47" s="86"/>
      <c r="D47" s="149" t="s">
        <v>318</v>
      </c>
      <c r="E47" s="149"/>
      <c r="F47" s="150">
        <f>+F46/A40</f>
        <v>0.88888888888888884</v>
      </c>
      <c r="G47" s="88"/>
      <c r="U47"/>
      <c r="V47" s="95"/>
      <c r="W47"/>
      <c r="X47"/>
      <c r="Y47"/>
      <c r="Z47"/>
      <c r="AA47"/>
    </row>
    <row r="48" spans="1:40" x14ac:dyDescent="0.3">
      <c r="B48" s="86"/>
      <c r="C48" s="86"/>
      <c r="D48" s="87"/>
      <c r="E48" s="87" t="str">
        <f t="shared" ref="E48:E66" si="13">IF(F48="Y",1," ")</f>
        <v xml:space="preserve"> </v>
      </c>
      <c r="F48" s="86"/>
      <c r="G48" s="88"/>
      <c r="U48"/>
      <c r="V48" s="95"/>
      <c r="W48"/>
      <c r="X48"/>
      <c r="Y48"/>
      <c r="Z48"/>
      <c r="AA48"/>
    </row>
    <row r="49" spans="2:27" x14ac:dyDescent="0.3">
      <c r="B49" s="86"/>
      <c r="C49" s="86"/>
      <c r="D49" s="87"/>
      <c r="E49" s="87" t="str">
        <f t="shared" si="13"/>
        <v xml:space="preserve"> </v>
      </c>
      <c r="F49" s="86"/>
      <c r="G49" s="88"/>
      <c r="U49"/>
      <c r="V49"/>
      <c r="W49"/>
      <c r="X49"/>
      <c r="Y49"/>
      <c r="Z49"/>
      <c r="AA49"/>
    </row>
    <row r="50" spans="2:27" x14ac:dyDescent="0.3">
      <c r="B50" s="86"/>
      <c r="C50" s="86"/>
      <c r="D50" s="87"/>
      <c r="E50" s="87" t="str">
        <f t="shared" si="13"/>
        <v xml:space="preserve"> </v>
      </c>
      <c r="F50" s="86"/>
      <c r="G50" s="88"/>
      <c r="U50"/>
      <c r="V50"/>
      <c r="W50"/>
      <c r="X50"/>
      <c r="Y50"/>
      <c r="Z50"/>
      <c r="AA50"/>
    </row>
    <row r="51" spans="2:27" x14ac:dyDescent="0.3">
      <c r="B51" s="86"/>
      <c r="C51" s="86"/>
      <c r="D51" s="87"/>
      <c r="E51" s="87" t="str">
        <f t="shared" si="13"/>
        <v xml:space="preserve"> </v>
      </c>
      <c r="F51" s="86"/>
      <c r="G51" s="88"/>
      <c r="U51"/>
      <c r="V51"/>
      <c r="W51"/>
      <c r="X51"/>
      <c r="Y51"/>
      <c r="Z51"/>
      <c r="AA51"/>
    </row>
    <row r="52" spans="2:27" x14ac:dyDescent="0.3">
      <c r="B52" s="86"/>
      <c r="C52" s="86"/>
      <c r="D52" s="87"/>
      <c r="E52" s="87" t="str">
        <f t="shared" si="13"/>
        <v xml:space="preserve"> </v>
      </c>
      <c r="F52" s="86"/>
      <c r="G52" s="88"/>
      <c r="U52"/>
      <c r="V52"/>
      <c r="W52"/>
      <c r="X52"/>
      <c r="Y52"/>
      <c r="Z52"/>
      <c r="AA52"/>
    </row>
    <row r="53" spans="2:27" x14ac:dyDescent="0.3">
      <c r="B53" s="86"/>
      <c r="C53" s="86"/>
      <c r="D53" s="87"/>
      <c r="E53" s="87" t="str">
        <f t="shared" si="13"/>
        <v xml:space="preserve"> </v>
      </c>
      <c r="F53" s="86"/>
      <c r="G53" s="88"/>
      <c r="U53"/>
      <c r="V53"/>
      <c r="W53"/>
      <c r="X53"/>
      <c r="Y53"/>
      <c r="Z53"/>
      <c r="AA53"/>
    </row>
    <row r="54" spans="2:27" x14ac:dyDescent="0.3">
      <c r="B54" s="86"/>
      <c r="C54" s="86"/>
      <c r="D54" s="87"/>
      <c r="E54" s="87" t="str">
        <f t="shared" si="13"/>
        <v xml:space="preserve"> </v>
      </c>
      <c r="F54" s="86"/>
      <c r="G54" s="88"/>
      <c r="U54"/>
      <c r="V54"/>
      <c r="W54"/>
      <c r="X54"/>
      <c r="Y54"/>
      <c r="Z54"/>
      <c r="AA54"/>
    </row>
    <row r="55" spans="2:27" x14ac:dyDescent="0.3">
      <c r="B55" s="86"/>
      <c r="C55" s="86"/>
      <c r="D55" s="87"/>
      <c r="E55" s="87" t="str">
        <f t="shared" si="13"/>
        <v xml:space="preserve"> </v>
      </c>
      <c r="F55" s="86"/>
      <c r="G55" s="88"/>
      <c r="U55"/>
      <c r="V55"/>
      <c r="W55"/>
      <c r="X55"/>
      <c r="Y55"/>
      <c r="Z55"/>
      <c r="AA55"/>
    </row>
    <row r="56" spans="2:27" x14ac:dyDescent="0.3">
      <c r="B56" s="86"/>
      <c r="C56" s="86"/>
      <c r="D56" s="87"/>
      <c r="E56" s="87" t="str">
        <f t="shared" si="13"/>
        <v xml:space="preserve"> </v>
      </c>
      <c r="F56" s="86"/>
      <c r="G56" s="88"/>
      <c r="U56"/>
      <c r="V56"/>
      <c r="W56"/>
      <c r="X56"/>
      <c r="Y56"/>
      <c r="Z56"/>
      <c r="AA56"/>
    </row>
    <row r="57" spans="2:27" x14ac:dyDescent="0.3">
      <c r="B57" s="86"/>
      <c r="C57" s="86"/>
      <c r="D57" s="87"/>
      <c r="E57" s="87" t="str">
        <f t="shared" si="13"/>
        <v xml:space="preserve"> </v>
      </c>
      <c r="F57" s="86"/>
      <c r="G57" s="88"/>
      <c r="U57"/>
      <c r="V57"/>
      <c r="W57"/>
      <c r="X57"/>
      <c r="Y57"/>
      <c r="Z57"/>
      <c r="AA57"/>
    </row>
    <row r="58" spans="2:27" x14ac:dyDescent="0.3">
      <c r="B58" s="86"/>
      <c r="C58" s="86"/>
      <c r="D58" s="87"/>
      <c r="E58" s="87" t="str">
        <f t="shared" si="13"/>
        <v xml:space="preserve"> </v>
      </c>
      <c r="F58" s="86"/>
      <c r="G58" s="88"/>
      <c r="U58"/>
      <c r="V58"/>
      <c r="W58"/>
      <c r="X58"/>
      <c r="Y58"/>
      <c r="Z58"/>
      <c r="AA58"/>
    </row>
    <row r="59" spans="2:27" x14ac:dyDescent="0.3">
      <c r="B59" s="86"/>
      <c r="C59" s="86"/>
      <c r="D59" s="87"/>
      <c r="E59" s="87" t="str">
        <f t="shared" si="13"/>
        <v xml:space="preserve"> </v>
      </c>
      <c r="F59" s="86"/>
      <c r="G59" s="88"/>
      <c r="U59"/>
      <c r="V59"/>
      <c r="W59"/>
      <c r="X59"/>
      <c r="Y59"/>
      <c r="Z59"/>
      <c r="AA59"/>
    </row>
    <row r="60" spans="2:27" x14ac:dyDescent="0.3">
      <c r="B60" s="86"/>
      <c r="C60" s="86"/>
      <c r="D60" s="87"/>
      <c r="E60" s="87" t="str">
        <f t="shared" si="13"/>
        <v xml:space="preserve"> </v>
      </c>
      <c r="F60" s="86"/>
      <c r="G60" s="88"/>
      <c r="U60"/>
      <c r="V60"/>
      <c r="W60"/>
      <c r="X60"/>
      <c r="Y60"/>
      <c r="Z60"/>
      <c r="AA60"/>
    </row>
    <row r="61" spans="2:27" x14ac:dyDescent="0.3">
      <c r="B61" s="86"/>
      <c r="C61" s="86"/>
      <c r="D61" s="87"/>
      <c r="E61" s="87" t="str">
        <f t="shared" si="13"/>
        <v xml:space="preserve"> </v>
      </c>
      <c r="F61" s="86"/>
      <c r="G61" s="88"/>
      <c r="U61"/>
      <c r="V61"/>
      <c r="W61"/>
      <c r="X61"/>
      <c r="Y61"/>
      <c r="Z61"/>
      <c r="AA61"/>
    </row>
    <row r="62" spans="2:27" x14ac:dyDescent="0.3">
      <c r="B62" s="86"/>
      <c r="C62" s="86"/>
      <c r="D62" s="87"/>
      <c r="E62" s="87" t="str">
        <f t="shared" si="13"/>
        <v xml:space="preserve"> </v>
      </c>
      <c r="F62" s="86"/>
      <c r="G62" s="88"/>
      <c r="U62"/>
      <c r="V62"/>
      <c r="W62"/>
      <c r="X62"/>
      <c r="Y62"/>
      <c r="Z62"/>
      <c r="AA62"/>
    </row>
    <row r="63" spans="2:27" x14ac:dyDescent="0.3">
      <c r="B63" s="86"/>
      <c r="C63" s="86"/>
      <c r="D63" s="87"/>
      <c r="E63" s="87" t="str">
        <f t="shared" si="13"/>
        <v xml:space="preserve"> </v>
      </c>
      <c r="F63" s="86"/>
      <c r="G63" s="88"/>
      <c r="U63"/>
      <c r="V63"/>
      <c r="W63"/>
      <c r="X63"/>
      <c r="Y63"/>
      <c r="Z63"/>
      <c r="AA63"/>
    </row>
    <row r="64" spans="2:27" x14ac:dyDescent="0.3">
      <c r="B64" s="86"/>
      <c r="C64" s="86"/>
      <c r="D64" s="87"/>
      <c r="E64" s="87" t="str">
        <f t="shared" si="13"/>
        <v xml:space="preserve"> </v>
      </c>
      <c r="F64" s="86"/>
      <c r="G64" s="88"/>
      <c r="U64"/>
      <c r="V64"/>
      <c r="W64"/>
      <c r="X64"/>
      <c r="Y64"/>
      <c r="Z64"/>
      <c r="AA64"/>
    </row>
    <row r="65" spans="2:27" x14ac:dyDescent="0.3">
      <c r="B65" s="86"/>
      <c r="C65" s="86"/>
      <c r="D65" s="87"/>
      <c r="E65" s="87" t="str">
        <f t="shared" si="13"/>
        <v xml:space="preserve"> </v>
      </c>
      <c r="F65" s="86"/>
      <c r="G65" s="88"/>
      <c r="U65"/>
      <c r="V65"/>
      <c r="W65"/>
      <c r="X65"/>
      <c r="Y65"/>
      <c r="Z65"/>
      <c r="AA65"/>
    </row>
    <row r="66" spans="2:27" x14ac:dyDescent="0.3">
      <c r="B66" s="86"/>
      <c r="C66" s="86"/>
      <c r="D66" s="87"/>
      <c r="E66" s="87" t="str">
        <f t="shared" si="13"/>
        <v xml:space="preserve"> </v>
      </c>
      <c r="F66" s="86"/>
      <c r="G66" s="88"/>
      <c r="U66"/>
      <c r="V66"/>
      <c r="W66"/>
      <c r="X66"/>
      <c r="Y66"/>
      <c r="Z66"/>
      <c r="AA66"/>
    </row>
    <row r="67" spans="2:27" x14ac:dyDescent="0.3">
      <c r="B67" s="86"/>
      <c r="C67" s="86"/>
      <c r="D67" s="87"/>
      <c r="E67" s="87" t="str">
        <f t="shared" ref="E67:E68" si="14">IF(F67="Y",1," ")</f>
        <v xml:space="preserve"> </v>
      </c>
      <c r="F67" s="86"/>
      <c r="G67" s="88"/>
      <c r="U67"/>
      <c r="V67"/>
      <c r="W67"/>
      <c r="X67"/>
      <c r="Y67"/>
      <c r="Z67"/>
      <c r="AA67"/>
    </row>
    <row r="68" spans="2:27" x14ac:dyDescent="0.3">
      <c r="B68" s="86"/>
      <c r="C68" s="86"/>
      <c r="D68" s="87"/>
      <c r="E68" s="87" t="str">
        <f t="shared" si="14"/>
        <v xml:space="preserve"> </v>
      </c>
      <c r="F68" s="86"/>
      <c r="G68" s="88"/>
      <c r="U68"/>
      <c r="V68"/>
      <c r="W68"/>
      <c r="X68"/>
      <c r="Y68"/>
      <c r="Z68"/>
      <c r="AA68"/>
    </row>
    <row r="69" spans="2:27" x14ac:dyDescent="0.3">
      <c r="B69" s="86"/>
      <c r="C69" s="86"/>
      <c r="D69" s="87"/>
      <c r="E69" s="87" t="str">
        <f t="shared" ref="E69:E74" si="15">IF(F69="y",1,"")</f>
        <v/>
      </c>
      <c r="F69" s="86"/>
      <c r="G69" s="88"/>
      <c r="U69"/>
      <c r="V69"/>
      <c r="W69"/>
      <c r="X69"/>
      <c r="Y69"/>
      <c r="Z69"/>
      <c r="AA69"/>
    </row>
    <row r="70" spans="2:27" x14ac:dyDescent="0.3">
      <c r="B70" s="86"/>
      <c r="C70" s="86"/>
      <c r="D70" s="87"/>
      <c r="E70" s="87" t="str">
        <f t="shared" si="15"/>
        <v/>
      </c>
      <c r="F70" s="86"/>
      <c r="G70" s="88"/>
      <c r="U70"/>
      <c r="V70"/>
      <c r="W70"/>
      <c r="X70"/>
      <c r="Y70"/>
      <c r="Z70"/>
      <c r="AA70"/>
    </row>
    <row r="71" spans="2:27" x14ac:dyDescent="0.3">
      <c r="B71" s="86"/>
      <c r="C71" s="86"/>
      <c r="D71" s="87"/>
      <c r="E71" s="87" t="str">
        <f t="shared" si="15"/>
        <v/>
      </c>
      <c r="F71" s="86"/>
      <c r="G71" s="88"/>
      <c r="U71"/>
      <c r="V71"/>
      <c r="W71"/>
      <c r="X71"/>
      <c r="Y71"/>
      <c r="Z71"/>
      <c r="AA71"/>
    </row>
    <row r="72" spans="2:27" x14ac:dyDescent="0.3">
      <c r="B72" s="86"/>
      <c r="C72" s="86"/>
      <c r="D72" s="87"/>
      <c r="E72" s="87" t="str">
        <f t="shared" si="15"/>
        <v/>
      </c>
      <c r="F72" s="86"/>
      <c r="G72" s="88"/>
      <c r="U72"/>
      <c r="V72"/>
      <c r="W72"/>
      <c r="X72"/>
      <c r="Y72"/>
      <c r="Z72"/>
      <c r="AA72"/>
    </row>
    <row r="73" spans="2:27" x14ac:dyDescent="0.3">
      <c r="B73" s="86"/>
      <c r="C73" s="86"/>
      <c r="D73" s="87"/>
      <c r="E73" s="87" t="str">
        <f t="shared" si="15"/>
        <v/>
      </c>
      <c r="F73" s="86"/>
      <c r="G73" s="88"/>
      <c r="U73"/>
      <c r="V73"/>
      <c r="W73"/>
      <c r="X73"/>
      <c r="Y73"/>
      <c r="Z73"/>
      <c r="AA73"/>
    </row>
    <row r="74" spans="2:27" x14ac:dyDescent="0.3">
      <c r="B74" s="86"/>
      <c r="C74" s="86"/>
      <c r="D74" s="87"/>
      <c r="E74" s="87" t="str">
        <f t="shared" si="15"/>
        <v/>
      </c>
      <c r="F74" s="86"/>
      <c r="G74" s="88"/>
      <c r="U74"/>
      <c r="V74"/>
      <c r="W74"/>
      <c r="X74"/>
      <c r="Y74"/>
      <c r="Z74"/>
      <c r="AA74"/>
    </row>
    <row r="75" spans="2:27" x14ac:dyDescent="0.3">
      <c r="B75" s="86"/>
      <c r="C75" s="86"/>
      <c r="D75" s="87"/>
      <c r="E75" s="87"/>
      <c r="F75" s="86"/>
      <c r="G75" s="88"/>
      <c r="U75"/>
      <c r="V75"/>
      <c r="W75"/>
      <c r="X75"/>
      <c r="Y75"/>
      <c r="Z75"/>
      <c r="AA75"/>
    </row>
    <row r="76" spans="2:27" x14ac:dyDescent="0.3">
      <c r="B76" s="86"/>
      <c r="C76" s="86"/>
      <c r="D76" s="87"/>
      <c r="E76" s="87"/>
      <c r="F76" s="86"/>
      <c r="G76" s="88"/>
      <c r="U76"/>
      <c r="V76"/>
      <c r="W76"/>
      <c r="X76"/>
      <c r="Y76"/>
      <c r="Z76"/>
      <c r="AA76"/>
    </row>
    <row r="77" spans="2:27" x14ac:dyDescent="0.3">
      <c r="B77" s="86"/>
      <c r="C77" s="86"/>
      <c r="D77" s="87"/>
      <c r="E77" s="87"/>
      <c r="F77" s="86"/>
      <c r="G77" s="88"/>
      <c r="U77"/>
      <c r="V77"/>
      <c r="W77"/>
      <c r="X77"/>
      <c r="Y77"/>
      <c r="Z77"/>
      <c r="AA77"/>
    </row>
    <row r="78" spans="2:27" x14ac:dyDescent="0.3">
      <c r="B78" s="86"/>
      <c r="C78" s="86"/>
      <c r="D78" s="87"/>
      <c r="E78" s="87"/>
      <c r="F78" s="86"/>
      <c r="G78" s="88"/>
      <c r="U78"/>
      <c r="V78"/>
      <c r="W78"/>
      <c r="X78"/>
      <c r="Y78"/>
      <c r="Z78"/>
      <c r="AA78"/>
    </row>
    <row r="79" spans="2:27" x14ac:dyDescent="0.3">
      <c r="B79" s="86"/>
      <c r="C79" s="86"/>
      <c r="D79" s="87"/>
      <c r="E79" s="87"/>
      <c r="F79" s="86"/>
      <c r="G79" s="88"/>
      <c r="U79"/>
      <c r="V79"/>
      <c r="W79"/>
      <c r="X79"/>
      <c r="Y79"/>
      <c r="Z79"/>
      <c r="AA79"/>
    </row>
    <row r="80" spans="2:27" x14ac:dyDescent="0.3">
      <c r="B80" s="86"/>
      <c r="C80" s="86"/>
      <c r="D80" s="87"/>
      <c r="E80" s="87"/>
      <c r="F80" s="86"/>
      <c r="G80" s="88"/>
      <c r="U80"/>
      <c r="V80"/>
      <c r="W80"/>
      <c r="X80"/>
      <c r="Y80"/>
      <c r="Z80"/>
      <c r="AA80"/>
    </row>
    <row r="81" spans="2:27" x14ac:dyDescent="0.3">
      <c r="B81" s="86"/>
      <c r="C81" s="86"/>
      <c r="D81" s="87"/>
      <c r="E81" s="87"/>
      <c r="F81" s="86"/>
      <c r="G81" s="88"/>
      <c r="U81"/>
      <c r="V81"/>
      <c r="W81"/>
      <c r="X81"/>
      <c r="Y81"/>
      <c r="Z81"/>
      <c r="AA81"/>
    </row>
    <row r="82" spans="2:27" x14ac:dyDescent="0.3">
      <c r="B82" s="86"/>
      <c r="C82" s="86"/>
      <c r="D82" s="87"/>
      <c r="E82" s="87"/>
      <c r="F82" s="86"/>
      <c r="G82" s="88"/>
      <c r="U82"/>
      <c r="V82"/>
      <c r="W82"/>
      <c r="X82"/>
      <c r="Y82"/>
      <c r="Z82"/>
      <c r="AA82"/>
    </row>
    <row r="83" spans="2:27" x14ac:dyDescent="0.3">
      <c r="B83" s="86"/>
      <c r="C83" s="86"/>
      <c r="D83" s="87"/>
      <c r="E83" s="87"/>
      <c r="F83" s="86"/>
      <c r="G83" s="88"/>
      <c r="U83"/>
      <c r="V83"/>
      <c r="W83"/>
      <c r="X83"/>
      <c r="Y83"/>
      <c r="Z83"/>
      <c r="AA83"/>
    </row>
    <row r="84" spans="2:27" x14ac:dyDescent="0.3">
      <c r="B84" s="86"/>
      <c r="C84" s="86"/>
      <c r="D84" s="87"/>
      <c r="E84" s="87"/>
      <c r="F84" s="86"/>
      <c r="G84" s="88"/>
      <c r="U84"/>
      <c r="V84"/>
      <c r="W84"/>
      <c r="X84"/>
      <c r="Y84"/>
      <c r="Z84"/>
      <c r="AA84"/>
    </row>
    <row r="85" spans="2:27" x14ac:dyDescent="0.3">
      <c r="B85" s="86"/>
      <c r="C85" s="86"/>
      <c r="D85" s="87"/>
      <c r="E85" s="87"/>
      <c r="F85" s="86"/>
      <c r="G85" s="88"/>
      <c r="U85"/>
      <c r="V85"/>
      <c r="W85"/>
      <c r="X85"/>
      <c r="Y85"/>
      <c r="Z85"/>
      <c r="AA85"/>
    </row>
    <row r="86" spans="2:27" x14ac:dyDescent="0.3">
      <c r="B86" s="86"/>
      <c r="C86" s="86"/>
      <c r="D86" s="87"/>
      <c r="E86" s="87"/>
      <c r="F86" s="86"/>
      <c r="G86" s="88"/>
      <c r="U86"/>
      <c r="V86"/>
      <c r="W86"/>
      <c r="X86"/>
      <c r="Y86"/>
      <c r="Z86"/>
      <c r="AA86"/>
    </row>
    <row r="87" spans="2:27" x14ac:dyDescent="0.3">
      <c r="B87" s="86"/>
      <c r="C87" s="86"/>
      <c r="D87" s="87"/>
      <c r="E87" s="87"/>
      <c r="F87" s="86"/>
      <c r="G87" s="88"/>
      <c r="U87"/>
      <c r="V87"/>
      <c r="W87"/>
      <c r="X87"/>
      <c r="Y87"/>
      <c r="Z87"/>
      <c r="AA87"/>
    </row>
    <row r="88" spans="2:27" x14ac:dyDescent="0.3">
      <c r="B88" s="86"/>
      <c r="C88" s="86"/>
      <c r="D88" s="87"/>
      <c r="E88" s="87"/>
      <c r="F88" s="86"/>
      <c r="G88" s="88"/>
      <c r="U88"/>
      <c r="V88"/>
      <c r="W88"/>
      <c r="X88"/>
      <c r="Y88"/>
      <c r="Z88"/>
      <c r="AA88"/>
    </row>
    <row r="89" spans="2:27" x14ac:dyDescent="0.3">
      <c r="B89" s="86"/>
      <c r="C89" s="86"/>
      <c r="D89" s="87"/>
      <c r="E89" s="87"/>
      <c r="F89" s="86"/>
      <c r="G89" s="88"/>
      <c r="U89"/>
      <c r="V89"/>
      <c r="W89"/>
      <c r="X89"/>
      <c r="Y89"/>
      <c r="Z89"/>
      <c r="AA89"/>
    </row>
    <row r="90" spans="2:27" x14ac:dyDescent="0.3">
      <c r="B90" s="86"/>
      <c r="C90" s="86"/>
      <c r="D90" s="87"/>
      <c r="E90" s="87"/>
      <c r="F90" s="86"/>
      <c r="G90" s="88"/>
      <c r="U90"/>
      <c r="V90"/>
      <c r="W90"/>
      <c r="X90"/>
      <c r="Y90"/>
      <c r="Z90"/>
      <c r="AA90"/>
    </row>
    <row r="91" spans="2:27" x14ac:dyDescent="0.3">
      <c r="B91" s="86"/>
      <c r="C91" s="86"/>
      <c r="D91" s="87"/>
      <c r="E91" s="87"/>
      <c r="F91" s="86"/>
      <c r="G91" s="88"/>
      <c r="U91"/>
      <c r="V91"/>
      <c r="W91"/>
      <c r="X91"/>
      <c r="Y91"/>
      <c r="Z91"/>
      <c r="AA91"/>
    </row>
    <row r="92" spans="2:27" x14ac:dyDescent="0.3">
      <c r="B92" s="86"/>
      <c r="C92" s="86"/>
      <c r="D92" s="87"/>
      <c r="E92" s="87"/>
      <c r="F92" s="86"/>
      <c r="G92" s="88"/>
      <c r="U92"/>
      <c r="V92"/>
      <c r="W92"/>
      <c r="X92"/>
      <c r="Y92"/>
      <c r="Z92"/>
      <c r="AA92"/>
    </row>
    <row r="93" spans="2:27" x14ac:dyDescent="0.3">
      <c r="B93" s="86"/>
      <c r="C93" s="86"/>
      <c r="D93" s="87"/>
      <c r="E93" s="87"/>
      <c r="F93" s="86"/>
      <c r="G93" s="88"/>
      <c r="U93"/>
      <c r="V93"/>
      <c r="W93"/>
      <c r="X93"/>
      <c r="Y93"/>
      <c r="Z93"/>
      <c r="AA93"/>
    </row>
    <row r="94" spans="2:27" x14ac:dyDescent="0.3">
      <c r="B94" s="86"/>
      <c r="C94" s="86"/>
      <c r="D94" s="87"/>
      <c r="E94" s="87"/>
      <c r="F94" s="86"/>
      <c r="G94" s="88"/>
      <c r="U94"/>
      <c r="V94"/>
      <c r="W94"/>
      <c r="X94"/>
      <c r="Y94"/>
      <c r="Z94"/>
      <c r="AA94"/>
    </row>
    <row r="95" spans="2:27" x14ac:dyDescent="0.3">
      <c r="B95" s="86"/>
      <c r="C95" s="86"/>
      <c r="D95" s="87"/>
      <c r="E95" s="87"/>
      <c r="F95" s="86"/>
      <c r="G95" s="88"/>
      <c r="U95"/>
      <c r="V95"/>
      <c r="W95"/>
      <c r="X95"/>
      <c r="Y95"/>
      <c r="Z95"/>
      <c r="AA95"/>
    </row>
    <row r="96" spans="2:27" x14ac:dyDescent="0.3">
      <c r="B96" s="86"/>
      <c r="C96" s="86"/>
      <c r="D96" s="87"/>
      <c r="E96" s="87"/>
      <c r="F96" s="86"/>
      <c r="G96" s="88"/>
      <c r="U96"/>
      <c r="V96"/>
      <c r="W96"/>
      <c r="X96"/>
      <c r="Y96"/>
      <c r="Z96"/>
      <c r="AA96"/>
    </row>
    <row r="97" spans="2:27" x14ac:dyDescent="0.3">
      <c r="B97" s="86"/>
      <c r="C97" s="86"/>
      <c r="D97" s="87"/>
      <c r="E97" s="87"/>
      <c r="F97" s="86"/>
      <c r="G97" s="88"/>
      <c r="U97"/>
      <c r="V97"/>
      <c r="W97"/>
      <c r="X97"/>
      <c r="Y97"/>
      <c r="Z97"/>
      <c r="AA97"/>
    </row>
    <row r="98" spans="2:27" x14ac:dyDescent="0.3">
      <c r="B98" s="86"/>
      <c r="C98" s="86"/>
      <c r="D98" s="87"/>
      <c r="E98" s="87"/>
      <c r="F98" s="86"/>
      <c r="G98" s="88"/>
      <c r="U98"/>
      <c r="V98"/>
      <c r="W98"/>
      <c r="X98"/>
      <c r="Y98"/>
      <c r="Z98"/>
      <c r="AA98"/>
    </row>
    <row r="99" spans="2:27" x14ac:dyDescent="0.3">
      <c r="U99"/>
      <c r="V99"/>
      <c r="W99"/>
      <c r="X99"/>
      <c r="Y99"/>
      <c r="Z99"/>
      <c r="AA99"/>
    </row>
    <row r="100" spans="2:27" x14ac:dyDescent="0.3">
      <c r="U100"/>
      <c r="V100"/>
      <c r="W100"/>
      <c r="X100"/>
      <c r="Y100"/>
      <c r="Z100"/>
      <c r="AA100"/>
    </row>
    <row r="101" spans="2:27" x14ac:dyDescent="0.3">
      <c r="U101"/>
      <c r="V101"/>
      <c r="W101"/>
      <c r="X101"/>
      <c r="Y101"/>
      <c r="Z101"/>
      <c r="AA101"/>
    </row>
    <row r="102" spans="2:27" x14ac:dyDescent="0.3">
      <c r="U102"/>
      <c r="V102"/>
      <c r="W102"/>
      <c r="X102"/>
      <c r="Y102"/>
      <c r="Z102"/>
      <c r="AA102"/>
    </row>
    <row r="103" spans="2:27" x14ac:dyDescent="0.3">
      <c r="U103"/>
      <c r="V103"/>
      <c r="W103"/>
      <c r="X103"/>
      <c r="Y103"/>
      <c r="Z103"/>
      <c r="AA103"/>
    </row>
    <row r="104" spans="2:27" x14ac:dyDescent="0.3">
      <c r="U104"/>
      <c r="V104"/>
      <c r="W104"/>
      <c r="X104"/>
      <c r="Y104"/>
      <c r="Z104"/>
      <c r="AA104"/>
    </row>
    <row r="105" spans="2:27" x14ac:dyDescent="0.3">
      <c r="U105"/>
      <c r="V105"/>
      <c r="W105"/>
      <c r="X105"/>
      <c r="Y105"/>
      <c r="Z105"/>
      <c r="AA105"/>
    </row>
    <row r="106" spans="2:27" x14ac:dyDescent="0.3">
      <c r="U106"/>
      <c r="V106"/>
      <c r="W106"/>
      <c r="X106"/>
      <c r="Y106"/>
      <c r="Z106"/>
      <c r="AA106"/>
    </row>
    <row r="107" spans="2:27" x14ac:dyDescent="0.3">
      <c r="U107"/>
      <c r="V107"/>
      <c r="W107"/>
      <c r="X107"/>
      <c r="Y107"/>
      <c r="Z107"/>
      <c r="AA107"/>
    </row>
    <row r="108" spans="2:27" x14ac:dyDescent="0.3">
      <c r="U108"/>
      <c r="V108"/>
      <c r="W108"/>
      <c r="X108"/>
      <c r="Y108"/>
      <c r="Z108"/>
      <c r="AA108"/>
    </row>
    <row r="109" spans="2:27" x14ac:dyDescent="0.3">
      <c r="U109"/>
      <c r="V109"/>
      <c r="W109"/>
      <c r="X109"/>
      <c r="Y109"/>
      <c r="Z109"/>
      <c r="AA109"/>
    </row>
    <row r="110" spans="2:27" x14ac:dyDescent="0.3">
      <c r="U110"/>
      <c r="V110"/>
      <c r="W110"/>
      <c r="X110"/>
      <c r="Y110"/>
      <c r="Z110"/>
      <c r="AA110"/>
    </row>
    <row r="111" spans="2:27" x14ac:dyDescent="0.3">
      <c r="U111"/>
      <c r="V111"/>
      <c r="W111"/>
      <c r="X111"/>
      <c r="Y111"/>
      <c r="Z111"/>
      <c r="AA111"/>
    </row>
    <row r="112" spans="2:27" x14ac:dyDescent="0.3">
      <c r="U112"/>
      <c r="V112"/>
      <c r="W112"/>
      <c r="X112"/>
      <c r="Y112"/>
      <c r="Z112"/>
      <c r="AA112"/>
    </row>
    <row r="113" spans="4:27" x14ac:dyDescent="0.3">
      <c r="D113" s="45"/>
      <c r="E113" s="45"/>
      <c r="U113"/>
      <c r="V113"/>
      <c r="W113"/>
      <c r="X113"/>
      <c r="Y113"/>
      <c r="Z113"/>
      <c r="AA113"/>
    </row>
    <row r="114" spans="4:27" x14ac:dyDescent="0.3">
      <c r="D114" s="45"/>
      <c r="E114" s="45"/>
      <c r="U114"/>
      <c r="V114"/>
      <c r="W114"/>
      <c r="X114"/>
      <c r="Y114"/>
      <c r="Z114"/>
      <c r="AA114"/>
    </row>
    <row r="115" spans="4:27" x14ac:dyDescent="0.3">
      <c r="D115" s="45"/>
      <c r="E115" s="45"/>
      <c r="U115"/>
      <c r="V115"/>
      <c r="W115"/>
      <c r="X115"/>
      <c r="Y115"/>
      <c r="Z115"/>
      <c r="AA115"/>
    </row>
    <row r="116" spans="4:27" x14ac:dyDescent="0.3">
      <c r="D116" s="45"/>
      <c r="E116" s="45"/>
      <c r="U116"/>
      <c r="V116"/>
      <c r="W116"/>
      <c r="X116"/>
      <c r="Y116"/>
      <c r="Z116"/>
      <c r="AA116"/>
    </row>
    <row r="117" spans="4:27" x14ac:dyDescent="0.3">
      <c r="D117" s="45"/>
      <c r="E117" s="45"/>
      <c r="U117"/>
      <c r="V117"/>
      <c r="W117"/>
      <c r="X117"/>
      <c r="Y117"/>
      <c r="Z117"/>
      <c r="AA117"/>
    </row>
    <row r="118" spans="4:27" x14ac:dyDescent="0.3">
      <c r="D118" s="45"/>
      <c r="E118" s="45"/>
      <c r="U118"/>
      <c r="V118"/>
      <c r="W118"/>
      <c r="X118"/>
      <c r="Y118"/>
      <c r="Z118"/>
      <c r="AA118"/>
    </row>
    <row r="119" spans="4:27" x14ac:dyDescent="0.3">
      <c r="D119" s="45"/>
      <c r="E119" s="45"/>
      <c r="U119"/>
      <c r="V119"/>
      <c r="W119"/>
      <c r="X119"/>
      <c r="Y119"/>
      <c r="Z119"/>
      <c r="AA119"/>
    </row>
    <row r="120" spans="4:27" x14ac:dyDescent="0.3">
      <c r="D120" s="45"/>
      <c r="E120" s="45"/>
      <c r="U120"/>
      <c r="V120"/>
      <c r="W120"/>
      <c r="X120"/>
      <c r="Y120"/>
      <c r="Z120"/>
      <c r="AA120"/>
    </row>
    <row r="121" spans="4:27" x14ac:dyDescent="0.3">
      <c r="D121" s="45"/>
      <c r="E121" s="45"/>
      <c r="U121"/>
      <c r="V121"/>
      <c r="W121"/>
      <c r="X121"/>
      <c r="Y121"/>
      <c r="Z121"/>
      <c r="AA121"/>
    </row>
    <row r="122" spans="4:27" x14ac:dyDescent="0.3">
      <c r="D122" s="45"/>
      <c r="E122" s="45"/>
      <c r="U122"/>
      <c r="V122"/>
      <c r="W122"/>
      <c r="X122"/>
      <c r="Y122"/>
      <c r="Z122"/>
      <c r="AA122"/>
    </row>
    <row r="123" spans="4:27" x14ac:dyDescent="0.3">
      <c r="D123" s="45"/>
      <c r="E123" s="45"/>
      <c r="U123"/>
      <c r="V123"/>
      <c r="W123"/>
      <c r="X123"/>
      <c r="Y123"/>
      <c r="Z123"/>
      <c r="AA123"/>
    </row>
    <row r="124" spans="4:27" x14ac:dyDescent="0.3">
      <c r="D124" s="45"/>
      <c r="E124" s="45"/>
      <c r="U124"/>
      <c r="V124"/>
      <c r="W124"/>
      <c r="X124"/>
      <c r="Y124"/>
      <c r="Z124"/>
      <c r="AA124"/>
    </row>
    <row r="125" spans="4:27" x14ac:dyDescent="0.3">
      <c r="D125" s="45"/>
      <c r="E125" s="45"/>
      <c r="U125"/>
      <c r="V125"/>
      <c r="W125"/>
      <c r="X125"/>
      <c r="Y125"/>
      <c r="Z125"/>
      <c r="AA125"/>
    </row>
    <row r="126" spans="4:27" x14ac:dyDescent="0.3">
      <c r="D126" s="45"/>
      <c r="E126" s="45"/>
      <c r="U126"/>
      <c r="V126"/>
      <c r="W126"/>
      <c r="X126"/>
      <c r="Y126"/>
      <c r="Z126"/>
      <c r="AA126"/>
    </row>
    <row r="127" spans="4:27" x14ac:dyDescent="0.3">
      <c r="D127" s="45"/>
      <c r="E127" s="45"/>
      <c r="U127"/>
      <c r="V127"/>
      <c r="W127"/>
      <c r="X127"/>
      <c r="Y127"/>
      <c r="Z127"/>
      <c r="AA127"/>
    </row>
    <row r="128" spans="4:27" x14ac:dyDescent="0.3">
      <c r="D128" s="45"/>
      <c r="E128" s="45"/>
      <c r="U128"/>
      <c r="V128"/>
      <c r="W128"/>
      <c r="X128"/>
      <c r="Y128"/>
      <c r="Z128"/>
      <c r="AA128"/>
    </row>
    <row r="129" spans="4:27" x14ac:dyDescent="0.3">
      <c r="D129" s="45"/>
      <c r="E129" s="45"/>
      <c r="U129"/>
      <c r="V129"/>
      <c r="W129"/>
      <c r="X129"/>
      <c r="Y129"/>
      <c r="Z129"/>
      <c r="AA129"/>
    </row>
    <row r="130" spans="4:27" x14ac:dyDescent="0.3">
      <c r="D130" s="45"/>
      <c r="E130" s="45"/>
      <c r="U130"/>
      <c r="V130"/>
      <c r="W130"/>
      <c r="X130"/>
      <c r="Y130"/>
      <c r="Z130"/>
      <c r="AA130"/>
    </row>
    <row r="131" spans="4:27" x14ac:dyDescent="0.3">
      <c r="D131" s="45"/>
      <c r="E131" s="45"/>
      <c r="U131"/>
      <c r="V131"/>
      <c r="W131"/>
      <c r="X131"/>
      <c r="Y131"/>
      <c r="Z131"/>
      <c r="AA131"/>
    </row>
    <row r="132" spans="4:27" x14ac:dyDescent="0.3">
      <c r="D132" s="45"/>
      <c r="E132" s="45"/>
      <c r="U132"/>
      <c r="V132"/>
      <c r="W132"/>
      <c r="X132"/>
      <c r="Y132"/>
      <c r="Z132"/>
      <c r="AA132"/>
    </row>
    <row r="133" spans="4:27" x14ac:dyDescent="0.3">
      <c r="D133" s="45"/>
      <c r="E133" s="45"/>
      <c r="U133"/>
      <c r="V133"/>
      <c r="W133"/>
      <c r="X133"/>
      <c r="Y133"/>
      <c r="Z133"/>
      <c r="AA133"/>
    </row>
    <row r="134" spans="4:27" x14ac:dyDescent="0.3">
      <c r="D134" s="45"/>
      <c r="E134" s="45"/>
      <c r="U134"/>
      <c r="V134"/>
      <c r="W134"/>
      <c r="X134"/>
      <c r="Y134"/>
      <c r="Z134"/>
      <c r="AA134"/>
    </row>
    <row r="135" spans="4:27" x14ac:dyDescent="0.3">
      <c r="D135" s="45"/>
      <c r="E135" s="45"/>
      <c r="U135"/>
      <c r="V135"/>
      <c r="W135"/>
      <c r="X135"/>
      <c r="Y135"/>
      <c r="Z135"/>
      <c r="AA135"/>
    </row>
    <row r="136" spans="4:27" x14ac:dyDescent="0.3">
      <c r="D136" s="45"/>
      <c r="E136" s="45"/>
      <c r="U136"/>
      <c r="V136"/>
      <c r="W136"/>
      <c r="X136"/>
      <c r="Y136"/>
      <c r="Z136"/>
      <c r="AA136"/>
    </row>
    <row r="137" spans="4:27" x14ac:dyDescent="0.3">
      <c r="D137" s="45"/>
      <c r="E137" s="45"/>
      <c r="U137"/>
      <c r="V137"/>
      <c r="W137"/>
      <c r="X137"/>
      <c r="Y137"/>
      <c r="Z137"/>
      <c r="AA137"/>
    </row>
    <row r="138" spans="4:27" x14ac:dyDescent="0.3">
      <c r="D138" s="45"/>
      <c r="E138" s="45"/>
      <c r="U138"/>
      <c r="V138"/>
      <c r="W138"/>
      <c r="X138"/>
      <c r="Y138"/>
      <c r="Z138"/>
      <c r="AA138"/>
    </row>
    <row r="139" spans="4:27" x14ac:dyDescent="0.3">
      <c r="D139" s="45"/>
      <c r="E139" s="45"/>
      <c r="U139"/>
      <c r="V139"/>
      <c r="W139"/>
      <c r="X139"/>
      <c r="Y139"/>
      <c r="Z139"/>
      <c r="AA139"/>
    </row>
    <row r="140" spans="4:27" x14ac:dyDescent="0.3">
      <c r="D140" s="45"/>
      <c r="E140" s="45"/>
      <c r="U140"/>
      <c r="V140"/>
      <c r="W140"/>
      <c r="X140"/>
      <c r="Y140"/>
      <c r="Z140"/>
      <c r="AA140"/>
    </row>
    <row r="141" spans="4:27" x14ac:dyDescent="0.3">
      <c r="D141" s="45"/>
      <c r="E141" s="45"/>
      <c r="U141"/>
      <c r="V141"/>
      <c r="W141"/>
      <c r="X141"/>
      <c r="Y141"/>
      <c r="Z141"/>
      <c r="AA141"/>
    </row>
    <row r="142" spans="4:27" x14ac:dyDescent="0.3">
      <c r="D142" s="45"/>
      <c r="E142" s="45"/>
      <c r="U142"/>
      <c r="V142"/>
      <c r="W142"/>
      <c r="X142"/>
      <c r="Y142"/>
      <c r="Z142"/>
      <c r="AA142"/>
    </row>
    <row r="143" spans="4:27" x14ac:dyDescent="0.3">
      <c r="D143" s="45"/>
      <c r="E143" s="45"/>
      <c r="U143"/>
      <c r="V143"/>
      <c r="W143"/>
      <c r="X143"/>
      <c r="Y143"/>
      <c r="Z143"/>
      <c r="AA143"/>
    </row>
    <row r="144" spans="4:27" x14ac:dyDescent="0.3">
      <c r="D144" s="45"/>
      <c r="E144" s="45"/>
      <c r="U144"/>
      <c r="V144"/>
      <c r="W144"/>
      <c r="X144"/>
      <c r="Y144"/>
      <c r="Z144"/>
      <c r="AA144"/>
    </row>
    <row r="145" spans="4:27" x14ac:dyDescent="0.3">
      <c r="D145" s="45"/>
      <c r="E145" s="45"/>
      <c r="U145"/>
      <c r="V145"/>
      <c r="W145"/>
      <c r="X145"/>
      <c r="Y145"/>
      <c r="Z145"/>
      <c r="AA145"/>
    </row>
    <row r="146" spans="4:27" x14ac:dyDescent="0.3">
      <c r="D146" s="45"/>
      <c r="E146" s="45"/>
      <c r="U146"/>
      <c r="V146"/>
      <c r="W146"/>
      <c r="X146"/>
      <c r="Y146"/>
      <c r="Z146"/>
      <c r="AA146"/>
    </row>
    <row r="147" spans="4:27" x14ac:dyDescent="0.3">
      <c r="D147" s="45"/>
      <c r="E147" s="45"/>
      <c r="U147"/>
      <c r="V147"/>
      <c r="W147"/>
      <c r="X147"/>
      <c r="Y147"/>
      <c r="Z147"/>
      <c r="AA147"/>
    </row>
    <row r="148" spans="4:27" x14ac:dyDescent="0.3">
      <c r="D148" s="45"/>
      <c r="E148" s="45"/>
      <c r="U148"/>
      <c r="V148"/>
      <c r="W148"/>
      <c r="X148"/>
      <c r="Y148"/>
      <c r="Z148"/>
      <c r="AA148"/>
    </row>
    <row r="149" spans="4:27" x14ac:dyDescent="0.3">
      <c r="D149" s="45"/>
      <c r="E149" s="45"/>
      <c r="U149"/>
      <c r="V149"/>
      <c r="W149"/>
      <c r="X149"/>
      <c r="Y149"/>
      <c r="Z149"/>
      <c r="AA149"/>
    </row>
    <row r="150" spans="4:27" x14ac:dyDescent="0.3">
      <c r="D150" s="45"/>
      <c r="E150" s="45"/>
      <c r="U150"/>
      <c r="V150"/>
      <c r="W150"/>
      <c r="X150"/>
      <c r="Y150"/>
      <c r="Z150"/>
      <c r="AA150"/>
    </row>
    <row r="151" spans="4:27" x14ac:dyDescent="0.3">
      <c r="D151" s="45"/>
      <c r="E151" s="45"/>
      <c r="U151"/>
      <c r="V151"/>
      <c r="W151"/>
      <c r="X151"/>
      <c r="Y151"/>
      <c r="Z151"/>
      <c r="AA151"/>
    </row>
    <row r="152" spans="4:27" x14ac:dyDescent="0.3">
      <c r="D152" s="45"/>
      <c r="E152" s="45"/>
      <c r="U152"/>
      <c r="V152"/>
      <c r="W152"/>
      <c r="X152"/>
      <c r="Y152"/>
      <c r="Z152"/>
      <c r="AA152"/>
    </row>
    <row r="153" spans="4:27" x14ac:dyDescent="0.3">
      <c r="D153" s="45"/>
      <c r="E153" s="45"/>
      <c r="U153"/>
      <c r="V153"/>
      <c r="W153"/>
      <c r="X153"/>
      <c r="Y153"/>
      <c r="Z153"/>
      <c r="AA153"/>
    </row>
    <row r="154" spans="4:27" x14ac:dyDescent="0.3">
      <c r="D154" s="45"/>
      <c r="E154" s="45"/>
      <c r="U154"/>
      <c r="V154"/>
      <c r="W154"/>
      <c r="X154"/>
      <c r="Y154"/>
      <c r="Z154"/>
      <c r="AA154"/>
    </row>
    <row r="155" spans="4:27" x14ac:dyDescent="0.3">
      <c r="D155" s="45"/>
      <c r="E155" s="45"/>
      <c r="U155"/>
      <c r="V155"/>
      <c r="W155"/>
      <c r="X155"/>
      <c r="Y155"/>
      <c r="Z155"/>
      <c r="AA155"/>
    </row>
    <row r="156" spans="4:27" x14ac:dyDescent="0.3">
      <c r="D156" s="45"/>
      <c r="E156" s="45"/>
      <c r="U156"/>
      <c r="V156"/>
      <c r="W156"/>
      <c r="X156"/>
      <c r="Y156"/>
      <c r="Z156"/>
      <c r="AA156"/>
    </row>
    <row r="157" spans="4:27" x14ac:dyDescent="0.3">
      <c r="D157" s="45"/>
      <c r="E157" s="45"/>
      <c r="U157"/>
      <c r="V157"/>
      <c r="W157"/>
      <c r="X157"/>
      <c r="Y157"/>
      <c r="Z157"/>
      <c r="AA157"/>
    </row>
    <row r="158" spans="4:27" x14ac:dyDescent="0.3">
      <c r="D158" s="45"/>
      <c r="E158" s="45"/>
      <c r="U158"/>
      <c r="V158"/>
      <c r="W158"/>
      <c r="X158"/>
      <c r="Y158"/>
      <c r="Z158"/>
      <c r="AA158"/>
    </row>
    <row r="159" spans="4:27" x14ac:dyDescent="0.3">
      <c r="D159" s="45"/>
      <c r="E159" s="45"/>
      <c r="U159"/>
      <c r="V159"/>
      <c r="W159"/>
      <c r="X159"/>
      <c r="Y159"/>
      <c r="Z159"/>
      <c r="AA159"/>
    </row>
    <row r="160" spans="4:27" x14ac:dyDescent="0.3">
      <c r="D160" s="45"/>
      <c r="E160" s="45"/>
      <c r="U160"/>
      <c r="V160"/>
      <c r="W160"/>
      <c r="X160"/>
      <c r="Y160"/>
      <c r="Z160"/>
      <c r="AA160"/>
    </row>
    <row r="161" spans="4:27" x14ac:dyDescent="0.3">
      <c r="D161" s="45"/>
      <c r="E161" s="45"/>
      <c r="U161"/>
      <c r="V161"/>
      <c r="W161"/>
      <c r="X161"/>
      <c r="Y161"/>
      <c r="Z161"/>
      <c r="AA161"/>
    </row>
    <row r="162" spans="4:27" x14ac:dyDescent="0.3">
      <c r="D162" s="45"/>
      <c r="E162" s="45"/>
      <c r="U162"/>
      <c r="V162"/>
      <c r="W162"/>
      <c r="X162"/>
      <c r="Y162"/>
      <c r="Z162"/>
      <c r="AA162"/>
    </row>
    <row r="163" spans="4:27" x14ac:dyDescent="0.3">
      <c r="D163" s="45"/>
      <c r="E163" s="45"/>
      <c r="U163"/>
      <c r="V163"/>
      <c r="W163"/>
      <c r="X163"/>
      <c r="Y163"/>
      <c r="Z163"/>
      <c r="AA163"/>
    </row>
    <row r="164" spans="4:27" x14ac:dyDescent="0.3">
      <c r="D164" s="45"/>
      <c r="E164" s="45"/>
      <c r="U164"/>
      <c r="V164"/>
      <c r="W164"/>
      <c r="X164"/>
      <c r="Y164"/>
      <c r="Z164"/>
      <c r="AA164"/>
    </row>
    <row r="165" spans="4:27" x14ac:dyDescent="0.3">
      <c r="D165" s="45"/>
      <c r="E165" s="45"/>
      <c r="U165"/>
      <c r="V165"/>
      <c r="W165"/>
      <c r="X165"/>
      <c r="Y165"/>
      <c r="Z165"/>
      <c r="AA165"/>
    </row>
    <row r="166" spans="4:27" x14ac:dyDescent="0.3">
      <c r="D166" s="45"/>
      <c r="E166" s="45"/>
      <c r="U166"/>
      <c r="V166"/>
      <c r="W166"/>
      <c r="X166"/>
      <c r="Y166"/>
      <c r="Z166"/>
      <c r="AA166"/>
    </row>
    <row r="167" spans="4:27" x14ac:dyDescent="0.3">
      <c r="D167" s="45"/>
      <c r="E167" s="45"/>
      <c r="U167"/>
      <c r="V167"/>
      <c r="W167"/>
      <c r="X167"/>
      <c r="Y167"/>
      <c r="Z167"/>
      <c r="AA167"/>
    </row>
    <row r="168" spans="4:27" x14ac:dyDescent="0.3">
      <c r="D168" s="45"/>
      <c r="E168" s="45"/>
      <c r="U168"/>
      <c r="V168"/>
      <c r="W168"/>
      <c r="X168"/>
      <c r="Y168"/>
      <c r="Z168"/>
      <c r="AA168"/>
    </row>
    <row r="169" spans="4:27" x14ac:dyDescent="0.3">
      <c r="D169" s="45"/>
      <c r="E169" s="45"/>
      <c r="U169"/>
      <c r="V169"/>
      <c r="W169"/>
      <c r="X169"/>
      <c r="Y169"/>
      <c r="Z169"/>
      <c r="AA169"/>
    </row>
    <row r="170" spans="4:27" x14ac:dyDescent="0.3">
      <c r="D170" s="45"/>
      <c r="E170" s="45"/>
      <c r="U170"/>
      <c r="V170"/>
      <c r="W170"/>
      <c r="X170"/>
      <c r="Y170"/>
      <c r="Z170"/>
      <c r="AA170"/>
    </row>
    <row r="171" spans="4:27" x14ac:dyDescent="0.3">
      <c r="D171" s="45"/>
      <c r="E171" s="45"/>
      <c r="U171"/>
      <c r="V171"/>
      <c r="W171"/>
      <c r="X171"/>
      <c r="Y171"/>
      <c r="Z171"/>
      <c r="AA171"/>
    </row>
    <row r="172" spans="4:27" x14ac:dyDescent="0.3">
      <c r="D172" s="45"/>
      <c r="E172" s="45"/>
      <c r="U172"/>
      <c r="V172"/>
      <c r="W172"/>
      <c r="X172"/>
      <c r="Y172"/>
      <c r="Z172"/>
      <c r="AA172"/>
    </row>
    <row r="173" spans="4:27" x14ac:dyDescent="0.3">
      <c r="D173" s="45"/>
      <c r="E173" s="45"/>
      <c r="U173"/>
      <c r="V173"/>
      <c r="W173"/>
      <c r="X173"/>
      <c r="Y173"/>
      <c r="Z173"/>
      <c r="AA173"/>
    </row>
    <row r="174" spans="4:27" x14ac:dyDescent="0.3">
      <c r="D174" s="45"/>
      <c r="E174" s="45"/>
      <c r="U174"/>
      <c r="V174"/>
      <c r="W174"/>
      <c r="X174"/>
      <c r="Y174"/>
      <c r="Z174"/>
      <c r="AA174"/>
    </row>
    <row r="175" spans="4:27" x14ac:dyDescent="0.3">
      <c r="D175" s="45"/>
      <c r="E175" s="45"/>
      <c r="U175"/>
      <c r="V175"/>
      <c r="W175"/>
      <c r="X175"/>
      <c r="Y175"/>
      <c r="Z175"/>
      <c r="AA175"/>
    </row>
    <row r="176" spans="4:27" x14ac:dyDescent="0.3">
      <c r="D176" s="45"/>
      <c r="E176" s="45"/>
      <c r="U176"/>
      <c r="V176"/>
      <c r="W176"/>
      <c r="X176"/>
      <c r="Y176"/>
      <c r="Z176"/>
      <c r="AA176"/>
    </row>
    <row r="177" spans="4:27" x14ac:dyDescent="0.3">
      <c r="D177" s="45"/>
      <c r="E177" s="45"/>
      <c r="U177"/>
      <c r="V177"/>
      <c r="W177"/>
      <c r="X177"/>
      <c r="Y177"/>
      <c r="Z177"/>
      <c r="AA177"/>
    </row>
    <row r="178" spans="4:27" x14ac:dyDescent="0.3">
      <c r="D178" s="45"/>
      <c r="E178" s="45"/>
      <c r="U178"/>
      <c r="V178"/>
      <c r="W178"/>
      <c r="X178"/>
      <c r="Y178"/>
      <c r="Z178"/>
      <c r="AA178"/>
    </row>
    <row r="179" spans="4:27" x14ac:dyDescent="0.3">
      <c r="D179" s="45"/>
      <c r="E179" s="45"/>
      <c r="U179"/>
      <c r="V179"/>
      <c r="W179"/>
      <c r="X179"/>
      <c r="Y179"/>
      <c r="Z179"/>
      <c r="AA179"/>
    </row>
    <row r="180" spans="4:27" x14ac:dyDescent="0.3">
      <c r="D180" s="45"/>
      <c r="E180" s="45"/>
      <c r="U180"/>
      <c r="V180"/>
      <c r="W180"/>
      <c r="X180"/>
      <c r="Y180"/>
      <c r="Z180"/>
      <c r="AA180"/>
    </row>
    <row r="181" spans="4:27" x14ac:dyDescent="0.3">
      <c r="D181" s="45"/>
      <c r="E181" s="45"/>
      <c r="U181"/>
      <c r="V181"/>
      <c r="W181"/>
      <c r="X181"/>
      <c r="Y181"/>
      <c r="Z181"/>
      <c r="AA181"/>
    </row>
    <row r="182" spans="4:27" x14ac:dyDescent="0.3">
      <c r="D182" s="45"/>
      <c r="E182" s="45"/>
      <c r="U182"/>
      <c r="V182"/>
      <c r="W182"/>
      <c r="X182"/>
      <c r="Y182"/>
      <c r="Z182"/>
      <c r="AA182"/>
    </row>
    <row r="183" spans="4:27" x14ac:dyDescent="0.3">
      <c r="D183" s="45"/>
      <c r="E183" s="45"/>
      <c r="U183"/>
      <c r="V183"/>
      <c r="W183"/>
      <c r="X183"/>
      <c r="Y183"/>
      <c r="Z183"/>
      <c r="AA183"/>
    </row>
    <row r="184" spans="4:27" x14ac:dyDescent="0.3">
      <c r="D184" s="45"/>
      <c r="E184" s="45"/>
      <c r="U184"/>
      <c r="V184"/>
      <c r="W184"/>
      <c r="X184"/>
      <c r="Y184"/>
      <c r="Z184"/>
      <c r="AA184"/>
    </row>
    <row r="185" spans="4:27" x14ac:dyDescent="0.3">
      <c r="D185" s="45"/>
      <c r="E185" s="45"/>
      <c r="U185"/>
      <c r="V185"/>
      <c r="W185"/>
      <c r="X185"/>
      <c r="Y185"/>
      <c r="Z185"/>
      <c r="AA185"/>
    </row>
    <row r="186" spans="4:27" x14ac:dyDescent="0.3">
      <c r="D186" s="45"/>
      <c r="E186" s="45"/>
      <c r="U186"/>
      <c r="V186"/>
      <c r="W186"/>
      <c r="X186"/>
      <c r="Y186"/>
      <c r="Z186"/>
      <c r="AA186"/>
    </row>
    <row r="187" spans="4:27" x14ac:dyDescent="0.3">
      <c r="D187" s="45"/>
      <c r="E187" s="45"/>
      <c r="U187"/>
      <c r="V187"/>
      <c r="W187"/>
      <c r="X187"/>
      <c r="Y187"/>
      <c r="Z187"/>
      <c r="AA187"/>
    </row>
    <row r="188" spans="4:27" x14ac:dyDescent="0.3">
      <c r="D188" s="45"/>
      <c r="E188" s="45"/>
      <c r="U188"/>
      <c r="V188"/>
      <c r="W188"/>
      <c r="X188"/>
      <c r="Y188"/>
      <c r="Z188"/>
      <c r="AA188"/>
    </row>
    <row r="189" spans="4:27" x14ac:dyDescent="0.3">
      <c r="D189" s="45"/>
      <c r="E189" s="45"/>
      <c r="U189"/>
      <c r="V189"/>
      <c r="W189"/>
      <c r="X189"/>
      <c r="Y189"/>
      <c r="Z189"/>
      <c r="AA189"/>
    </row>
    <row r="190" spans="4:27" x14ac:dyDescent="0.3">
      <c r="D190" s="45"/>
      <c r="E190" s="45"/>
      <c r="U190"/>
      <c r="V190"/>
      <c r="W190"/>
      <c r="X190"/>
      <c r="Y190"/>
      <c r="Z190"/>
      <c r="AA190"/>
    </row>
    <row r="191" spans="4:27" x14ac:dyDescent="0.3">
      <c r="D191" s="45"/>
      <c r="E191" s="45"/>
      <c r="U191"/>
      <c r="V191"/>
      <c r="W191"/>
      <c r="X191"/>
      <c r="Y191"/>
      <c r="Z191"/>
      <c r="AA191"/>
    </row>
    <row r="192" spans="4:27" x14ac:dyDescent="0.3">
      <c r="D192" s="45"/>
      <c r="E192" s="45"/>
      <c r="U192"/>
      <c r="V192"/>
      <c r="W192"/>
      <c r="X192"/>
      <c r="Y192"/>
      <c r="Z192"/>
      <c r="AA192"/>
    </row>
    <row r="193" spans="4:27" x14ac:dyDescent="0.3">
      <c r="D193" s="45"/>
      <c r="E193" s="45"/>
      <c r="U193"/>
      <c r="V193"/>
      <c r="W193"/>
      <c r="X193"/>
      <c r="Y193"/>
      <c r="Z193"/>
      <c r="AA193"/>
    </row>
    <row r="194" spans="4:27" x14ac:dyDescent="0.3">
      <c r="D194" s="45"/>
      <c r="E194" s="45"/>
      <c r="U194"/>
      <c r="V194"/>
      <c r="W194"/>
      <c r="X194"/>
      <c r="Y194"/>
      <c r="Z194"/>
      <c r="AA194"/>
    </row>
    <row r="195" spans="4:27" x14ac:dyDescent="0.3">
      <c r="D195" s="45"/>
      <c r="E195" s="45"/>
      <c r="U195"/>
      <c r="V195"/>
      <c r="W195"/>
      <c r="X195"/>
      <c r="Y195"/>
      <c r="Z195"/>
      <c r="AA195"/>
    </row>
    <row r="196" spans="4:27" x14ac:dyDescent="0.3">
      <c r="D196" s="45"/>
      <c r="E196" s="45"/>
      <c r="U196"/>
      <c r="V196"/>
      <c r="W196"/>
      <c r="X196"/>
      <c r="Y196"/>
      <c r="Z196"/>
      <c r="AA196"/>
    </row>
    <row r="197" spans="4:27" x14ac:dyDescent="0.3">
      <c r="D197" s="45"/>
      <c r="E197" s="45"/>
      <c r="U197"/>
      <c r="V197"/>
      <c r="W197"/>
      <c r="X197"/>
      <c r="Y197"/>
      <c r="Z197"/>
      <c r="AA197"/>
    </row>
    <row r="198" spans="4:27" x14ac:dyDescent="0.3">
      <c r="D198" s="45"/>
      <c r="E198" s="45"/>
      <c r="U198"/>
      <c r="V198"/>
      <c r="W198"/>
      <c r="X198"/>
      <c r="Y198"/>
      <c r="Z198"/>
      <c r="AA198"/>
    </row>
    <row r="199" spans="4:27" x14ac:dyDescent="0.3">
      <c r="D199" s="45"/>
      <c r="E199" s="45"/>
      <c r="U199"/>
      <c r="V199"/>
      <c r="W199"/>
      <c r="X199"/>
      <c r="Y199"/>
      <c r="Z199"/>
      <c r="AA199"/>
    </row>
    <row r="200" spans="4:27" x14ac:dyDescent="0.3">
      <c r="D200" s="45"/>
      <c r="E200" s="45"/>
      <c r="U200"/>
      <c r="V200"/>
      <c r="W200"/>
      <c r="X200"/>
      <c r="Y200"/>
      <c r="Z200"/>
      <c r="AA200"/>
    </row>
    <row r="201" spans="4:27" x14ac:dyDescent="0.3">
      <c r="D201" s="45"/>
      <c r="E201" s="45"/>
      <c r="U201"/>
      <c r="V201"/>
      <c r="W201"/>
      <c r="X201"/>
      <c r="Y201"/>
      <c r="Z201"/>
      <c r="AA201"/>
    </row>
    <row r="202" spans="4:27" x14ac:dyDescent="0.3">
      <c r="D202" s="45"/>
      <c r="E202" s="45"/>
      <c r="U202"/>
      <c r="V202"/>
      <c r="W202"/>
      <c r="X202"/>
      <c r="Y202"/>
      <c r="Z202"/>
      <c r="AA202"/>
    </row>
    <row r="203" spans="4:27" x14ac:dyDescent="0.3">
      <c r="D203" s="45"/>
      <c r="E203" s="45"/>
      <c r="U203"/>
      <c r="V203"/>
      <c r="W203"/>
      <c r="X203"/>
      <c r="Y203"/>
      <c r="Z203"/>
      <c r="AA203"/>
    </row>
    <row r="204" spans="4:27" x14ac:dyDescent="0.3">
      <c r="D204" s="45"/>
      <c r="E204" s="45"/>
      <c r="U204"/>
      <c r="V204"/>
      <c r="W204"/>
      <c r="X204"/>
      <c r="Y204"/>
      <c r="Z204"/>
      <c r="AA204"/>
    </row>
    <row r="205" spans="4:27" x14ac:dyDescent="0.3">
      <c r="D205" s="45"/>
      <c r="E205" s="45"/>
      <c r="U205"/>
      <c r="V205"/>
      <c r="W205"/>
      <c r="X205"/>
      <c r="Y205"/>
      <c r="Z205"/>
      <c r="AA205"/>
    </row>
    <row r="206" spans="4:27" x14ac:dyDescent="0.3">
      <c r="D206" s="45"/>
      <c r="E206" s="45"/>
      <c r="U206"/>
      <c r="V206"/>
      <c r="W206"/>
      <c r="X206"/>
      <c r="Y206"/>
      <c r="Z206"/>
      <c r="AA206"/>
    </row>
    <row r="207" spans="4:27" x14ac:dyDescent="0.3">
      <c r="D207" s="45"/>
      <c r="E207" s="45"/>
      <c r="U207"/>
      <c r="V207"/>
      <c r="W207"/>
      <c r="X207"/>
      <c r="Y207"/>
      <c r="Z207"/>
      <c r="AA207"/>
    </row>
    <row r="208" spans="4:27" x14ac:dyDescent="0.3">
      <c r="D208" s="45"/>
      <c r="E208" s="45"/>
      <c r="U208"/>
      <c r="V208"/>
      <c r="W208"/>
      <c r="X208"/>
      <c r="Y208"/>
      <c r="Z208"/>
      <c r="AA208"/>
    </row>
    <row r="209" spans="4:27" x14ac:dyDescent="0.3">
      <c r="D209" s="45"/>
      <c r="E209" s="45"/>
      <c r="U209"/>
      <c r="V209"/>
      <c r="W209"/>
      <c r="X209"/>
      <c r="Y209"/>
      <c r="Z209"/>
      <c r="AA209"/>
    </row>
    <row r="210" spans="4:27" x14ac:dyDescent="0.3">
      <c r="D210" s="45"/>
      <c r="E210" s="45"/>
      <c r="U210"/>
      <c r="V210"/>
      <c r="W210"/>
      <c r="X210"/>
      <c r="Y210"/>
      <c r="Z210"/>
      <c r="AA210"/>
    </row>
    <row r="211" spans="4:27" x14ac:dyDescent="0.3">
      <c r="D211" s="45"/>
      <c r="E211" s="45"/>
      <c r="U211"/>
      <c r="V211"/>
      <c r="W211"/>
      <c r="X211"/>
      <c r="Y211"/>
      <c r="Z211"/>
      <c r="AA211"/>
    </row>
    <row r="212" spans="4:27" x14ac:dyDescent="0.3">
      <c r="D212" s="45"/>
      <c r="E212" s="45"/>
      <c r="U212"/>
      <c r="V212"/>
      <c r="W212"/>
      <c r="X212"/>
      <c r="Y212"/>
      <c r="Z212"/>
      <c r="AA212"/>
    </row>
    <row r="213" spans="4:27" x14ac:dyDescent="0.3">
      <c r="D213" s="45"/>
      <c r="E213" s="45"/>
      <c r="U213"/>
      <c r="V213"/>
      <c r="W213"/>
      <c r="X213"/>
      <c r="Y213"/>
      <c r="Z213"/>
      <c r="AA213"/>
    </row>
    <row r="214" spans="4:27" x14ac:dyDescent="0.3">
      <c r="D214" s="45"/>
      <c r="E214" s="45"/>
      <c r="U214"/>
      <c r="V214"/>
      <c r="W214"/>
      <c r="X214"/>
      <c r="Y214"/>
      <c r="Z214"/>
      <c r="AA214"/>
    </row>
    <row r="215" spans="4:27" x14ac:dyDescent="0.3">
      <c r="D215" s="45"/>
      <c r="E215" s="45"/>
      <c r="U215"/>
      <c r="V215"/>
      <c r="W215"/>
      <c r="X215"/>
      <c r="Y215"/>
      <c r="Z215"/>
      <c r="AA215"/>
    </row>
    <row r="216" spans="4:27" x14ac:dyDescent="0.3">
      <c r="D216" s="45"/>
      <c r="E216" s="45"/>
      <c r="U216"/>
      <c r="V216"/>
      <c r="W216"/>
      <c r="X216"/>
      <c r="Y216"/>
      <c r="Z216"/>
      <c r="AA216"/>
    </row>
    <row r="217" spans="4:27" x14ac:dyDescent="0.3">
      <c r="D217" s="45"/>
      <c r="E217" s="45"/>
      <c r="U217"/>
      <c r="V217"/>
      <c r="W217"/>
      <c r="X217"/>
      <c r="Y217"/>
      <c r="Z217"/>
      <c r="AA217"/>
    </row>
    <row r="218" spans="4:27" x14ac:dyDescent="0.3">
      <c r="D218" s="45"/>
      <c r="E218" s="45"/>
      <c r="U218"/>
      <c r="V218"/>
      <c r="W218"/>
      <c r="X218"/>
      <c r="Y218"/>
      <c r="Z218"/>
      <c r="AA218"/>
    </row>
    <row r="219" spans="4:27" x14ac:dyDescent="0.3">
      <c r="D219" s="45"/>
      <c r="E219" s="45"/>
      <c r="U219"/>
      <c r="V219"/>
      <c r="W219"/>
      <c r="X219"/>
      <c r="Y219"/>
      <c r="Z219"/>
      <c r="AA219"/>
    </row>
    <row r="220" spans="4:27" x14ac:dyDescent="0.3">
      <c r="D220" s="45"/>
      <c r="E220" s="45"/>
      <c r="U220"/>
      <c r="V220"/>
      <c r="W220"/>
      <c r="X220"/>
      <c r="Y220"/>
      <c r="Z220"/>
      <c r="AA220"/>
    </row>
    <row r="221" spans="4:27" x14ac:dyDescent="0.3">
      <c r="D221" s="45"/>
      <c r="E221" s="45"/>
      <c r="U221"/>
      <c r="V221"/>
      <c r="W221"/>
      <c r="X221"/>
      <c r="Y221"/>
      <c r="Z221"/>
      <c r="AA221"/>
    </row>
    <row r="222" spans="4:27" x14ac:dyDescent="0.3">
      <c r="D222" s="45"/>
      <c r="E222" s="45"/>
      <c r="U222"/>
      <c r="V222"/>
      <c r="W222"/>
      <c r="X222"/>
      <c r="Y222"/>
      <c r="Z222"/>
      <c r="AA222"/>
    </row>
    <row r="223" spans="4:27" x14ac:dyDescent="0.3">
      <c r="D223" s="45"/>
      <c r="E223" s="45"/>
      <c r="U223"/>
      <c r="V223"/>
      <c r="W223"/>
      <c r="X223"/>
      <c r="Y223"/>
      <c r="Z223"/>
      <c r="AA223"/>
    </row>
    <row r="224" spans="4:27" x14ac:dyDescent="0.3">
      <c r="D224" s="45"/>
      <c r="E224" s="45"/>
      <c r="U224"/>
      <c r="V224"/>
      <c r="W224"/>
      <c r="X224"/>
      <c r="Y224"/>
      <c r="Z224"/>
      <c r="AA224"/>
    </row>
    <row r="225" spans="4:27" x14ac:dyDescent="0.3">
      <c r="D225" s="45"/>
      <c r="E225" s="45"/>
      <c r="U225"/>
      <c r="V225"/>
      <c r="W225"/>
      <c r="X225"/>
      <c r="Y225"/>
      <c r="Z225"/>
      <c r="AA225"/>
    </row>
    <row r="226" spans="4:27" x14ac:dyDescent="0.3">
      <c r="D226" s="45"/>
      <c r="E226" s="45"/>
      <c r="U226"/>
      <c r="V226"/>
      <c r="W226"/>
      <c r="X226"/>
      <c r="Y226"/>
      <c r="Z226"/>
      <c r="AA226"/>
    </row>
    <row r="227" spans="4:27" x14ac:dyDescent="0.3">
      <c r="D227" s="45"/>
      <c r="E227" s="45"/>
      <c r="U227"/>
      <c r="V227"/>
      <c r="W227"/>
      <c r="X227"/>
      <c r="Y227"/>
      <c r="Z227"/>
      <c r="AA227"/>
    </row>
    <row r="228" spans="4:27" x14ac:dyDescent="0.3">
      <c r="D228" s="45"/>
      <c r="E228" s="45"/>
      <c r="U228"/>
      <c r="V228"/>
      <c r="W228"/>
      <c r="X228"/>
      <c r="Y228"/>
      <c r="Z228"/>
      <c r="AA228"/>
    </row>
    <row r="229" spans="4:27" x14ac:dyDescent="0.3">
      <c r="D229" s="45"/>
      <c r="E229" s="45"/>
      <c r="U229"/>
      <c r="V229"/>
      <c r="W229"/>
      <c r="X229"/>
      <c r="Y229"/>
      <c r="Z229"/>
      <c r="AA229"/>
    </row>
    <row r="230" spans="4:27" x14ac:dyDescent="0.3">
      <c r="D230" s="45"/>
      <c r="E230" s="45"/>
      <c r="U230"/>
      <c r="V230"/>
      <c r="W230"/>
      <c r="X230"/>
      <c r="Y230"/>
      <c r="Z230"/>
      <c r="AA230"/>
    </row>
    <row r="231" spans="4:27" x14ac:dyDescent="0.3">
      <c r="D231" s="45"/>
      <c r="E231" s="45"/>
      <c r="U231"/>
      <c r="V231"/>
      <c r="W231"/>
      <c r="X231"/>
      <c r="Y231"/>
      <c r="Z231"/>
      <c r="AA231"/>
    </row>
    <row r="232" spans="4:27" x14ac:dyDescent="0.3">
      <c r="D232" s="45"/>
      <c r="E232" s="45"/>
      <c r="U232"/>
      <c r="V232"/>
      <c r="W232"/>
      <c r="X232"/>
      <c r="Y232"/>
      <c r="Z232"/>
      <c r="AA232"/>
    </row>
    <row r="233" spans="4:27" x14ac:dyDescent="0.3">
      <c r="D233" s="45"/>
      <c r="E233" s="45"/>
      <c r="U233"/>
      <c r="V233"/>
      <c r="W233"/>
      <c r="X233"/>
      <c r="Y233"/>
      <c r="Z233"/>
      <c r="AA233"/>
    </row>
    <row r="234" spans="4:27" x14ac:dyDescent="0.3">
      <c r="D234" s="45"/>
      <c r="E234" s="45"/>
      <c r="U234"/>
      <c r="V234"/>
      <c r="W234"/>
      <c r="X234"/>
      <c r="Y234"/>
      <c r="Z234"/>
      <c r="AA234"/>
    </row>
    <row r="235" spans="4:27" x14ac:dyDescent="0.3">
      <c r="D235" s="45"/>
      <c r="E235" s="45"/>
      <c r="U235"/>
      <c r="V235"/>
      <c r="W235"/>
      <c r="X235"/>
      <c r="Y235"/>
      <c r="Z235"/>
      <c r="AA235"/>
    </row>
    <row r="236" spans="4:27" x14ac:dyDescent="0.3">
      <c r="D236" s="45"/>
      <c r="E236" s="45"/>
    </row>
    <row r="237" spans="4:27" x14ac:dyDescent="0.3">
      <c r="D237" s="45"/>
      <c r="E237" s="45"/>
    </row>
    <row r="238" spans="4:27" x14ac:dyDescent="0.3">
      <c r="D238" s="45"/>
      <c r="E238" s="45"/>
    </row>
    <row r="239" spans="4:27" x14ac:dyDescent="0.3">
      <c r="D239" s="45"/>
      <c r="E239" s="45"/>
    </row>
    <row r="240" spans="4:27" x14ac:dyDescent="0.3">
      <c r="D240" s="45"/>
      <c r="E240" s="45"/>
    </row>
    <row r="241" spans="4:27" x14ac:dyDescent="0.3">
      <c r="D241" s="45"/>
      <c r="E241" s="45"/>
      <c r="U241"/>
      <c r="V241"/>
      <c r="W241"/>
      <c r="X241"/>
      <c r="Y241"/>
      <c r="Z241"/>
      <c r="AA241"/>
    </row>
    <row r="242" spans="4:27" x14ac:dyDescent="0.3">
      <c r="D242" s="45"/>
      <c r="E242" s="45"/>
      <c r="U242"/>
      <c r="V242"/>
      <c r="W242"/>
      <c r="X242"/>
      <c r="Y242"/>
      <c r="Z242"/>
      <c r="AA242"/>
    </row>
    <row r="243" spans="4:27" x14ac:dyDescent="0.3">
      <c r="D243" s="45"/>
      <c r="E243" s="45"/>
      <c r="U243"/>
      <c r="V243"/>
      <c r="W243"/>
      <c r="X243"/>
      <c r="Y243"/>
      <c r="Z243"/>
      <c r="AA243"/>
    </row>
    <row r="244" spans="4:27" x14ac:dyDescent="0.3">
      <c r="D244" s="45"/>
      <c r="E244" s="45"/>
      <c r="U244"/>
      <c r="V244"/>
      <c r="W244"/>
      <c r="X244"/>
      <c r="Y244"/>
      <c r="Z244"/>
      <c r="AA244"/>
    </row>
    <row r="245" spans="4:27" x14ac:dyDescent="0.3">
      <c r="D245" s="45"/>
      <c r="E245" s="45"/>
      <c r="U245"/>
      <c r="V245"/>
      <c r="W245"/>
      <c r="X245"/>
      <c r="Y245"/>
      <c r="Z245"/>
      <c r="AA245"/>
    </row>
    <row r="246" spans="4:27" x14ac:dyDescent="0.3">
      <c r="D246" s="45"/>
      <c r="E246" s="45"/>
      <c r="U246"/>
      <c r="V246"/>
      <c r="W246"/>
      <c r="X246"/>
      <c r="Y246"/>
      <c r="Z246"/>
      <c r="AA246"/>
    </row>
    <row r="247" spans="4:27" x14ac:dyDescent="0.3">
      <c r="D247" s="45"/>
      <c r="E247" s="45"/>
      <c r="U247"/>
      <c r="V247"/>
      <c r="W247"/>
      <c r="X247"/>
      <c r="Y247"/>
      <c r="Z247"/>
      <c r="AA247"/>
    </row>
    <row r="248" spans="4:27" x14ac:dyDescent="0.3">
      <c r="D248" s="45"/>
      <c r="E248" s="45"/>
      <c r="U248"/>
      <c r="V248"/>
      <c r="W248"/>
      <c r="X248"/>
      <c r="Y248"/>
      <c r="Z248"/>
      <c r="AA248"/>
    </row>
    <row r="249" spans="4:27" x14ac:dyDescent="0.3">
      <c r="D249" s="45"/>
      <c r="E249" s="45"/>
      <c r="U249"/>
      <c r="V249"/>
      <c r="W249"/>
      <c r="X249"/>
      <c r="Y249"/>
      <c r="Z249"/>
      <c r="AA249"/>
    </row>
    <row r="250" spans="4:27" x14ac:dyDescent="0.3">
      <c r="D250" s="45"/>
      <c r="E250" s="45"/>
      <c r="U250"/>
      <c r="V250"/>
      <c r="W250"/>
      <c r="X250"/>
      <c r="Y250"/>
      <c r="Z250"/>
      <c r="AA250"/>
    </row>
    <row r="251" spans="4:27" x14ac:dyDescent="0.3">
      <c r="D251" s="45"/>
      <c r="E251" s="45"/>
      <c r="U251"/>
      <c r="V251"/>
      <c r="W251"/>
      <c r="X251"/>
      <c r="Y251"/>
      <c r="Z251"/>
      <c r="AA251"/>
    </row>
    <row r="252" spans="4:27" x14ac:dyDescent="0.3">
      <c r="D252" s="45"/>
      <c r="E252" s="45"/>
      <c r="U252"/>
      <c r="V252"/>
      <c r="W252"/>
      <c r="X252"/>
      <c r="Y252"/>
      <c r="Z252"/>
      <c r="AA252"/>
    </row>
    <row r="253" spans="4:27" x14ac:dyDescent="0.3">
      <c r="D253" s="45"/>
      <c r="E253" s="45"/>
      <c r="U253"/>
      <c r="V253"/>
      <c r="W253"/>
      <c r="X253"/>
      <c r="Y253"/>
      <c r="Z253"/>
      <c r="AA253"/>
    </row>
    <row r="254" spans="4:27" x14ac:dyDescent="0.3">
      <c r="D254" s="45"/>
      <c r="E254" s="45"/>
      <c r="U254"/>
      <c r="V254"/>
      <c r="W254"/>
      <c r="X254"/>
      <c r="Y254"/>
      <c r="Z254"/>
      <c r="AA254"/>
    </row>
    <row r="255" spans="4:27" x14ac:dyDescent="0.3">
      <c r="D255" s="45"/>
      <c r="E255" s="45"/>
      <c r="U255"/>
      <c r="V255"/>
      <c r="W255"/>
      <c r="X255"/>
      <c r="Y255"/>
      <c r="Z255"/>
      <c r="AA255"/>
    </row>
    <row r="256" spans="4:27" x14ac:dyDescent="0.3">
      <c r="D256" s="45"/>
      <c r="E256" s="45"/>
      <c r="U256"/>
      <c r="V256"/>
      <c r="W256"/>
      <c r="X256"/>
      <c r="Y256"/>
      <c r="Z256"/>
      <c r="AA256"/>
    </row>
    <row r="257" spans="4:27" x14ac:dyDescent="0.3">
      <c r="D257" s="45"/>
      <c r="E257" s="45"/>
      <c r="U257"/>
      <c r="V257"/>
      <c r="W257"/>
      <c r="X257"/>
      <c r="Y257"/>
      <c r="Z257"/>
      <c r="AA257"/>
    </row>
    <row r="258" spans="4:27" x14ac:dyDescent="0.3">
      <c r="D258" s="45"/>
      <c r="E258" s="45"/>
      <c r="U258"/>
      <c r="V258"/>
      <c r="W258"/>
      <c r="X258"/>
      <c r="Y258"/>
      <c r="Z258"/>
      <c r="AA258"/>
    </row>
    <row r="269" spans="4:27" x14ac:dyDescent="0.3">
      <c r="D269" s="45"/>
      <c r="E269" s="45"/>
      <c r="F269" s="45"/>
      <c r="R269"/>
      <c r="U269"/>
      <c r="V269"/>
      <c r="W269"/>
      <c r="X269"/>
      <c r="Y269"/>
      <c r="Z269"/>
      <c r="AA269"/>
    </row>
    <row r="270" spans="4:27" x14ac:dyDescent="0.3">
      <c r="D270" s="45"/>
      <c r="E270" s="45"/>
      <c r="F270" s="45"/>
      <c r="R270"/>
      <c r="U270"/>
      <c r="V270"/>
      <c r="W270"/>
      <c r="X270"/>
      <c r="Y270"/>
      <c r="Z270"/>
      <c r="AA270"/>
    </row>
    <row r="271" spans="4:27" x14ac:dyDescent="0.3">
      <c r="D271" s="45"/>
      <c r="E271" s="45"/>
      <c r="F271" s="45"/>
      <c r="R271"/>
      <c r="U271"/>
      <c r="V271"/>
      <c r="W271"/>
      <c r="X271"/>
      <c r="Y271"/>
      <c r="Z271"/>
      <c r="AA271"/>
    </row>
    <row r="272" spans="4:27" x14ac:dyDescent="0.3">
      <c r="D272" s="45"/>
      <c r="E272" s="45"/>
      <c r="F272" s="45"/>
      <c r="R272"/>
      <c r="U272"/>
      <c r="V272"/>
      <c r="W272"/>
      <c r="X272"/>
      <c r="Y272"/>
      <c r="Z272"/>
      <c r="AA272"/>
    </row>
    <row r="273" spans="4:27" x14ac:dyDescent="0.3">
      <c r="D273" s="45"/>
      <c r="E273" s="45"/>
      <c r="F273" s="45"/>
      <c r="R273"/>
      <c r="U273"/>
      <c r="V273"/>
      <c r="W273"/>
      <c r="X273"/>
      <c r="Y273"/>
      <c r="Z273"/>
      <c r="AA273"/>
    </row>
    <row r="274" spans="4:27" x14ac:dyDescent="0.3">
      <c r="D274" s="45"/>
      <c r="E274" s="45"/>
      <c r="F274" s="45"/>
      <c r="R274"/>
      <c r="U274"/>
      <c r="V274"/>
      <c r="W274"/>
      <c r="X274"/>
      <c r="Y274"/>
      <c r="Z274"/>
      <c r="AA274"/>
    </row>
    <row r="275" spans="4:27" x14ac:dyDescent="0.3">
      <c r="D275" s="45"/>
      <c r="E275" s="45"/>
      <c r="F275" s="45"/>
      <c r="R275"/>
      <c r="U275"/>
      <c r="V275"/>
      <c r="W275"/>
      <c r="X275"/>
      <c r="Y275"/>
      <c r="Z275"/>
      <c r="AA275"/>
    </row>
    <row r="276" spans="4:27" x14ac:dyDescent="0.3">
      <c r="D276" s="45"/>
      <c r="E276" s="45"/>
      <c r="F276" s="45"/>
      <c r="R276"/>
      <c r="U276"/>
      <c r="V276"/>
      <c r="W276"/>
      <c r="X276"/>
      <c r="Y276"/>
      <c r="Z276"/>
      <c r="AA276"/>
    </row>
    <row r="277" spans="4:27" x14ac:dyDescent="0.3">
      <c r="D277" s="45"/>
      <c r="E277" s="45"/>
      <c r="F277" s="45"/>
      <c r="R277"/>
      <c r="U277"/>
      <c r="V277"/>
      <c r="W277"/>
      <c r="X277"/>
      <c r="Y277"/>
      <c r="Z277"/>
      <c r="AA277"/>
    </row>
    <row r="278" spans="4:27" x14ac:dyDescent="0.3">
      <c r="D278" s="45"/>
      <c r="E278" s="45"/>
      <c r="F278" s="45"/>
      <c r="R278"/>
      <c r="U278"/>
      <c r="V278"/>
      <c r="W278"/>
      <c r="X278"/>
      <c r="Y278"/>
      <c r="Z278"/>
      <c r="AA278"/>
    </row>
  </sheetData>
  <sortState ref="A5:AQ42">
    <sortCondition ref="D5:D42"/>
  </sortState>
  <mergeCells count="9">
    <mergeCell ref="AE3:AK3"/>
    <mergeCell ref="A2:D2"/>
    <mergeCell ref="A3:D4"/>
    <mergeCell ref="A41:D41"/>
    <mergeCell ref="A42:D42"/>
    <mergeCell ref="A43:D43"/>
    <mergeCell ref="F3:F4"/>
    <mergeCell ref="G3:Q3"/>
    <mergeCell ref="S3:AB3"/>
  </mergeCells>
  <phoneticPr fontId="0" type="noConversion"/>
  <pageMargins left="0.17" right="0.75" top="1.01" bottom="1" header="0.5" footer="0.5"/>
  <pageSetup paperSize="9"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EM307"/>
  <sheetViews>
    <sheetView zoomScaleNormal="100" workbookViewId="0">
      <pane ySplit="2750" topLeftCell="A22" activePane="bottomLeft"/>
      <selection activeCell="G1" sqref="G1:G1048576"/>
      <selection pane="bottomLeft" activeCell="A23" sqref="A23"/>
    </sheetView>
  </sheetViews>
  <sheetFormatPr defaultRowHeight="15.75" customHeight="1" x14ac:dyDescent="0.3"/>
  <cols>
    <col min="2" max="2" width="0" hidden="1" customWidth="1"/>
    <col min="4" max="4" width="40" style="49" customWidth="1"/>
    <col min="5" max="5" width="6.453125" style="49" customWidth="1"/>
    <col min="6" max="6" width="9.54296875" style="38" customWidth="1"/>
    <col min="7" max="7" width="16.1796875" bestFit="1" customWidth="1"/>
    <col min="8" max="8" width="13.1796875" bestFit="1" customWidth="1"/>
    <col min="9" max="9" width="14.81640625" bestFit="1" customWidth="1"/>
    <col min="10" max="10" width="15.453125" bestFit="1" customWidth="1"/>
    <col min="11" max="11" width="14.81640625" bestFit="1" customWidth="1"/>
    <col min="12" max="12" width="14.453125" bestFit="1" customWidth="1"/>
    <col min="13" max="14" width="15.453125" bestFit="1" customWidth="1"/>
    <col min="15" max="15" width="15.453125" customWidth="1"/>
    <col min="16" max="16" width="13.453125" bestFit="1" customWidth="1"/>
    <col min="17" max="17" width="15.81640625" style="7" customWidth="1"/>
    <col min="18" max="18" width="4.1796875" style="50" customWidth="1"/>
    <col min="19" max="19" width="16.54296875" customWidth="1"/>
    <col min="20" max="20" width="14.81640625" customWidth="1"/>
    <col min="21" max="27" width="14.81640625" style="45" customWidth="1"/>
    <col min="28" max="28" width="17.1796875" customWidth="1"/>
    <col min="29" max="29" width="15.453125" customWidth="1"/>
    <col min="30" max="30" width="3.453125" customWidth="1"/>
    <col min="31" max="31" width="17.54296875" bestFit="1" customWidth="1"/>
    <col min="32" max="34" width="16.1796875" customWidth="1"/>
    <col min="35" max="35" width="17.1796875" customWidth="1"/>
    <col min="36" max="36" width="16.1796875" customWidth="1"/>
    <col min="37" max="37" width="17.81640625" customWidth="1"/>
    <col min="38" max="38" width="15.54296875" customWidth="1"/>
    <col min="39" max="39" width="17.1796875" customWidth="1"/>
    <col min="40" max="40" width="12" customWidth="1"/>
  </cols>
  <sheetData>
    <row r="1" spans="1:143" s="45" customFormat="1" ht="15.75" customHeight="1" x14ac:dyDescent="0.3">
      <c r="D1" s="62"/>
      <c r="E1" s="62"/>
      <c r="F1" s="71"/>
      <c r="Q1" s="82"/>
      <c r="R1" s="50"/>
    </row>
    <row r="2" spans="1:143" s="32" customFormat="1" ht="15.75" customHeight="1" x14ac:dyDescent="0.25">
      <c r="A2" s="187"/>
      <c r="B2" s="187"/>
      <c r="C2" s="187"/>
      <c r="D2" s="187"/>
      <c r="E2" s="90"/>
      <c r="F2" s="90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spans="1:143" s="4" customFormat="1" ht="15.75" customHeight="1" x14ac:dyDescent="0.3">
      <c r="A3" s="194" t="s">
        <v>445</v>
      </c>
      <c r="B3" s="195"/>
      <c r="C3" s="195"/>
      <c r="D3" s="195"/>
      <c r="E3" s="91"/>
      <c r="F3" s="203" t="s">
        <v>302</v>
      </c>
      <c r="G3" s="189" t="s">
        <v>235</v>
      </c>
      <c r="H3" s="190"/>
      <c r="I3" s="190"/>
      <c r="J3" s="190"/>
      <c r="K3" s="190"/>
      <c r="L3" s="190"/>
      <c r="M3" s="190"/>
      <c r="N3" s="190"/>
      <c r="O3" s="190"/>
      <c r="P3" s="190"/>
      <c r="Q3" s="191"/>
      <c r="R3" s="23"/>
      <c r="S3" s="189" t="s">
        <v>240</v>
      </c>
      <c r="T3" s="192"/>
      <c r="U3" s="192"/>
      <c r="V3" s="192"/>
      <c r="W3" s="192"/>
      <c r="X3" s="192"/>
      <c r="Y3" s="192"/>
      <c r="Z3" s="192"/>
      <c r="AA3" s="192"/>
      <c r="AB3" s="193"/>
      <c r="AC3" s="58"/>
      <c r="AD3" s="2"/>
      <c r="AE3" s="184" t="s">
        <v>251</v>
      </c>
      <c r="AF3" s="185"/>
      <c r="AG3" s="185"/>
      <c r="AH3" s="185"/>
      <c r="AI3" s="185"/>
      <c r="AJ3" s="185"/>
      <c r="AK3" s="186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</row>
    <row r="4" spans="1:143" s="4" customFormat="1" ht="78.75" customHeight="1" x14ac:dyDescent="0.25">
      <c r="A4" s="196"/>
      <c r="B4" s="197"/>
      <c r="C4" s="197"/>
      <c r="D4" s="197"/>
      <c r="E4" s="49" t="str">
        <f t="shared" ref="E4:E35" si="0">IF(F4="Y",1," ")</f>
        <v xml:space="preserve"> </v>
      </c>
      <c r="F4" s="204"/>
      <c r="G4" s="17" t="s">
        <v>228</v>
      </c>
      <c r="H4" s="15" t="s">
        <v>229</v>
      </c>
      <c r="I4" s="15" t="s">
        <v>230</v>
      </c>
      <c r="J4" s="15" t="s">
        <v>231</v>
      </c>
      <c r="K4" s="42" t="s">
        <v>243</v>
      </c>
      <c r="L4" s="15" t="s">
        <v>232</v>
      </c>
      <c r="M4" s="15" t="s">
        <v>0</v>
      </c>
      <c r="N4" s="15" t="s">
        <v>233</v>
      </c>
      <c r="O4" s="15" t="s">
        <v>234</v>
      </c>
      <c r="P4" s="22" t="s">
        <v>266</v>
      </c>
      <c r="Q4" s="56" t="s">
        <v>1</v>
      </c>
      <c r="R4" s="24"/>
      <c r="S4" s="15" t="s">
        <v>236</v>
      </c>
      <c r="T4" s="33" t="s">
        <v>237</v>
      </c>
      <c r="U4" s="55" t="s">
        <v>284</v>
      </c>
      <c r="V4" s="55" t="s">
        <v>285</v>
      </c>
      <c r="W4" s="16" t="s">
        <v>2</v>
      </c>
      <c r="X4" s="16" t="s">
        <v>238</v>
      </c>
      <c r="Y4" s="16" t="s">
        <v>286</v>
      </c>
      <c r="Z4" s="55" t="s">
        <v>287</v>
      </c>
      <c r="AA4" s="16" t="s">
        <v>239</v>
      </c>
      <c r="AB4" s="25" t="s">
        <v>242</v>
      </c>
      <c r="AC4" s="21" t="s">
        <v>241</v>
      </c>
      <c r="AD4" s="2"/>
      <c r="AE4" s="15" t="s">
        <v>244</v>
      </c>
      <c r="AF4" s="15" t="s">
        <v>245</v>
      </c>
      <c r="AG4" s="15" t="s">
        <v>246</v>
      </c>
      <c r="AH4" s="15" t="s">
        <v>247</v>
      </c>
      <c r="AI4" s="57" t="s">
        <v>250</v>
      </c>
      <c r="AJ4" s="33" t="s">
        <v>248</v>
      </c>
      <c r="AK4" s="57" t="s">
        <v>249</v>
      </c>
      <c r="AL4" s="2"/>
      <c r="AM4" s="48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</row>
    <row r="5" spans="1:143" ht="15.75" customHeight="1" x14ac:dyDescent="0.3">
      <c r="A5" s="3">
        <f>+A4+1</f>
        <v>1</v>
      </c>
      <c r="B5" s="41" t="s">
        <v>294</v>
      </c>
      <c r="C5" s="41">
        <v>9755</v>
      </c>
      <c r="D5" s="63" t="s">
        <v>160</v>
      </c>
      <c r="E5" s="152">
        <f t="shared" si="0"/>
        <v>1</v>
      </c>
      <c r="F5" s="119" t="s">
        <v>450</v>
      </c>
      <c r="G5" s="72">
        <v>15165</v>
      </c>
      <c r="H5" s="64"/>
      <c r="I5" s="64">
        <v>0</v>
      </c>
      <c r="J5" s="64">
        <v>0</v>
      </c>
      <c r="K5" s="64"/>
      <c r="L5" s="64">
        <v>0</v>
      </c>
      <c r="M5" s="64">
        <v>11495</v>
      </c>
      <c r="N5" s="64">
        <v>1805</v>
      </c>
      <c r="O5" s="64">
        <v>4275</v>
      </c>
      <c r="P5" s="64">
        <v>1310</v>
      </c>
      <c r="Q5" s="51">
        <f t="shared" ref="Q5:Q36" si="1">SUM(G5:P5)</f>
        <v>34050</v>
      </c>
      <c r="R5" s="27"/>
      <c r="S5" s="64">
        <v>13991</v>
      </c>
      <c r="T5" s="64">
        <v>0</v>
      </c>
      <c r="U5" s="64"/>
      <c r="V5" s="64">
        <v>320</v>
      </c>
      <c r="W5" s="64">
        <v>10888</v>
      </c>
      <c r="X5" s="64">
        <v>2890</v>
      </c>
      <c r="Y5" s="64">
        <v>442</v>
      </c>
      <c r="Z5" s="64">
        <v>0</v>
      </c>
      <c r="AA5" s="64">
        <v>1925</v>
      </c>
      <c r="AB5" s="46">
        <f t="shared" ref="AB5:AB36" si="2">SUM(S5:AA5)</f>
        <v>30456</v>
      </c>
      <c r="AC5" s="44">
        <f t="shared" ref="AC5:AC36" si="3">+Q5-AB5</f>
        <v>3594</v>
      </c>
      <c r="AD5" s="39"/>
      <c r="AE5" s="64">
        <v>1120000</v>
      </c>
      <c r="AF5" s="64">
        <v>0</v>
      </c>
      <c r="AG5" s="64">
        <v>99976</v>
      </c>
      <c r="AH5" s="64">
        <v>0</v>
      </c>
      <c r="AI5" s="51">
        <f>SUM(AE5:AH5)</f>
        <v>1219976</v>
      </c>
      <c r="AJ5" s="64">
        <v>0</v>
      </c>
      <c r="AK5" s="51">
        <f t="shared" ref="AK5:AK36" si="4">+AI5-AJ5</f>
        <v>1219976</v>
      </c>
      <c r="AL5" s="39"/>
      <c r="AM5" s="84"/>
      <c r="AN5" s="39"/>
      <c r="AW5" s="2"/>
    </row>
    <row r="6" spans="1:143" ht="15.75" customHeight="1" x14ac:dyDescent="0.3">
      <c r="A6" s="3">
        <f>+A5+1</f>
        <v>2</v>
      </c>
      <c r="B6" s="41" t="s">
        <v>294</v>
      </c>
      <c r="C6" s="41">
        <v>9756</v>
      </c>
      <c r="D6" s="63" t="s">
        <v>161</v>
      </c>
      <c r="E6" s="152">
        <f t="shared" si="0"/>
        <v>1</v>
      </c>
      <c r="F6" s="119" t="s">
        <v>450</v>
      </c>
      <c r="G6" s="72">
        <v>58839</v>
      </c>
      <c r="H6" s="64">
        <v>10986</v>
      </c>
      <c r="I6" s="64">
        <v>476</v>
      </c>
      <c r="J6" s="64">
        <v>0</v>
      </c>
      <c r="K6" s="64"/>
      <c r="L6" s="64"/>
      <c r="M6" s="64">
        <v>21240</v>
      </c>
      <c r="N6" s="64">
        <v>11719</v>
      </c>
      <c r="O6" s="64">
        <v>68</v>
      </c>
      <c r="P6" s="64">
        <v>961</v>
      </c>
      <c r="Q6" s="51">
        <f t="shared" si="1"/>
        <v>104289</v>
      </c>
      <c r="R6" s="27"/>
      <c r="S6" s="64">
        <v>16745</v>
      </c>
      <c r="T6" s="64"/>
      <c r="U6" s="64"/>
      <c r="V6" s="64">
        <v>2934</v>
      </c>
      <c r="W6" s="64">
        <v>31829</v>
      </c>
      <c r="X6" s="64">
        <v>13280</v>
      </c>
      <c r="Y6" s="64">
        <v>160</v>
      </c>
      <c r="Z6" s="64">
        <v>1015</v>
      </c>
      <c r="AA6" s="64">
        <v>66</v>
      </c>
      <c r="AB6" s="46">
        <f t="shared" si="2"/>
        <v>66029</v>
      </c>
      <c r="AC6" s="44">
        <f t="shared" si="3"/>
        <v>38260</v>
      </c>
      <c r="AD6" s="39"/>
      <c r="AE6" s="64">
        <v>1045000</v>
      </c>
      <c r="AF6" s="64">
        <v>60140</v>
      </c>
      <c r="AG6" s="64">
        <v>405847</v>
      </c>
      <c r="AH6" s="64">
        <v>703</v>
      </c>
      <c r="AI6" s="51">
        <f>SUM(AE6:AH6)</f>
        <v>1511690</v>
      </c>
      <c r="AJ6" s="64">
        <v>2275</v>
      </c>
      <c r="AK6" s="51">
        <f t="shared" si="4"/>
        <v>1509415</v>
      </c>
      <c r="AL6" s="39"/>
      <c r="AM6" s="84"/>
      <c r="AN6" s="39"/>
    </row>
    <row r="7" spans="1:143" ht="15.75" customHeight="1" x14ac:dyDescent="0.3">
      <c r="A7" s="3">
        <f>+A6+1</f>
        <v>3</v>
      </c>
      <c r="B7" s="41" t="s">
        <v>294</v>
      </c>
      <c r="C7" s="41">
        <v>9757</v>
      </c>
      <c r="D7" s="63" t="s">
        <v>162</v>
      </c>
      <c r="E7" s="152" t="str">
        <f t="shared" si="0"/>
        <v xml:space="preserve"> </v>
      </c>
      <c r="F7" s="119" t="s">
        <v>303</v>
      </c>
      <c r="G7" s="72">
        <v>5238</v>
      </c>
      <c r="H7" s="64">
        <v>10</v>
      </c>
      <c r="I7" s="64">
        <v>158</v>
      </c>
      <c r="J7" s="64">
        <v>0</v>
      </c>
      <c r="K7" s="64"/>
      <c r="L7" s="64"/>
      <c r="M7" s="64">
        <v>10000</v>
      </c>
      <c r="N7" s="64">
        <v>7562</v>
      </c>
      <c r="O7" s="64"/>
      <c r="P7" s="64">
        <v>2353</v>
      </c>
      <c r="Q7" s="51">
        <f t="shared" si="1"/>
        <v>25321</v>
      </c>
      <c r="R7" s="11"/>
      <c r="S7" s="64">
        <v>1939</v>
      </c>
      <c r="T7" s="64">
        <v>0</v>
      </c>
      <c r="U7" s="64">
        <v>1416</v>
      </c>
      <c r="V7" s="64">
        <v>200</v>
      </c>
      <c r="W7" s="64">
        <v>12389</v>
      </c>
      <c r="X7" s="64">
        <v>1004</v>
      </c>
      <c r="Y7" s="64">
        <v>168</v>
      </c>
      <c r="Z7" s="64">
        <v>0</v>
      </c>
      <c r="AA7" s="64">
        <v>2378</v>
      </c>
      <c r="AB7" s="46">
        <f t="shared" si="2"/>
        <v>19494</v>
      </c>
      <c r="AC7" s="44">
        <f t="shared" si="3"/>
        <v>5827</v>
      </c>
      <c r="AD7" s="39"/>
      <c r="AE7" s="64"/>
      <c r="AF7" s="64">
        <v>0</v>
      </c>
      <c r="AG7" s="64"/>
      <c r="AH7" s="64">
        <v>0</v>
      </c>
      <c r="AI7" s="51">
        <f>SUM(AE7:AH7)</f>
        <v>0</v>
      </c>
      <c r="AJ7" s="64">
        <v>0</v>
      </c>
      <c r="AK7" s="51">
        <f t="shared" si="4"/>
        <v>0</v>
      </c>
      <c r="AL7" s="39"/>
      <c r="AM7" s="84"/>
      <c r="AN7" s="39"/>
    </row>
    <row r="8" spans="1:143" ht="15.75" customHeight="1" x14ac:dyDescent="0.3">
      <c r="A8" s="3">
        <f t="shared" ref="A8:A68" si="5">+A7+1</f>
        <v>4</v>
      </c>
      <c r="B8" s="41" t="s">
        <v>294</v>
      </c>
      <c r="C8" s="41">
        <v>9759</v>
      </c>
      <c r="D8" s="63" t="s">
        <v>163</v>
      </c>
      <c r="E8" s="152">
        <f t="shared" si="0"/>
        <v>1</v>
      </c>
      <c r="F8" s="119" t="s">
        <v>450</v>
      </c>
      <c r="G8" s="72">
        <v>197282</v>
      </c>
      <c r="H8" s="64"/>
      <c r="I8" s="64">
        <v>811</v>
      </c>
      <c r="J8" s="64">
        <v>0</v>
      </c>
      <c r="K8" s="64"/>
      <c r="L8" s="64"/>
      <c r="M8" s="64">
        <v>10997</v>
      </c>
      <c r="N8" s="64">
        <v>11390</v>
      </c>
      <c r="O8" s="64">
        <v>2144</v>
      </c>
      <c r="P8" s="64">
        <v>1012</v>
      </c>
      <c r="Q8" s="51">
        <f t="shared" si="1"/>
        <v>223636</v>
      </c>
      <c r="R8" s="11"/>
      <c r="S8" s="64">
        <v>73260</v>
      </c>
      <c r="T8" s="64">
        <v>23223</v>
      </c>
      <c r="U8" s="64">
        <v>2995</v>
      </c>
      <c r="V8" s="64">
        <v>3102</v>
      </c>
      <c r="W8" s="64">
        <v>24082</v>
      </c>
      <c r="X8" s="64">
        <v>17360</v>
      </c>
      <c r="Y8" s="64">
        <v>5944</v>
      </c>
      <c r="Z8" s="64">
        <v>865</v>
      </c>
      <c r="AA8" s="64">
        <v>1887</v>
      </c>
      <c r="AB8" s="46">
        <f t="shared" si="2"/>
        <v>152718</v>
      </c>
      <c r="AC8" s="44">
        <f t="shared" si="3"/>
        <v>70918</v>
      </c>
      <c r="AD8" s="39"/>
      <c r="AE8" s="64">
        <v>1826000</v>
      </c>
      <c r="AF8" s="64">
        <v>217174</v>
      </c>
      <c r="AG8" s="64">
        <v>418096</v>
      </c>
      <c r="AH8" s="64">
        <v>10460</v>
      </c>
      <c r="AI8" s="51">
        <f t="shared" ref="AI8:AI40" si="6">SUM(AE8:AH8)</f>
        <v>2471730</v>
      </c>
      <c r="AJ8" s="64">
        <v>12238</v>
      </c>
      <c r="AK8" s="51">
        <f t="shared" si="4"/>
        <v>2459492</v>
      </c>
      <c r="AL8" s="39"/>
      <c r="AM8" s="84"/>
      <c r="AN8" s="39"/>
    </row>
    <row r="9" spans="1:143" ht="15.75" customHeight="1" x14ac:dyDescent="0.3">
      <c r="A9" s="3">
        <f t="shared" si="5"/>
        <v>5</v>
      </c>
      <c r="B9" s="41" t="s">
        <v>294</v>
      </c>
      <c r="C9" s="41">
        <v>9760</v>
      </c>
      <c r="D9" s="63" t="s">
        <v>164</v>
      </c>
      <c r="E9" s="152">
        <f t="shared" si="0"/>
        <v>1</v>
      </c>
      <c r="F9" s="119" t="s">
        <v>450</v>
      </c>
      <c r="G9" s="72">
        <v>51922</v>
      </c>
      <c r="H9" s="64">
        <v>252</v>
      </c>
      <c r="I9" s="64">
        <v>2475</v>
      </c>
      <c r="J9" s="64">
        <v>0</v>
      </c>
      <c r="K9" s="64">
        <v>0</v>
      </c>
      <c r="L9" s="64"/>
      <c r="M9" s="64">
        <v>156</v>
      </c>
      <c r="N9" s="64">
        <v>6835</v>
      </c>
      <c r="O9" s="64">
        <v>0</v>
      </c>
      <c r="P9" s="64">
        <v>388</v>
      </c>
      <c r="Q9" s="51">
        <f t="shared" si="1"/>
        <v>62028</v>
      </c>
      <c r="R9" s="11"/>
      <c r="S9" s="64">
        <v>56056</v>
      </c>
      <c r="T9" s="64"/>
      <c r="U9" s="64">
        <v>3649</v>
      </c>
      <c r="V9" s="64"/>
      <c r="W9" s="64">
        <v>20424</v>
      </c>
      <c r="X9" s="64">
        <v>11780</v>
      </c>
      <c r="Y9" s="64">
        <v>1993</v>
      </c>
      <c r="Z9" s="64">
        <v>2810</v>
      </c>
      <c r="AA9" s="64">
        <v>401</v>
      </c>
      <c r="AB9" s="46">
        <f t="shared" si="2"/>
        <v>97113</v>
      </c>
      <c r="AC9" s="44">
        <f t="shared" si="3"/>
        <v>-35085</v>
      </c>
      <c r="AD9" s="39"/>
      <c r="AE9" s="64">
        <v>2689000</v>
      </c>
      <c r="AF9" s="64"/>
      <c r="AG9" s="64">
        <v>170941</v>
      </c>
      <c r="AH9" s="64"/>
      <c r="AI9" s="51">
        <f t="shared" si="6"/>
        <v>2859941</v>
      </c>
      <c r="AJ9" s="64"/>
      <c r="AK9" s="51">
        <f t="shared" si="4"/>
        <v>2859941</v>
      </c>
      <c r="AL9" s="39"/>
      <c r="AM9" s="84"/>
      <c r="AN9" s="39"/>
    </row>
    <row r="10" spans="1:143" ht="15.75" customHeight="1" x14ac:dyDescent="0.3">
      <c r="A10" s="3">
        <f t="shared" si="5"/>
        <v>6</v>
      </c>
      <c r="B10" s="41" t="s">
        <v>294</v>
      </c>
      <c r="C10" s="41">
        <v>9761</v>
      </c>
      <c r="D10" s="63" t="s">
        <v>165</v>
      </c>
      <c r="E10" s="152">
        <f t="shared" si="0"/>
        <v>1</v>
      </c>
      <c r="F10" s="119" t="s">
        <v>450</v>
      </c>
      <c r="G10" s="72">
        <v>120976</v>
      </c>
      <c r="H10" s="64">
        <v>3003</v>
      </c>
      <c r="I10" s="64"/>
      <c r="J10" s="64"/>
      <c r="K10" s="64">
        <v>10000</v>
      </c>
      <c r="L10" s="64"/>
      <c r="M10" s="64">
        <v>1200</v>
      </c>
      <c r="N10" s="64">
        <v>6824</v>
      </c>
      <c r="O10" s="64">
        <v>14670</v>
      </c>
      <c r="P10" s="64">
        <v>5301</v>
      </c>
      <c r="Q10" s="51">
        <f t="shared" si="1"/>
        <v>161974</v>
      </c>
      <c r="R10" s="27"/>
      <c r="S10" s="64">
        <v>66726</v>
      </c>
      <c r="T10" s="64"/>
      <c r="U10" s="64"/>
      <c r="V10" s="64">
        <v>13240</v>
      </c>
      <c r="W10" s="64">
        <v>23035</v>
      </c>
      <c r="X10" s="64">
        <v>29925</v>
      </c>
      <c r="Y10" s="64">
        <v>36409</v>
      </c>
      <c r="Z10" s="64">
        <v>1040</v>
      </c>
      <c r="AA10" s="64">
        <v>0</v>
      </c>
      <c r="AB10" s="46">
        <f t="shared" si="2"/>
        <v>170375</v>
      </c>
      <c r="AC10" s="44">
        <f t="shared" si="3"/>
        <v>-8401</v>
      </c>
      <c r="AD10" s="39"/>
      <c r="AE10" s="64">
        <v>852798</v>
      </c>
      <c r="AF10" s="64">
        <v>17706</v>
      </c>
      <c r="AG10" s="64">
        <v>227125</v>
      </c>
      <c r="AH10" s="64">
        <v>2602</v>
      </c>
      <c r="AI10" s="51">
        <f t="shared" si="6"/>
        <v>1100231</v>
      </c>
      <c r="AJ10" s="64">
        <v>5572</v>
      </c>
      <c r="AK10" s="51">
        <f t="shared" si="4"/>
        <v>1094659</v>
      </c>
      <c r="AL10" s="39"/>
      <c r="AM10" s="84"/>
      <c r="AN10" s="39"/>
    </row>
    <row r="11" spans="1:143" ht="15.75" customHeight="1" x14ac:dyDescent="0.3">
      <c r="A11" s="3">
        <f t="shared" si="5"/>
        <v>7</v>
      </c>
      <c r="B11" s="41" t="s">
        <v>294</v>
      </c>
      <c r="C11" s="41">
        <v>9762</v>
      </c>
      <c r="D11" s="63" t="s">
        <v>191</v>
      </c>
      <c r="E11" s="152" t="str">
        <f t="shared" si="0"/>
        <v xml:space="preserve"> </v>
      </c>
      <c r="F11" s="119" t="s">
        <v>303</v>
      </c>
      <c r="G11" s="72">
        <v>13750</v>
      </c>
      <c r="H11" s="64">
        <v>1084</v>
      </c>
      <c r="I11" s="64">
        <v>0</v>
      </c>
      <c r="J11" s="64">
        <v>0</v>
      </c>
      <c r="K11" s="64">
        <v>0</v>
      </c>
      <c r="L11" s="64">
        <v>0</v>
      </c>
      <c r="M11" s="64">
        <v>0</v>
      </c>
      <c r="N11" s="64">
        <v>0</v>
      </c>
      <c r="O11" s="64">
        <v>603</v>
      </c>
      <c r="P11" s="64">
        <v>8796</v>
      </c>
      <c r="Q11" s="51">
        <f t="shared" si="1"/>
        <v>24233</v>
      </c>
      <c r="R11" s="9"/>
      <c r="S11" s="64">
        <v>0</v>
      </c>
      <c r="T11" s="64">
        <v>0</v>
      </c>
      <c r="U11" s="64">
        <v>0</v>
      </c>
      <c r="V11" s="64">
        <v>0</v>
      </c>
      <c r="W11" s="64">
        <v>12644</v>
      </c>
      <c r="X11" s="64">
        <v>4877</v>
      </c>
      <c r="Y11" s="64">
        <v>6605</v>
      </c>
      <c r="Z11" s="64">
        <v>0</v>
      </c>
      <c r="AA11" s="64">
        <v>0</v>
      </c>
      <c r="AB11" s="46">
        <f t="shared" si="2"/>
        <v>24126</v>
      </c>
      <c r="AC11" s="44">
        <f t="shared" si="3"/>
        <v>107</v>
      </c>
      <c r="AD11" s="39"/>
      <c r="AE11" s="64">
        <v>400000</v>
      </c>
      <c r="AF11" s="64">
        <v>5000</v>
      </c>
      <c r="AG11" s="64">
        <v>41414</v>
      </c>
      <c r="AH11" s="64">
        <v>0</v>
      </c>
      <c r="AI11" s="51">
        <f t="shared" si="6"/>
        <v>446414</v>
      </c>
      <c r="AJ11" s="64">
        <v>0</v>
      </c>
      <c r="AK11" s="51">
        <f t="shared" si="4"/>
        <v>446414</v>
      </c>
      <c r="AL11" s="39"/>
      <c r="AM11" s="84"/>
      <c r="AN11" s="39"/>
    </row>
    <row r="12" spans="1:143" ht="15.75" customHeight="1" x14ac:dyDescent="0.3">
      <c r="A12" s="3">
        <f t="shared" si="5"/>
        <v>8</v>
      </c>
      <c r="B12" s="41" t="s">
        <v>294</v>
      </c>
      <c r="C12" s="41">
        <v>9768</v>
      </c>
      <c r="D12" s="63" t="s">
        <v>173</v>
      </c>
      <c r="E12" s="152">
        <f t="shared" si="0"/>
        <v>1</v>
      </c>
      <c r="F12" s="119" t="s">
        <v>450</v>
      </c>
      <c r="G12" s="72">
        <v>155075</v>
      </c>
      <c r="H12" s="64">
        <v>0</v>
      </c>
      <c r="I12" s="64">
        <v>15769</v>
      </c>
      <c r="J12" s="64">
        <v>0</v>
      </c>
      <c r="K12" s="64">
        <v>0</v>
      </c>
      <c r="L12" s="64">
        <v>0</v>
      </c>
      <c r="M12" s="64"/>
      <c r="N12" s="64">
        <v>11202</v>
      </c>
      <c r="O12" s="64">
        <v>0</v>
      </c>
      <c r="P12" s="64">
        <v>0</v>
      </c>
      <c r="Q12" s="51">
        <f t="shared" si="1"/>
        <v>182046</v>
      </c>
      <c r="R12" s="11"/>
      <c r="S12" s="64">
        <v>109400</v>
      </c>
      <c r="T12" s="64"/>
      <c r="U12" s="64"/>
      <c r="V12" s="64">
        <v>0</v>
      </c>
      <c r="W12" s="64">
        <v>46128</v>
      </c>
      <c r="X12" s="64">
        <v>40830</v>
      </c>
      <c r="Y12" s="64"/>
      <c r="Z12" s="64">
        <v>9000</v>
      </c>
      <c r="AA12" s="64"/>
      <c r="AB12" s="46">
        <f t="shared" si="2"/>
        <v>205358</v>
      </c>
      <c r="AC12" s="44">
        <f t="shared" si="3"/>
        <v>-23312</v>
      </c>
      <c r="AD12" s="39"/>
      <c r="AE12" s="64">
        <v>0</v>
      </c>
      <c r="AF12" s="64">
        <v>0</v>
      </c>
      <c r="AG12" s="64"/>
      <c r="AH12" s="64">
        <v>0</v>
      </c>
      <c r="AI12" s="51">
        <f t="shared" si="6"/>
        <v>0</v>
      </c>
      <c r="AJ12" s="64">
        <v>0</v>
      </c>
      <c r="AK12" s="51">
        <f t="shared" si="4"/>
        <v>0</v>
      </c>
      <c r="AL12" s="39"/>
      <c r="AM12" s="84"/>
      <c r="AN12" s="39"/>
    </row>
    <row r="13" spans="1:143" ht="15.75" customHeight="1" x14ac:dyDescent="0.3">
      <c r="A13" s="3">
        <f t="shared" si="5"/>
        <v>9</v>
      </c>
      <c r="B13" s="41" t="s">
        <v>294</v>
      </c>
      <c r="C13" s="41">
        <v>9770</v>
      </c>
      <c r="D13" s="63" t="s">
        <v>174</v>
      </c>
      <c r="E13" s="152">
        <f t="shared" si="0"/>
        <v>1</v>
      </c>
      <c r="F13" s="119" t="s">
        <v>450</v>
      </c>
      <c r="G13" s="72">
        <v>112832</v>
      </c>
      <c r="H13" s="64"/>
      <c r="I13" s="64">
        <v>8900</v>
      </c>
      <c r="J13" s="64">
        <v>0</v>
      </c>
      <c r="K13" s="64">
        <v>406653</v>
      </c>
      <c r="L13" s="64"/>
      <c r="M13" s="64">
        <v>64575</v>
      </c>
      <c r="N13" s="64">
        <v>89904</v>
      </c>
      <c r="O13" s="64">
        <v>24928</v>
      </c>
      <c r="P13" s="64">
        <v>8670</v>
      </c>
      <c r="Q13" s="51">
        <f t="shared" si="1"/>
        <v>716462</v>
      </c>
      <c r="R13" s="9"/>
      <c r="S13" s="64">
        <v>110316</v>
      </c>
      <c r="T13" s="64">
        <v>6630</v>
      </c>
      <c r="U13" s="64"/>
      <c r="V13" s="64">
        <v>47869</v>
      </c>
      <c r="W13" s="64">
        <v>613117</v>
      </c>
      <c r="X13" s="64">
        <v>15334</v>
      </c>
      <c r="Y13" s="64">
        <v>5613</v>
      </c>
      <c r="Z13" s="64">
        <v>20028</v>
      </c>
      <c r="AA13" s="64">
        <v>4854</v>
      </c>
      <c r="AB13" s="46">
        <f t="shared" si="2"/>
        <v>823761</v>
      </c>
      <c r="AC13" s="44">
        <f t="shared" si="3"/>
        <v>-107299</v>
      </c>
      <c r="AD13" s="39"/>
      <c r="AE13" s="64">
        <v>11400000</v>
      </c>
      <c r="AF13" s="64">
        <v>49855</v>
      </c>
      <c r="AG13" s="64">
        <v>1602187</v>
      </c>
      <c r="AH13" s="64">
        <v>132046</v>
      </c>
      <c r="AI13" s="51">
        <f t="shared" si="6"/>
        <v>13184088</v>
      </c>
      <c r="AJ13" s="64">
        <v>61155</v>
      </c>
      <c r="AK13" s="51">
        <f t="shared" si="4"/>
        <v>13122933</v>
      </c>
      <c r="AL13" s="39"/>
      <c r="AM13" s="84"/>
      <c r="AN13" s="39"/>
    </row>
    <row r="14" spans="1:143" ht="15.75" customHeight="1" x14ac:dyDescent="0.3">
      <c r="A14" s="3">
        <f t="shared" si="5"/>
        <v>10</v>
      </c>
      <c r="B14" s="41" t="s">
        <v>294</v>
      </c>
      <c r="C14" s="41">
        <v>9771</v>
      </c>
      <c r="D14" s="63" t="s">
        <v>175</v>
      </c>
      <c r="E14" s="152">
        <f t="shared" si="0"/>
        <v>1</v>
      </c>
      <c r="F14" s="119" t="s">
        <v>450</v>
      </c>
      <c r="G14" s="72">
        <v>179984</v>
      </c>
      <c r="H14" s="64"/>
      <c r="I14" s="64">
        <v>20715</v>
      </c>
      <c r="J14" s="64">
        <v>9615</v>
      </c>
      <c r="K14" s="64"/>
      <c r="L14" s="64">
        <v>11199</v>
      </c>
      <c r="M14" s="64">
        <v>68898</v>
      </c>
      <c r="N14" s="64">
        <v>18630</v>
      </c>
      <c r="O14" s="64">
        <v>7348</v>
      </c>
      <c r="P14" s="64">
        <v>8629</v>
      </c>
      <c r="Q14" s="51">
        <f t="shared" si="1"/>
        <v>325018</v>
      </c>
      <c r="R14" s="11"/>
      <c r="S14" s="64">
        <v>65166</v>
      </c>
      <c r="T14" s="64">
        <v>26000</v>
      </c>
      <c r="U14" s="64"/>
      <c r="V14" s="64">
        <v>79243</v>
      </c>
      <c r="W14" s="64">
        <v>80595</v>
      </c>
      <c r="X14" s="64">
        <v>27480</v>
      </c>
      <c r="Y14" s="64">
        <v>20408</v>
      </c>
      <c r="Z14" s="64"/>
      <c r="AA14" s="64">
        <v>4372</v>
      </c>
      <c r="AB14" s="46">
        <f t="shared" si="2"/>
        <v>303264</v>
      </c>
      <c r="AC14" s="44">
        <f t="shared" si="3"/>
        <v>21754</v>
      </c>
      <c r="AD14" s="39"/>
      <c r="AE14" s="64">
        <v>9841093</v>
      </c>
      <c r="AF14" s="64">
        <v>19548</v>
      </c>
      <c r="AG14" s="64">
        <v>615281</v>
      </c>
      <c r="AH14" s="64">
        <v>298</v>
      </c>
      <c r="AI14" s="51">
        <f t="shared" si="6"/>
        <v>10476220</v>
      </c>
      <c r="AJ14" s="64">
        <v>24297</v>
      </c>
      <c r="AK14" s="51">
        <f t="shared" si="4"/>
        <v>10451923</v>
      </c>
      <c r="AL14" s="39"/>
      <c r="AM14" s="84"/>
      <c r="AN14" s="39"/>
    </row>
    <row r="15" spans="1:143" ht="15.75" customHeight="1" x14ac:dyDescent="0.3">
      <c r="A15" s="3">
        <f t="shared" si="5"/>
        <v>11</v>
      </c>
      <c r="B15" s="41" t="s">
        <v>294</v>
      </c>
      <c r="C15" s="41">
        <v>9773</v>
      </c>
      <c r="D15" s="63" t="s">
        <v>178</v>
      </c>
      <c r="E15" s="152">
        <f t="shared" si="0"/>
        <v>1</v>
      </c>
      <c r="F15" s="119" t="s">
        <v>450</v>
      </c>
      <c r="G15" s="72">
        <v>252221</v>
      </c>
      <c r="H15" s="64">
        <v>0</v>
      </c>
      <c r="I15" s="64">
        <v>5891</v>
      </c>
      <c r="J15" s="64">
        <v>0</v>
      </c>
      <c r="K15" s="64">
        <v>185223</v>
      </c>
      <c r="L15" s="64"/>
      <c r="M15" s="64">
        <v>3810</v>
      </c>
      <c r="N15" s="64">
        <v>3401</v>
      </c>
      <c r="O15" s="64">
        <v>3470</v>
      </c>
      <c r="P15" s="64">
        <v>459</v>
      </c>
      <c r="Q15" s="51">
        <f t="shared" si="1"/>
        <v>454475</v>
      </c>
      <c r="R15" s="9"/>
      <c r="S15" s="64">
        <v>167274</v>
      </c>
      <c r="T15" s="64">
        <v>60928</v>
      </c>
      <c r="U15" s="64">
        <v>2405</v>
      </c>
      <c r="V15" s="64">
        <v>95358</v>
      </c>
      <c r="W15" s="64">
        <v>46120</v>
      </c>
      <c r="X15" s="64">
        <v>63586</v>
      </c>
      <c r="Y15" s="64">
        <v>5965</v>
      </c>
      <c r="Z15" s="64"/>
      <c r="AA15" s="64"/>
      <c r="AB15" s="46">
        <f t="shared" si="2"/>
        <v>441636</v>
      </c>
      <c r="AC15" s="44">
        <f t="shared" si="3"/>
        <v>12839</v>
      </c>
      <c r="AD15" s="39"/>
      <c r="AE15" s="64">
        <v>600000</v>
      </c>
      <c r="AF15" s="64">
        <v>5035</v>
      </c>
      <c r="AG15" s="64">
        <v>125649</v>
      </c>
      <c r="AH15" s="64">
        <v>5900</v>
      </c>
      <c r="AI15" s="51">
        <f t="shared" si="6"/>
        <v>736584</v>
      </c>
      <c r="AJ15" s="64">
        <v>93147</v>
      </c>
      <c r="AK15" s="51">
        <f t="shared" si="4"/>
        <v>643437</v>
      </c>
      <c r="AL15" s="39"/>
      <c r="AM15" s="84"/>
      <c r="AN15" s="39"/>
    </row>
    <row r="16" spans="1:143" ht="15.75" customHeight="1" x14ac:dyDescent="0.3">
      <c r="A16" s="3">
        <f t="shared" si="5"/>
        <v>12</v>
      </c>
      <c r="B16" s="41" t="s">
        <v>294</v>
      </c>
      <c r="C16" s="41">
        <v>9774</v>
      </c>
      <c r="D16" s="63" t="s">
        <v>168</v>
      </c>
      <c r="E16" s="152">
        <f t="shared" si="0"/>
        <v>1</v>
      </c>
      <c r="F16" s="119" t="s">
        <v>450</v>
      </c>
      <c r="G16" s="72">
        <v>409671</v>
      </c>
      <c r="H16" s="64"/>
      <c r="I16" s="64">
        <v>79520</v>
      </c>
      <c r="J16" s="64">
        <v>0</v>
      </c>
      <c r="K16" s="64">
        <v>50315</v>
      </c>
      <c r="L16" s="64">
        <v>33414</v>
      </c>
      <c r="M16" s="64">
        <v>54483</v>
      </c>
      <c r="N16" s="64">
        <v>3813</v>
      </c>
      <c r="O16" s="64">
        <v>72484</v>
      </c>
      <c r="P16" s="64">
        <v>0</v>
      </c>
      <c r="Q16" s="51">
        <f t="shared" si="1"/>
        <v>703700</v>
      </c>
      <c r="R16" s="11"/>
      <c r="S16" s="64">
        <v>118799</v>
      </c>
      <c r="T16" s="64">
        <v>18100</v>
      </c>
      <c r="U16" s="64">
        <v>4330</v>
      </c>
      <c r="V16" s="64">
        <v>200215</v>
      </c>
      <c r="W16" s="64">
        <v>92787</v>
      </c>
      <c r="X16" s="64">
        <v>29533</v>
      </c>
      <c r="Y16" s="64">
        <v>108349</v>
      </c>
      <c r="Z16" s="64">
        <v>69490</v>
      </c>
      <c r="AA16" s="64"/>
      <c r="AB16" s="46">
        <f t="shared" si="2"/>
        <v>641603</v>
      </c>
      <c r="AC16" s="44">
        <f t="shared" si="3"/>
        <v>62097</v>
      </c>
      <c r="AD16" s="39"/>
      <c r="AE16" s="64">
        <v>3694000</v>
      </c>
      <c r="AF16" s="64">
        <v>44254</v>
      </c>
      <c r="AG16" s="64">
        <v>223752</v>
      </c>
      <c r="AH16" s="64">
        <v>389428</v>
      </c>
      <c r="AI16" s="51">
        <f t="shared" si="6"/>
        <v>4351434</v>
      </c>
      <c r="AJ16" s="64">
        <v>57190</v>
      </c>
      <c r="AK16" s="51">
        <f t="shared" si="4"/>
        <v>4294244</v>
      </c>
      <c r="AL16" s="39"/>
      <c r="AM16" s="84"/>
      <c r="AN16" s="39"/>
    </row>
    <row r="17" spans="1:40" ht="15.75" customHeight="1" x14ac:dyDescent="0.3">
      <c r="A17" s="3">
        <f t="shared" si="5"/>
        <v>13</v>
      </c>
      <c r="B17" s="41" t="s">
        <v>294</v>
      </c>
      <c r="C17" s="41">
        <v>9775</v>
      </c>
      <c r="D17" s="63" t="s">
        <v>433</v>
      </c>
      <c r="E17" s="152">
        <f t="shared" si="0"/>
        <v>1</v>
      </c>
      <c r="F17" s="119" t="s">
        <v>450</v>
      </c>
      <c r="G17" s="72">
        <v>25082</v>
      </c>
      <c r="H17" s="64">
        <v>270</v>
      </c>
      <c r="I17" s="64">
        <v>2060</v>
      </c>
      <c r="J17" s="64">
        <v>0</v>
      </c>
      <c r="K17" s="64">
        <v>3000</v>
      </c>
      <c r="L17" s="64"/>
      <c r="M17" s="64">
        <v>20684</v>
      </c>
      <c r="N17" s="64">
        <v>3572</v>
      </c>
      <c r="O17" s="64"/>
      <c r="P17" s="64">
        <v>1282</v>
      </c>
      <c r="Q17" s="51">
        <f t="shared" si="1"/>
        <v>55950</v>
      </c>
      <c r="R17" s="11"/>
      <c r="S17" s="64">
        <v>14196</v>
      </c>
      <c r="T17" s="64">
        <v>0</v>
      </c>
      <c r="U17" s="64">
        <v>372</v>
      </c>
      <c r="V17" s="64">
        <v>446</v>
      </c>
      <c r="W17" s="64">
        <v>20365</v>
      </c>
      <c r="X17" s="64">
        <v>9693</v>
      </c>
      <c r="Y17" s="64"/>
      <c r="Z17" s="64">
        <v>2060</v>
      </c>
      <c r="AA17" s="64">
        <v>8996</v>
      </c>
      <c r="AB17" s="46">
        <f t="shared" si="2"/>
        <v>56128</v>
      </c>
      <c r="AC17" s="44">
        <f t="shared" si="3"/>
        <v>-178</v>
      </c>
      <c r="AD17" s="39"/>
      <c r="AE17" s="64">
        <v>770000</v>
      </c>
      <c r="AF17" s="64">
        <v>0</v>
      </c>
      <c r="AG17" s="64">
        <v>114774</v>
      </c>
      <c r="AH17" s="64">
        <v>606</v>
      </c>
      <c r="AI17" s="51">
        <f t="shared" si="6"/>
        <v>885380</v>
      </c>
      <c r="AJ17" s="64">
        <v>10261</v>
      </c>
      <c r="AK17" s="51">
        <f t="shared" si="4"/>
        <v>875119</v>
      </c>
      <c r="AL17" s="39"/>
      <c r="AM17" s="84"/>
      <c r="AN17" s="39"/>
    </row>
    <row r="18" spans="1:40" ht="15.75" customHeight="1" x14ac:dyDescent="0.3">
      <c r="A18" s="3">
        <f t="shared" si="5"/>
        <v>14</v>
      </c>
      <c r="B18" s="41" t="s">
        <v>294</v>
      </c>
      <c r="C18" s="41">
        <v>9778</v>
      </c>
      <c r="D18" s="63" t="s">
        <v>170</v>
      </c>
      <c r="E18" s="152">
        <f t="shared" si="0"/>
        <v>1</v>
      </c>
      <c r="F18" s="119" t="s">
        <v>450</v>
      </c>
      <c r="G18" s="72">
        <v>35879</v>
      </c>
      <c r="H18" s="64"/>
      <c r="I18" s="64"/>
      <c r="J18" s="64">
        <v>0</v>
      </c>
      <c r="K18" s="64"/>
      <c r="L18" s="64">
        <v>200</v>
      </c>
      <c r="M18" s="64">
        <v>652</v>
      </c>
      <c r="N18" s="64">
        <v>11355</v>
      </c>
      <c r="O18" s="64">
        <v>3601</v>
      </c>
      <c r="P18" s="64"/>
      <c r="Q18" s="51">
        <f t="shared" si="1"/>
        <v>51687</v>
      </c>
      <c r="R18" s="9"/>
      <c r="S18" s="64"/>
      <c r="T18" s="64"/>
      <c r="U18" s="64">
        <v>21800</v>
      </c>
      <c r="V18" s="64">
        <v>283</v>
      </c>
      <c r="W18" s="64">
        <v>11712</v>
      </c>
      <c r="X18" s="64">
        <v>10232</v>
      </c>
      <c r="Y18" s="64">
        <v>7595</v>
      </c>
      <c r="Z18" s="64">
        <v>0</v>
      </c>
      <c r="AA18" s="64"/>
      <c r="AB18" s="46">
        <f t="shared" si="2"/>
        <v>51622</v>
      </c>
      <c r="AC18" s="44">
        <f t="shared" si="3"/>
        <v>65</v>
      </c>
      <c r="AD18" s="39"/>
      <c r="AE18" s="64">
        <v>314290</v>
      </c>
      <c r="AF18" s="64">
        <v>16407</v>
      </c>
      <c r="AG18" s="64">
        <v>370302</v>
      </c>
      <c r="AH18" s="64">
        <v>323</v>
      </c>
      <c r="AI18" s="51">
        <f t="shared" si="6"/>
        <v>701322</v>
      </c>
      <c r="AJ18" s="64">
        <v>1553</v>
      </c>
      <c r="AK18" s="51">
        <f t="shared" si="4"/>
        <v>699769</v>
      </c>
      <c r="AL18" s="39"/>
      <c r="AM18" s="84"/>
      <c r="AN18" s="39"/>
    </row>
    <row r="19" spans="1:40" ht="15.75" customHeight="1" x14ac:dyDescent="0.3">
      <c r="A19" s="3">
        <f t="shared" si="5"/>
        <v>15</v>
      </c>
      <c r="B19" s="41" t="s">
        <v>294</v>
      </c>
      <c r="C19" s="41">
        <v>9779</v>
      </c>
      <c r="D19" s="63" t="s">
        <v>171</v>
      </c>
      <c r="E19" s="152">
        <f t="shared" si="0"/>
        <v>1</v>
      </c>
      <c r="F19" s="119" t="s">
        <v>450</v>
      </c>
      <c r="G19" s="72">
        <v>125417</v>
      </c>
      <c r="H19" s="64">
        <v>0</v>
      </c>
      <c r="I19" s="64"/>
      <c r="J19" s="64">
        <v>0</v>
      </c>
      <c r="K19" s="64">
        <v>6000</v>
      </c>
      <c r="L19" s="64"/>
      <c r="M19" s="64">
        <v>34077</v>
      </c>
      <c r="N19" s="64">
        <v>340</v>
      </c>
      <c r="O19" s="64"/>
      <c r="P19" s="64">
        <v>15260</v>
      </c>
      <c r="Q19" s="51">
        <f t="shared" si="1"/>
        <v>181094</v>
      </c>
      <c r="R19" s="9"/>
      <c r="S19" s="64">
        <v>73962</v>
      </c>
      <c r="T19" s="64">
        <v>12532</v>
      </c>
      <c r="U19" s="64">
        <v>2032</v>
      </c>
      <c r="V19" s="64">
        <v>20291</v>
      </c>
      <c r="W19" s="64">
        <v>57429</v>
      </c>
      <c r="X19" s="64">
        <v>13487</v>
      </c>
      <c r="Y19" s="64"/>
      <c r="Z19" s="64"/>
      <c r="AA19" s="64">
        <v>20413</v>
      </c>
      <c r="AB19" s="46">
        <f t="shared" si="2"/>
        <v>200146</v>
      </c>
      <c r="AC19" s="44">
        <f t="shared" si="3"/>
        <v>-19052</v>
      </c>
      <c r="AD19" s="39"/>
      <c r="AE19" s="64">
        <v>2678406</v>
      </c>
      <c r="AF19" s="64">
        <v>12407</v>
      </c>
      <c r="AG19" s="64">
        <v>105798</v>
      </c>
      <c r="AH19" s="64">
        <v>5173</v>
      </c>
      <c r="AI19" s="51">
        <f t="shared" si="6"/>
        <v>2801784</v>
      </c>
      <c r="AJ19" s="64">
        <v>3138</v>
      </c>
      <c r="AK19" s="51">
        <f t="shared" si="4"/>
        <v>2798646</v>
      </c>
      <c r="AL19" s="39"/>
      <c r="AM19" s="84"/>
      <c r="AN19" s="39"/>
    </row>
    <row r="20" spans="1:40" ht="15.75" customHeight="1" x14ac:dyDescent="0.3">
      <c r="A20" s="3">
        <f t="shared" si="5"/>
        <v>16</v>
      </c>
      <c r="B20" s="41" t="s">
        <v>294</v>
      </c>
      <c r="C20" s="41">
        <v>9780</v>
      </c>
      <c r="D20" s="63" t="s">
        <v>176</v>
      </c>
      <c r="E20" s="152">
        <f t="shared" si="0"/>
        <v>1</v>
      </c>
      <c r="F20" s="119" t="s">
        <v>450</v>
      </c>
      <c r="G20" s="72">
        <v>164595</v>
      </c>
      <c r="H20" s="64">
        <v>13906</v>
      </c>
      <c r="I20" s="64">
        <v>8579</v>
      </c>
      <c r="J20" s="64">
        <v>0</v>
      </c>
      <c r="K20" s="64"/>
      <c r="L20" s="64">
        <v>10000</v>
      </c>
      <c r="M20" s="64">
        <v>27704</v>
      </c>
      <c r="N20" s="64">
        <v>364</v>
      </c>
      <c r="O20" s="64">
        <v>30</v>
      </c>
      <c r="P20" s="64">
        <v>12785</v>
      </c>
      <c r="Q20" s="51">
        <f t="shared" si="1"/>
        <v>237963</v>
      </c>
      <c r="R20" s="9"/>
      <c r="S20" s="64">
        <v>26106</v>
      </c>
      <c r="T20" s="64"/>
      <c r="U20" s="64"/>
      <c r="V20" s="64">
        <v>64067</v>
      </c>
      <c r="W20" s="64">
        <v>70211</v>
      </c>
      <c r="X20" s="64">
        <v>30040</v>
      </c>
      <c r="Y20" s="64">
        <v>9073</v>
      </c>
      <c r="Z20" s="64"/>
      <c r="AA20" s="64">
        <v>1094</v>
      </c>
      <c r="AB20" s="46">
        <f t="shared" si="2"/>
        <v>200591</v>
      </c>
      <c r="AC20" s="44">
        <f t="shared" si="3"/>
        <v>37372</v>
      </c>
      <c r="AD20" s="39"/>
      <c r="AE20" s="64">
        <v>1730000</v>
      </c>
      <c r="AF20" s="64">
        <v>0</v>
      </c>
      <c r="AG20" s="64">
        <v>82792</v>
      </c>
      <c r="AH20" s="64"/>
      <c r="AI20" s="51">
        <f t="shared" si="6"/>
        <v>1812792</v>
      </c>
      <c r="AJ20" s="64">
        <v>-911</v>
      </c>
      <c r="AK20" s="51">
        <f t="shared" si="4"/>
        <v>1813703</v>
      </c>
      <c r="AL20" s="39"/>
      <c r="AM20" s="84"/>
      <c r="AN20" s="39"/>
    </row>
    <row r="21" spans="1:40" ht="15.75" customHeight="1" x14ac:dyDescent="0.3">
      <c r="A21" s="3">
        <f t="shared" si="5"/>
        <v>17</v>
      </c>
      <c r="B21" s="41" t="s">
        <v>294</v>
      </c>
      <c r="C21" s="41">
        <v>9782</v>
      </c>
      <c r="D21" s="63" t="s">
        <v>311</v>
      </c>
      <c r="E21" s="152">
        <f t="shared" si="0"/>
        <v>1</v>
      </c>
      <c r="F21" s="119" t="s">
        <v>450</v>
      </c>
      <c r="G21" s="72">
        <v>26769</v>
      </c>
      <c r="H21" s="64"/>
      <c r="I21" s="64">
        <v>0</v>
      </c>
      <c r="J21" s="64">
        <v>0</v>
      </c>
      <c r="K21" s="64">
        <v>0</v>
      </c>
      <c r="L21" s="64">
        <v>0</v>
      </c>
      <c r="M21" s="64">
        <v>2935</v>
      </c>
      <c r="N21" s="64">
        <v>10779</v>
      </c>
      <c r="O21" s="64"/>
      <c r="P21" s="64"/>
      <c r="Q21" s="51">
        <f t="shared" si="1"/>
        <v>40483</v>
      </c>
      <c r="R21" s="9"/>
      <c r="S21" s="64">
        <v>27350</v>
      </c>
      <c r="T21" s="64"/>
      <c r="U21" s="64">
        <v>96</v>
      </c>
      <c r="V21" s="64">
        <v>76</v>
      </c>
      <c r="W21" s="64">
        <v>1969</v>
      </c>
      <c r="X21" s="64">
        <v>6295</v>
      </c>
      <c r="Y21" s="64">
        <v>236</v>
      </c>
      <c r="Z21" s="64">
        <v>2540</v>
      </c>
      <c r="AA21" s="64"/>
      <c r="AB21" s="46">
        <f t="shared" si="2"/>
        <v>38562</v>
      </c>
      <c r="AC21" s="44">
        <f t="shared" si="3"/>
        <v>1921</v>
      </c>
      <c r="AD21" s="39"/>
      <c r="AE21" s="64"/>
      <c r="AF21" s="64">
        <v>0</v>
      </c>
      <c r="AG21" s="64">
        <v>432918</v>
      </c>
      <c r="AH21" s="64">
        <v>5655</v>
      </c>
      <c r="AI21" s="51">
        <f t="shared" si="6"/>
        <v>438573</v>
      </c>
      <c r="AJ21" s="64">
        <v>1175</v>
      </c>
      <c r="AK21" s="51">
        <f t="shared" si="4"/>
        <v>437398</v>
      </c>
      <c r="AL21" s="39"/>
      <c r="AM21" s="84"/>
      <c r="AN21" s="39"/>
    </row>
    <row r="22" spans="1:40" ht="15.75" customHeight="1" x14ac:dyDescent="0.3">
      <c r="A22" s="3">
        <f t="shared" si="5"/>
        <v>18</v>
      </c>
      <c r="B22" s="41" t="s">
        <v>294</v>
      </c>
      <c r="C22" s="41">
        <v>9783</v>
      </c>
      <c r="D22" s="63" t="s">
        <v>264</v>
      </c>
      <c r="E22" s="152">
        <f t="shared" si="0"/>
        <v>1</v>
      </c>
      <c r="F22" s="119" t="s">
        <v>450</v>
      </c>
      <c r="G22" s="72">
        <v>69128</v>
      </c>
      <c r="H22" s="64">
        <v>509</v>
      </c>
      <c r="I22" s="64">
        <v>0</v>
      </c>
      <c r="J22" s="64">
        <v>0</v>
      </c>
      <c r="K22" s="64">
        <v>0</v>
      </c>
      <c r="L22" s="64">
        <v>0</v>
      </c>
      <c r="M22" s="64">
        <v>2110</v>
      </c>
      <c r="N22" s="64">
        <v>12415</v>
      </c>
      <c r="O22" s="64">
        <v>6229</v>
      </c>
      <c r="P22" s="64">
        <v>6107</v>
      </c>
      <c r="Q22" s="51">
        <f t="shared" si="1"/>
        <v>96498</v>
      </c>
      <c r="R22" s="11"/>
      <c r="S22" s="64">
        <v>62328</v>
      </c>
      <c r="T22" s="64">
        <v>15600</v>
      </c>
      <c r="U22" s="64">
        <v>2304</v>
      </c>
      <c r="V22" s="64">
        <v>0</v>
      </c>
      <c r="W22" s="64">
        <v>27408</v>
      </c>
      <c r="X22" s="64">
        <v>10341</v>
      </c>
      <c r="Y22" s="64">
        <v>509</v>
      </c>
      <c r="Z22" s="64"/>
      <c r="AA22" s="64">
        <v>2100</v>
      </c>
      <c r="AB22" s="46">
        <f t="shared" si="2"/>
        <v>120590</v>
      </c>
      <c r="AC22" s="44">
        <f t="shared" si="3"/>
        <v>-24092</v>
      </c>
      <c r="AD22" s="39"/>
      <c r="AE22" s="64">
        <v>0</v>
      </c>
      <c r="AF22" s="64">
        <v>0</v>
      </c>
      <c r="AG22" s="64">
        <v>126754</v>
      </c>
      <c r="AH22" s="64">
        <v>306</v>
      </c>
      <c r="AI22" s="51">
        <f t="shared" si="6"/>
        <v>127060</v>
      </c>
      <c r="AJ22" s="64">
        <v>2683</v>
      </c>
      <c r="AK22" s="51">
        <f t="shared" si="4"/>
        <v>124377</v>
      </c>
      <c r="AL22" s="39"/>
      <c r="AM22" s="84"/>
      <c r="AN22" s="39"/>
    </row>
    <row r="23" spans="1:40" ht="15.75" customHeight="1" x14ac:dyDescent="0.3">
      <c r="A23" s="3">
        <f t="shared" si="5"/>
        <v>19</v>
      </c>
      <c r="B23" s="41" t="s">
        <v>294</v>
      </c>
      <c r="C23" s="41">
        <v>9785</v>
      </c>
      <c r="D23" s="63" t="s">
        <v>179</v>
      </c>
      <c r="E23" s="152">
        <f t="shared" si="0"/>
        <v>1</v>
      </c>
      <c r="F23" s="119" t="s">
        <v>450</v>
      </c>
      <c r="G23" s="72">
        <v>32405</v>
      </c>
      <c r="H23" s="64">
        <v>3647</v>
      </c>
      <c r="I23" s="64">
        <v>0</v>
      </c>
      <c r="J23" s="64">
        <v>0</v>
      </c>
      <c r="K23" s="64">
        <v>2780</v>
      </c>
      <c r="L23" s="64"/>
      <c r="M23" s="64"/>
      <c r="N23" s="64"/>
      <c r="O23" s="64">
        <v>0</v>
      </c>
      <c r="P23" s="64"/>
      <c r="Q23" s="51">
        <f t="shared" si="1"/>
        <v>38832</v>
      </c>
      <c r="R23" s="11"/>
      <c r="S23" s="64">
        <v>7470</v>
      </c>
      <c r="T23" s="64">
        <v>576</v>
      </c>
      <c r="U23" s="64"/>
      <c r="V23" s="64">
        <v>452</v>
      </c>
      <c r="W23" s="64">
        <v>2524</v>
      </c>
      <c r="X23" s="64">
        <v>10603</v>
      </c>
      <c r="Y23" s="64">
        <v>0</v>
      </c>
      <c r="Z23" s="64"/>
      <c r="AA23" s="64">
        <v>1660</v>
      </c>
      <c r="AB23" s="46">
        <f t="shared" si="2"/>
        <v>23285</v>
      </c>
      <c r="AC23" s="44">
        <f t="shared" si="3"/>
        <v>15547</v>
      </c>
      <c r="AD23" s="39"/>
      <c r="AE23" s="64"/>
      <c r="AF23" s="64">
        <v>0</v>
      </c>
      <c r="AG23" s="64">
        <v>33930</v>
      </c>
      <c r="AH23" s="64">
        <v>0</v>
      </c>
      <c r="AI23" s="51">
        <f t="shared" si="6"/>
        <v>33930</v>
      </c>
      <c r="AJ23" s="64">
        <v>0</v>
      </c>
      <c r="AK23" s="51">
        <f t="shared" si="4"/>
        <v>33930</v>
      </c>
      <c r="AL23" s="39"/>
      <c r="AM23" s="84"/>
      <c r="AN23" s="39"/>
    </row>
    <row r="24" spans="1:40" ht="15.75" customHeight="1" x14ac:dyDescent="0.3">
      <c r="A24" s="3">
        <f t="shared" si="5"/>
        <v>20</v>
      </c>
      <c r="B24" s="41" t="s">
        <v>294</v>
      </c>
      <c r="C24" s="41">
        <v>9786</v>
      </c>
      <c r="D24" s="63" t="s">
        <v>177</v>
      </c>
      <c r="E24" s="152">
        <f t="shared" si="0"/>
        <v>1</v>
      </c>
      <c r="F24" s="119" t="s">
        <v>450</v>
      </c>
      <c r="G24" s="72">
        <v>10860</v>
      </c>
      <c r="H24" s="64">
        <v>20</v>
      </c>
      <c r="I24" s="64">
        <v>0</v>
      </c>
      <c r="J24" s="64">
        <v>0</v>
      </c>
      <c r="K24" s="64"/>
      <c r="L24" s="64">
        <v>0</v>
      </c>
      <c r="M24" s="64"/>
      <c r="N24" s="64">
        <v>5033</v>
      </c>
      <c r="O24" s="64"/>
      <c r="P24" s="64"/>
      <c r="Q24" s="51">
        <f t="shared" si="1"/>
        <v>15913</v>
      </c>
      <c r="R24" s="11"/>
      <c r="S24" s="64"/>
      <c r="T24" s="64">
        <v>0</v>
      </c>
      <c r="U24" s="64">
        <v>0</v>
      </c>
      <c r="V24" s="64">
        <v>0</v>
      </c>
      <c r="W24" s="64">
        <v>6972</v>
      </c>
      <c r="X24" s="64">
        <v>4750</v>
      </c>
      <c r="Y24" s="64"/>
      <c r="Z24" s="64">
        <v>0</v>
      </c>
      <c r="AA24" s="64"/>
      <c r="AB24" s="46">
        <f t="shared" si="2"/>
        <v>11722</v>
      </c>
      <c r="AC24" s="44">
        <f t="shared" si="3"/>
        <v>4191</v>
      </c>
      <c r="AD24" s="39"/>
      <c r="AE24" s="64">
        <v>355000</v>
      </c>
      <c r="AF24" s="64">
        <v>3884</v>
      </c>
      <c r="AG24" s="64">
        <v>199362</v>
      </c>
      <c r="AH24" s="64">
        <v>0</v>
      </c>
      <c r="AI24" s="51">
        <f t="shared" si="6"/>
        <v>558246</v>
      </c>
      <c r="AJ24" s="64">
        <v>15000</v>
      </c>
      <c r="AK24" s="51">
        <f t="shared" si="4"/>
        <v>543246</v>
      </c>
      <c r="AL24" s="39"/>
      <c r="AM24" s="84"/>
      <c r="AN24" s="39"/>
    </row>
    <row r="25" spans="1:40" ht="15.75" customHeight="1" x14ac:dyDescent="0.3">
      <c r="A25" s="3">
        <f t="shared" si="5"/>
        <v>21</v>
      </c>
      <c r="B25" s="41" t="s">
        <v>294</v>
      </c>
      <c r="C25" s="41">
        <v>9787</v>
      </c>
      <c r="D25" s="63" t="s">
        <v>172</v>
      </c>
      <c r="E25" s="152">
        <f t="shared" si="0"/>
        <v>1</v>
      </c>
      <c r="F25" s="119" t="s">
        <v>450</v>
      </c>
      <c r="G25" s="72">
        <v>14118</v>
      </c>
      <c r="H25" s="64"/>
      <c r="I25" s="64">
        <v>0</v>
      </c>
      <c r="J25" s="64">
        <v>0</v>
      </c>
      <c r="K25" s="64">
        <v>2000</v>
      </c>
      <c r="L25" s="64">
        <v>0</v>
      </c>
      <c r="M25" s="64">
        <v>2580</v>
      </c>
      <c r="N25" s="64">
        <v>14053</v>
      </c>
      <c r="O25" s="64"/>
      <c r="P25" s="64">
        <v>11078</v>
      </c>
      <c r="Q25" s="51">
        <f t="shared" si="1"/>
        <v>43829</v>
      </c>
      <c r="R25" s="9"/>
      <c r="S25" s="64">
        <v>9753</v>
      </c>
      <c r="T25" s="64">
        <v>0</v>
      </c>
      <c r="U25" s="64">
        <v>2633</v>
      </c>
      <c r="V25" s="64"/>
      <c r="W25" s="64">
        <v>22643</v>
      </c>
      <c r="X25" s="64">
        <v>2594</v>
      </c>
      <c r="Y25" s="64"/>
      <c r="Z25" s="64">
        <v>0</v>
      </c>
      <c r="AA25" s="64">
        <v>6847</v>
      </c>
      <c r="AB25" s="46">
        <f t="shared" si="2"/>
        <v>44470</v>
      </c>
      <c r="AC25" s="44">
        <f t="shared" si="3"/>
        <v>-641</v>
      </c>
      <c r="AD25" s="39"/>
      <c r="AE25" s="64">
        <v>560000</v>
      </c>
      <c r="AF25" s="64">
        <v>0</v>
      </c>
      <c r="AG25" s="64">
        <v>354452</v>
      </c>
      <c r="AH25" s="64">
        <v>4036</v>
      </c>
      <c r="AI25" s="51">
        <f t="shared" si="6"/>
        <v>918488</v>
      </c>
      <c r="AJ25" s="64">
        <v>1673</v>
      </c>
      <c r="AK25" s="51">
        <f t="shared" si="4"/>
        <v>916815</v>
      </c>
      <c r="AL25" s="39"/>
      <c r="AM25" s="84"/>
      <c r="AN25" s="39"/>
    </row>
    <row r="26" spans="1:40" s="45" customFormat="1" ht="15.75" customHeight="1" x14ac:dyDescent="0.3">
      <c r="A26" s="8">
        <f t="shared" si="5"/>
        <v>22</v>
      </c>
      <c r="B26" s="86" t="s">
        <v>294</v>
      </c>
      <c r="C26" s="86">
        <v>9791</v>
      </c>
      <c r="D26" s="87" t="s">
        <v>320</v>
      </c>
      <c r="E26" s="180">
        <f t="shared" si="0"/>
        <v>1</v>
      </c>
      <c r="F26" s="120" t="s">
        <v>450</v>
      </c>
      <c r="G26" s="93">
        <v>15498</v>
      </c>
      <c r="H26" s="94"/>
      <c r="I26" s="94"/>
      <c r="J26" s="94"/>
      <c r="K26" s="94">
        <v>0</v>
      </c>
      <c r="L26" s="94">
        <v>0</v>
      </c>
      <c r="M26" s="94">
        <v>2923</v>
      </c>
      <c r="N26" s="94">
        <v>5516</v>
      </c>
      <c r="O26" s="94">
        <v>1362</v>
      </c>
      <c r="P26" s="94">
        <v>5812</v>
      </c>
      <c r="Q26" s="51">
        <f t="shared" si="1"/>
        <v>31111</v>
      </c>
      <c r="R26" s="9"/>
      <c r="S26" s="94">
        <v>20000</v>
      </c>
      <c r="T26" s="94">
        <v>15600</v>
      </c>
      <c r="U26" s="94">
        <v>4178</v>
      </c>
      <c r="V26" s="94">
        <v>2955</v>
      </c>
      <c r="W26" s="94">
        <v>4529</v>
      </c>
      <c r="X26" s="94">
        <v>9917</v>
      </c>
      <c r="Y26" s="94">
        <v>440</v>
      </c>
      <c r="Z26" s="94">
        <v>0</v>
      </c>
      <c r="AA26" s="94">
        <v>1391</v>
      </c>
      <c r="AB26" s="83">
        <f t="shared" si="2"/>
        <v>59010</v>
      </c>
      <c r="AC26" s="51">
        <f t="shared" si="3"/>
        <v>-27899</v>
      </c>
      <c r="AD26" s="89"/>
      <c r="AE26" s="94">
        <v>306000</v>
      </c>
      <c r="AF26" s="94"/>
      <c r="AG26" s="94">
        <v>152247</v>
      </c>
      <c r="AH26" s="94">
        <v>0</v>
      </c>
      <c r="AI26" s="51">
        <f t="shared" si="6"/>
        <v>458247</v>
      </c>
      <c r="AJ26" s="94">
        <v>0</v>
      </c>
      <c r="AK26" s="51">
        <f t="shared" si="4"/>
        <v>458247</v>
      </c>
      <c r="AL26" s="89"/>
      <c r="AM26" s="181"/>
      <c r="AN26" s="89"/>
    </row>
    <row r="27" spans="1:40" ht="15.75" customHeight="1" x14ac:dyDescent="0.3">
      <c r="A27" s="3">
        <f t="shared" si="5"/>
        <v>23</v>
      </c>
      <c r="B27" s="41" t="s">
        <v>294</v>
      </c>
      <c r="C27" s="41">
        <v>9793</v>
      </c>
      <c r="D27" s="63" t="s">
        <v>280</v>
      </c>
      <c r="E27" s="152">
        <f t="shared" si="0"/>
        <v>1</v>
      </c>
      <c r="F27" s="119" t="s">
        <v>450</v>
      </c>
      <c r="G27" s="72">
        <v>91203</v>
      </c>
      <c r="H27" s="64"/>
      <c r="I27" s="64"/>
      <c r="J27" s="64"/>
      <c r="K27" s="64">
        <v>1590</v>
      </c>
      <c r="L27" s="64">
        <v>0</v>
      </c>
      <c r="M27" s="64">
        <v>23880</v>
      </c>
      <c r="N27" s="64"/>
      <c r="O27" s="64">
        <v>0</v>
      </c>
      <c r="P27" s="64"/>
      <c r="Q27" s="51">
        <f t="shared" si="1"/>
        <v>116673</v>
      </c>
      <c r="R27" s="11"/>
      <c r="S27" s="64">
        <v>56365</v>
      </c>
      <c r="T27" s="64">
        <v>17313</v>
      </c>
      <c r="U27" s="64"/>
      <c r="V27" s="64"/>
      <c r="W27" s="64">
        <v>32847</v>
      </c>
      <c r="X27" s="64">
        <v>17786</v>
      </c>
      <c r="Y27" s="64">
        <v>1397</v>
      </c>
      <c r="Z27" s="64"/>
      <c r="AA27" s="64">
        <v>1166</v>
      </c>
      <c r="AB27" s="46">
        <f t="shared" si="2"/>
        <v>126874</v>
      </c>
      <c r="AC27" s="44">
        <f t="shared" si="3"/>
        <v>-10201</v>
      </c>
      <c r="AD27" s="39"/>
      <c r="AE27" s="64">
        <v>1260760</v>
      </c>
      <c r="AF27" s="64">
        <v>4180</v>
      </c>
      <c r="AG27" s="64">
        <v>36436</v>
      </c>
      <c r="AH27" s="64">
        <v>3791</v>
      </c>
      <c r="AI27" s="51">
        <f t="shared" si="6"/>
        <v>1305167</v>
      </c>
      <c r="AJ27" s="64">
        <v>1689</v>
      </c>
      <c r="AK27" s="51">
        <f t="shared" si="4"/>
        <v>1303478</v>
      </c>
      <c r="AL27" s="39"/>
      <c r="AM27" s="84"/>
      <c r="AN27" s="39"/>
    </row>
    <row r="28" spans="1:40" ht="15.75" customHeight="1" x14ac:dyDescent="0.3">
      <c r="A28" s="3">
        <f t="shared" si="5"/>
        <v>24</v>
      </c>
      <c r="B28" s="41" t="s">
        <v>294</v>
      </c>
      <c r="C28" s="41">
        <v>9795</v>
      </c>
      <c r="D28" s="63" t="s">
        <v>169</v>
      </c>
      <c r="E28" s="152">
        <f t="shared" si="0"/>
        <v>1</v>
      </c>
      <c r="F28" s="119" t="s">
        <v>450</v>
      </c>
      <c r="G28" s="72">
        <v>86785</v>
      </c>
      <c r="H28" s="64"/>
      <c r="I28" s="64"/>
      <c r="J28" s="64">
        <v>0</v>
      </c>
      <c r="K28" s="64">
        <v>46901</v>
      </c>
      <c r="L28" s="64"/>
      <c r="M28" s="64">
        <v>9277</v>
      </c>
      <c r="N28" s="64">
        <v>5186</v>
      </c>
      <c r="O28" s="64">
        <v>3439</v>
      </c>
      <c r="P28" s="64">
        <v>7545</v>
      </c>
      <c r="Q28" s="51">
        <f t="shared" si="1"/>
        <v>159133</v>
      </c>
      <c r="R28" s="27"/>
      <c r="S28" s="64">
        <v>8094</v>
      </c>
      <c r="T28" s="64"/>
      <c r="U28" s="64">
        <v>3206</v>
      </c>
      <c r="V28" s="64">
        <v>43186</v>
      </c>
      <c r="W28" s="64">
        <v>24523</v>
      </c>
      <c r="X28" s="64">
        <v>16299</v>
      </c>
      <c r="Y28" s="64">
        <v>572</v>
      </c>
      <c r="Z28" s="64">
        <v>250</v>
      </c>
      <c r="AA28" s="64">
        <v>10000</v>
      </c>
      <c r="AB28" s="46">
        <f t="shared" si="2"/>
        <v>106130</v>
      </c>
      <c r="AC28" s="44">
        <f t="shared" si="3"/>
        <v>53003</v>
      </c>
      <c r="AD28" s="39"/>
      <c r="AE28" s="64">
        <v>510000</v>
      </c>
      <c r="AF28" s="64">
        <v>15172</v>
      </c>
      <c r="AG28" s="64">
        <v>209806</v>
      </c>
      <c r="AH28" s="64">
        <v>446</v>
      </c>
      <c r="AI28" s="51">
        <f t="shared" si="6"/>
        <v>735424</v>
      </c>
      <c r="AJ28" s="64">
        <v>90529</v>
      </c>
      <c r="AK28" s="51">
        <f t="shared" si="4"/>
        <v>644895</v>
      </c>
      <c r="AL28" s="39"/>
      <c r="AM28" s="84"/>
      <c r="AN28" s="39"/>
    </row>
    <row r="29" spans="1:40" ht="15.75" customHeight="1" x14ac:dyDescent="0.3">
      <c r="A29" s="3">
        <f t="shared" si="5"/>
        <v>25</v>
      </c>
      <c r="B29" s="41" t="s">
        <v>294</v>
      </c>
      <c r="C29" s="41">
        <v>9801</v>
      </c>
      <c r="D29" s="63" t="s">
        <v>180</v>
      </c>
      <c r="E29" s="152" t="str">
        <f t="shared" si="0"/>
        <v xml:space="preserve"> </v>
      </c>
      <c r="F29" s="119" t="s">
        <v>303</v>
      </c>
      <c r="G29" s="72">
        <v>15705</v>
      </c>
      <c r="H29" s="64">
        <v>0</v>
      </c>
      <c r="I29" s="64">
        <v>0</v>
      </c>
      <c r="J29" s="64">
        <v>0</v>
      </c>
      <c r="K29" s="64">
        <v>0</v>
      </c>
      <c r="L29" s="64">
        <v>0</v>
      </c>
      <c r="M29" s="64">
        <v>499</v>
      </c>
      <c r="N29" s="64">
        <v>5</v>
      </c>
      <c r="O29" s="64"/>
      <c r="P29" s="64">
        <v>65</v>
      </c>
      <c r="Q29" s="51">
        <f t="shared" si="1"/>
        <v>16274</v>
      </c>
      <c r="R29" s="9"/>
      <c r="S29" s="64">
        <v>8989</v>
      </c>
      <c r="T29" s="64">
        <v>0</v>
      </c>
      <c r="U29" s="64">
        <v>816</v>
      </c>
      <c r="V29" s="64"/>
      <c r="W29" s="64">
        <v>3740</v>
      </c>
      <c r="X29" s="64">
        <v>3064</v>
      </c>
      <c r="Y29" s="64">
        <v>1050</v>
      </c>
      <c r="Z29" s="64">
        <v>0</v>
      </c>
      <c r="AA29" s="64"/>
      <c r="AB29" s="46">
        <f t="shared" si="2"/>
        <v>17659</v>
      </c>
      <c r="AC29" s="44">
        <f t="shared" si="3"/>
        <v>-1385</v>
      </c>
      <c r="AD29" s="39"/>
      <c r="AE29" s="64">
        <v>381506</v>
      </c>
      <c r="AF29" s="64">
        <v>2708</v>
      </c>
      <c r="AG29" s="64">
        <v>6095</v>
      </c>
      <c r="AH29" s="64"/>
      <c r="AI29" s="51">
        <f t="shared" si="6"/>
        <v>390309</v>
      </c>
      <c r="AJ29" s="64">
        <v>667</v>
      </c>
      <c r="AK29" s="51">
        <f t="shared" si="4"/>
        <v>389642</v>
      </c>
      <c r="AL29" s="39"/>
      <c r="AM29" s="84"/>
      <c r="AN29" s="39"/>
    </row>
    <row r="30" spans="1:40" ht="15.75" customHeight="1" x14ac:dyDescent="0.3">
      <c r="A30" s="3">
        <f t="shared" si="5"/>
        <v>26</v>
      </c>
      <c r="B30" s="41" t="s">
        <v>294</v>
      </c>
      <c r="C30" s="41">
        <v>9802</v>
      </c>
      <c r="D30" s="63" t="s">
        <v>182</v>
      </c>
      <c r="E30" s="152">
        <f t="shared" si="0"/>
        <v>1</v>
      </c>
      <c r="F30" s="119" t="s">
        <v>450</v>
      </c>
      <c r="G30" s="72">
        <v>73962</v>
      </c>
      <c r="H30" s="64"/>
      <c r="I30" s="64">
        <v>1347</v>
      </c>
      <c r="J30" s="64">
        <v>393345</v>
      </c>
      <c r="K30" s="64"/>
      <c r="L30" s="64">
        <v>0</v>
      </c>
      <c r="M30" s="64"/>
      <c r="N30" s="64">
        <v>3999</v>
      </c>
      <c r="O30" s="64">
        <v>47948</v>
      </c>
      <c r="P30" s="64">
        <v>71</v>
      </c>
      <c r="Q30" s="51">
        <f t="shared" si="1"/>
        <v>520672</v>
      </c>
      <c r="R30" s="11"/>
      <c r="S30" s="64">
        <v>66866</v>
      </c>
      <c r="T30" s="64"/>
      <c r="U30" s="64">
        <v>406</v>
      </c>
      <c r="V30" s="64">
        <v>0</v>
      </c>
      <c r="W30" s="64">
        <v>16852</v>
      </c>
      <c r="X30" s="64">
        <v>13920</v>
      </c>
      <c r="Y30" s="64">
        <v>2503</v>
      </c>
      <c r="Z30" s="64"/>
      <c r="AA30" s="64">
        <v>23496</v>
      </c>
      <c r="AB30" s="46">
        <f t="shared" si="2"/>
        <v>124043</v>
      </c>
      <c r="AC30" s="44">
        <f t="shared" si="3"/>
        <v>396629</v>
      </c>
      <c r="AD30" s="39"/>
      <c r="AE30" s="64">
        <v>997542</v>
      </c>
      <c r="AF30" s="64">
        <v>15291</v>
      </c>
      <c r="AG30" s="64">
        <v>137210</v>
      </c>
      <c r="AH30" s="64"/>
      <c r="AI30" s="51">
        <f t="shared" si="6"/>
        <v>1150043</v>
      </c>
      <c r="AJ30" s="64">
        <v>4942</v>
      </c>
      <c r="AK30" s="51">
        <f t="shared" si="4"/>
        <v>1145101</v>
      </c>
      <c r="AL30" s="39"/>
      <c r="AM30" s="84"/>
      <c r="AN30" s="39"/>
    </row>
    <row r="31" spans="1:40" ht="15.75" customHeight="1" x14ac:dyDescent="0.3">
      <c r="A31" s="3">
        <f t="shared" si="5"/>
        <v>27</v>
      </c>
      <c r="B31" s="41" t="s">
        <v>294</v>
      </c>
      <c r="C31" s="41">
        <v>9803</v>
      </c>
      <c r="D31" s="63" t="s">
        <v>181</v>
      </c>
      <c r="E31" s="152" t="str">
        <f t="shared" si="0"/>
        <v xml:space="preserve"> </v>
      </c>
      <c r="F31" s="119" t="s">
        <v>303</v>
      </c>
      <c r="G31" s="72">
        <v>24750</v>
      </c>
      <c r="H31" s="64"/>
      <c r="I31" s="64"/>
      <c r="J31" s="64">
        <v>0</v>
      </c>
      <c r="K31" s="64"/>
      <c r="L31" s="64">
        <v>0</v>
      </c>
      <c r="M31" s="64">
        <v>10400</v>
      </c>
      <c r="N31" s="64">
        <v>26</v>
      </c>
      <c r="O31" s="64">
        <v>0</v>
      </c>
      <c r="P31" s="64"/>
      <c r="Q31" s="51">
        <f t="shared" si="1"/>
        <v>35176</v>
      </c>
      <c r="R31" s="27"/>
      <c r="S31" s="64"/>
      <c r="T31" s="64">
        <v>0</v>
      </c>
      <c r="U31" s="64">
        <v>1850</v>
      </c>
      <c r="V31" s="64">
        <v>0</v>
      </c>
      <c r="W31" s="64">
        <v>11160</v>
      </c>
      <c r="X31" s="64">
        <v>1191</v>
      </c>
      <c r="Y31" s="64"/>
      <c r="Z31" s="64">
        <v>933</v>
      </c>
      <c r="AA31" s="64">
        <v>2376</v>
      </c>
      <c r="AB31" s="46">
        <f t="shared" si="2"/>
        <v>17510</v>
      </c>
      <c r="AC31" s="44">
        <f t="shared" si="3"/>
        <v>17666</v>
      </c>
      <c r="AD31" s="39"/>
      <c r="AE31" s="64">
        <v>450000</v>
      </c>
      <c r="AF31" s="64">
        <v>0</v>
      </c>
      <c r="AG31" s="64">
        <v>35188</v>
      </c>
      <c r="AH31" s="64">
        <v>0</v>
      </c>
      <c r="AI31" s="51">
        <f t="shared" si="6"/>
        <v>485188</v>
      </c>
      <c r="AJ31" s="64"/>
      <c r="AK31" s="51">
        <f t="shared" si="4"/>
        <v>485188</v>
      </c>
      <c r="AL31" s="39"/>
      <c r="AM31" s="84"/>
      <c r="AN31" s="39"/>
    </row>
    <row r="32" spans="1:40" ht="15.75" customHeight="1" x14ac:dyDescent="0.3">
      <c r="A32" s="3">
        <f t="shared" si="5"/>
        <v>28</v>
      </c>
      <c r="B32" s="41" t="s">
        <v>294</v>
      </c>
      <c r="C32" s="41">
        <v>9804</v>
      </c>
      <c r="D32" s="63" t="s">
        <v>451</v>
      </c>
      <c r="E32" s="152">
        <f t="shared" si="0"/>
        <v>1</v>
      </c>
      <c r="F32" s="119" t="s">
        <v>450</v>
      </c>
      <c r="G32" s="72">
        <v>60510</v>
      </c>
      <c r="H32" s="64">
        <v>0</v>
      </c>
      <c r="I32" s="64">
        <v>0</v>
      </c>
      <c r="J32" s="64">
        <v>30000</v>
      </c>
      <c r="K32" s="64">
        <v>1856</v>
      </c>
      <c r="L32" s="64">
        <v>0</v>
      </c>
      <c r="M32" s="64">
        <v>6600</v>
      </c>
      <c r="N32" s="64">
        <v>2855</v>
      </c>
      <c r="O32" s="64">
        <v>200</v>
      </c>
      <c r="P32" s="64">
        <v>0</v>
      </c>
      <c r="Q32" s="51">
        <f t="shared" si="1"/>
        <v>102021</v>
      </c>
      <c r="R32" s="27"/>
      <c r="S32" s="64"/>
      <c r="T32" s="64"/>
      <c r="U32" s="64">
        <v>4752</v>
      </c>
      <c r="V32" s="64">
        <v>-34</v>
      </c>
      <c r="W32" s="64">
        <v>16415</v>
      </c>
      <c r="X32" s="64">
        <v>174</v>
      </c>
      <c r="Y32" s="64">
        <v>6008</v>
      </c>
      <c r="Z32" s="64">
        <v>2400</v>
      </c>
      <c r="AA32" s="64">
        <v>60</v>
      </c>
      <c r="AB32" s="46">
        <f t="shared" si="2"/>
        <v>29775</v>
      </c>
      <c r="AC32" s="44">
        <f t="shared" si="3"/>
        <v>72246</v>
      </c>
      <c r="AD32" s="39"/>
      <c r="AE32" s="64">
        <v>915605</v>
      </c>
      <c r="AF32" s="64">
        <v>29</v>
      </c>
      <c r="AG32" s="64">
        <v>198073</v>
      </c>
      <c r="AH32" s="64">
        <v>958</v>
      </c>
      <c r="AI32" s="51">
        <f t="shared" si="6"/>
        <v>1114665</v>
      </c>
      <c r="AJ32" s="64">
        <v>0</v>
      </c>
      <c r="AK32" s="51">
        <f t="shared" si="4"/>
        <v>1114665</v>
      </c>
      <c r="AL32" s="39"/>
      <c r="AM32" s="84"/>
      <c r="AN32" s="39"/>
    </row>
    <row r="33" spans="1:40" ht="15.75" customHeight="1" x14ac:dyDescent="0.3">
      <c r="A33" s="3">
        <f t="shared" si="5"/>
        <v>29</v>
      </c>
      <c r="B33" s="41" t="s">
        <v>294</v>
      </c>
      <c r="C33" s="41">
        <v>9806</v>
      </c>
      <c r="D33" s="63" t="s">
        <v>183</v>
      </c>
      <c r="E33" s="152">
        <f t="shared" si="0"/>
        <v>1</v>
      </c>
      <c r="F33" s="119" t="s">
        <v>450</v>
      </c>
      <c r="G33" s="72">
        <v>24616</v>
      </c>
      <c r="H33" s="64">
        <v>0</v>
      </c>
      <c r="I33" s="64"/>
      <c r="J33" s="64">
        <v>0</v>
      </c>
      <c r="K33" s="64">
        <v>655</v>
      </c>
      <c r="L33" s="64">
        <v>0</v>
      </c>
      <c r="M33" s="64">
        <v>16165</v>
      </c>
      <c r="N33" s="64">
        <v>6792</v>
      </c>
      <c r="O33" s="64">
        <v>737</v>
      </c>
      <c r="P33" s="64">
        <v>0</v>
      </c>
      <c r="Q33" s="51">
        <f t="shared" si="1"/>
        <v>48965</v>
      </c>
      <c r="R33" s="9"/>
      <c r="S33" s="64">
        <v>21382</v>
      </c>
      <c r="T33" s="64">
        <v>6240</v>
      </c>
      <c r="U33" s="64">
        <v>2051</v>
      </c>
      <c r="V33" s="64">
        <v>0</v>
      </c>
      <c r="W33" s="64">
        <v>10110</v>
      </c>
      <c r="X33" s="64">
        <v>5633</v>
      </c>
      <c r="Y33" s="64">
        <v>1503</v>
      </c>
      <c r="Z33" s="64">
        <v>50</v>
      </c>
      <c r="AA33" s="64"/>
      <c r="AB33" s="46">
        <f t="shared" si="2"/>
        <v>46969</v>
      </c>
      <c r="AC33" s="44">
        <f t="shared" si="3"/>
        <v>1996</v>
      </c>
      <c r="AD33" s="39"/>
      <c r="AE33" s="64">
        <v>480000</v>
      </c>
      <c r="AF33" s="64">
        <v>124</v>
      </c>
      <c r="AG33" s="64">
        <v>680206</v>
      </c>
      <c r="AH33" s="64"/>
      <c r="AI33" s="51">
        <f t="shared" si="6"/>
        <v>1160330</v>
      </c>
      <c r="AJ33" s="64">
        <v>4256</v>
      </c>
      <c r="AK33" s="51">
        <f t="shared" si="4"/>
        <v>1156074</v>
      </c>
      <c r="AL33" s="39"/>
      <c r="AM33" s="84"/>
      <c r="AN33" s="39"/>
    </row>
    <row r="34" spans="1:40" ht="15.75" customHeight="1" x14ac:dyDescent="0.3">
      <c r="A34" s="3">
        <f t="shared" si="5"/>
        <v>30</v>
      </c>
      <c r="B34" s="41" t="s">
        <v>294</v>
      </c>
      <c r="C34" s="41">
        <v>9811</v>
      </c>
      <c r="D34" s="63" t="s">
        <v>184</v>
      </c>
      <c r="E34" s="152">
        <f t="shared" si="0"/>
        <v>1</v>
      </c>
      <c r="F34" s="119" t="s">
        <v>450</v>
      </c>
      <c r="G34" s="72">
        <v>65273</v>
      </c>
      <c r="H34" s="64">
        <v>7271</v>
      </c>
      <c r="I34" s="64"/>
      <c r="J34" s="64"/>
      <c r="K34" s="64">
        <v>0</v>
      </c>
      <c r="L34" s="64"/>
      <c r="M34" s="64">
        <v>800</v>
      </c>
      <c r="N34" s="64">
        <v>1895</v>
      </c>
      <c r="O34" s="64">
        <v>11781</v>
      </c>
      <c r="P34" s="64"/>
      <c r="Q34" s="51">
        <f t="shared" si="1"/>
        <v>87020</v>
      </c>
      <c r="R34" s="11"/>
      <c r="S34" s="64">
        <v>9372</v>
      </c>
      <c r="T34" s="64">
        <v>4312</v>
      </c>
      <c r="U34" s="64"/>
      <c r="V34" s="64"/>
      <c r="W34" s="64">
        <v>31187</v>
      </c>
      <c r="X34" s="64">
        <v>2629</v>
      </c>
      <c r="Y34" s="64">
        <v>7623</v>
      </c>
      <c r="Z34" s="64">
        <v>3445</v>
      </c>
      <c r="AA34" s="64">
        <v>5237</v>
      </c>
      <c r="AB34" s="46">
        <f t="shared" si="2"/>
        <v>63805</v>
      </c>
      <c r="AC34" s="44">
        <f t="shared" si="3"/>
        <v>23215</v>
      </c>
      <c r="AD34" s="39"/>
      <c r="AE34" s="64">
        <v>830000</v>
      </c>
      <c r="AF34" s="64"/>
      <c r="AG34" s="64">
        <v>173163</v>
      </c>
      <c r="AH34" s="64">
        <v>0</v>
      </c>
      <c r="AI34" s="51">
        <f t="shared" si="6"/>
        <v>1003163</v>
      </c>
      <c r="AJ34" s="64"/>
      <c r="AK34" s="51">
        <f t="shared" si="4"/>
        <v>1003163</v>
      </c>
      <c r="AL34" s="39"/>
      <c r="AM34" s="84"/>
      <c r="AN34" s="39"/>
    </row>
    <row r="35" spans="1:40" ht="15.75" customHeight="1" x14ac:dyDescent="0.3">
      <c r="A35" s="3">
        <f t="shared" si="5"/>
        <v>31</v>
      </c>
      <c r="B35" s="41" t="s">
        <v>294</v>
      </c>
      <c r="C35" s="41">
        <v>9812</v>
      </c>
      <c r="D35" s="63" t="s">
        <v>188</v>
      </c>
      <c r="E35" s="152">
        <f t="shared" si="0"/>
        <v>1</v>
      </c>
      <c r="F35" s="119" t="s">
        <v>450</v>
      </c>
      <c r="G35" s="72">
        <v>310851</v>
      </c>
      <c r="H35" s="64"/>
      <c r="I35" s="64">
        <v>40626</v>
      </c>
      <c r="J35" s="64"/>
      <c r="K35" s="64">
        <v>3690</v>
      </c>
      <c r="L35" s="64">
        <v>0</v>
      </c>
      <c r="M35" s="64">
        <v>13677</v>
      </c>
      <c r="N35" s="64">
        <v>77</v>
      </c>
      <c r="O35" s="64">
        <v>44126</v>
      </c>
      <c r="P35" s="64">
        <v>3770</v>
      </c>
      <c r="Q35" s="51">
        <f t="shared" si="1"/>
        <v>416817</v>
      </c>
      <c r="R35" s="9"/>
      <c r="S35" s="64">
        <v>207696</v>
      </c>
      <c r="T35" s="64">
        <v>10292</v>
      </c>
      <c r="U35" s="64">
        <v>4779</v>
      </c>
      <c r="V35" s="64">
        <v>71081</v>
      </c>
      <c r="W35" s="64">
        <v>53310</v>
      </c>
      <c r="X35" s="64">
        <v>59009</v>
      </c>
      <c r="Y35" s="64">
        <v>12014</v>
      </c>
      <c r="Z35" s="64">
        <v>28612</v>
      </c>
      <c r="AA35" s="64">
        <v>7290</v>
      </c>
      <c r="AB35" s="46">
        <f t="shared" si="2"/>
        <v>454083</v>
      </c>
      <c r="AC35" s="44">
        <f t="shared" si="3"/>
        <v>-37266</v>
      </c>
      <c r="AD35" s="39"/>
      <c r="AE35" s="64">
        <v>2883177</v>
      </c>
      <c r="AF35" s="64">
        <v>39538</v>
      </c>
      <c r="AG35" s="64">
        <v>89286</v>
      </c>
      <c r="AH35" s="64">
        <v>1660</v>
      </c>
      <c r="AI35" s="51">
        <f t="shared" si="6"/>
        <v>3013661</v>
      </c>
      <c r="AJ35" s="64">
        <v>13592</v>
      </c>
      <c r="AK35" s="51">
        <f t="shared" si="4"/>
        <v>3000069</v>
      </c>
      <c r="AL35" s="39"/>
      <c r="AM35" s="84"/>
      <c r="AN35" s="39"/>
    </row>
    <row r="36" spans="1:40" ht="15.75" customHeight="1" x14ac:dyDescent="0.3">
      <c r="A36" s="3">
        <f t="shared" si="5"/>
        <v>32</v>
      </c>
      <c r="B36" s="41" t="s">
        <v>294</v>
      </c>
      <c r="C36" s="41">
        <v>9813</v>
      </c>
      <c r="D36" s="63" t="s">
        <v>189</v>
      </c>
      <c r="E36" s="152">
        <f t="shared" ref="E36:E67" si="7">IF(F36="Y",1," ")</f>
        <v>1</v>
      </c>
      <c r="F36" s="119" t="s">
        <v>450</v>
      </c>
      <c r="G36" s="72">
        <v>130920</v>
      </c>
      <c r="H36" s="64">
        <v>0</v>
      </c>
      <c r="I36" s="64"/>
      <c r="J36" s="64"/>
      <c r="K36" s="64">
        <v>0</v>
      </c>
      <c r="L36" s="64">
        <v>5000</v>
      </c>
      <c r="M36" s="64">
        <v>11672</v>
      </c>
      <c r="N36" s="64">
        <v>3408</v>
      </c>
      <c r="O36" s="64">
        <v>9923</v>
      </c>
      <c r="P36" s="64">
        <v>0</v>
      </c>
      <c r="Q36" s="51">
        <f t="shared" si="1"/>
        <v>160923</v>
      </c>
      <c r="R36" s="11"/>
      <c r="S36" s="64">
        <v>65808</v>
      </c>
      <c r="T36" s="64">
        <v>5998</v>
      </c>
      <c r="U36" s="64"/>
      <c r="V36" s="64">
        <v>10825</v>
      </c>
      <c r="W36" s="64">
        <v>63284</v>
      </c>
      <c r="X36" s="64">
        <v>18364</v>
      </c>
      <c r="Y36" s="64"/>
      <c r="Z36" s="64"/>
      <c r="AA36" s="64">
        <v>0</v>
      </c>
      <c r="AB36" s="46">
        <f t="shared" si="2"/>
        <v>164279</v>
      </c>
      <c r="AC36" s="44">
        <f t="shared" si="3"/>
        <v>-3356</v>
      </c>
      <c r="AD36" s="39"/>
      <c r="AE36" s="64">
        <v>922838</v>
      </c>
      <c r="AF36" s="64">
        <v>978646</v>
      </c>
      <c r="AG36" s="64">
        <v>126223</v>
      </c>
      <c r="AH36" s="64">
        <v>4909</v>
      </c>
      <c r="AI36" s="51">
        <f t="shared" si="6"/>
        <v>2032616</v>
      </c>
      <c r="AJ36" s="64">
        <v>12106</v>
      </c>
      <c r="AK36" s="51">
        <f t="shared" si="4"/>
        <v>2020510</v>
      </c>
      <c r="AL36" s="39"/>
      <c r="AM36" s="84"/>
      <c r="AN36" s="39"/>
    </row>
    <row r="37" spans="1:40" ht="15.75" customHeight="1" x14ac:dyDescent="0.3">
      <c r="A37" s="3">
        <f t="shared" si="5"/>
        <v>33</v>
      </c>
      <c r="B37" s="41" t="s">
        <v>294</v>
      </c>
      <c r="C37" s="41">
        <v>9814</v>
      </c>
      <c r="D37" s="63" t="s">
        <v>187</v>
      </c>
      <c r="E37" s="152" t="str">
        <f t="shared" si="7"/>
        <v xml:space="preserve"> </v>
      </c>
      <c r="F37" s="119" t="s">
        <v>303</v>
      </c>
      <c r="G37" s="72">
        <v>2725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4">
        <v>4420</v>
      </c>
      <c r="N37" s="64">
        <v>5763</v>
      </c>
      <c r="O37" s="64">
        <v>0</v>
      </c>
      <c r="P37" s="64">
        <v>0</v>
      </c>
      <c r="Q37" s="51">
        <f t="shared" ref="Q37:Q68" si="8">SUM(G37:P37)</f>
        <v>12908</v>
      </c>
      <c r="R37" s="9"/>
      <c r="S37" s="64">
        <v>1800</v>
      </c>
      <c r="T37" s="64">
        <v>0</v>
      </c>
      <c r="U37" s="64">
        <v>0</v>
      </c>
      <c r="V37" s="64">
        <v>502</v>
      </c>
      <c r="W37" s="64">
        <v>9411</v>
      </c>
      <c r="X37" s="64">
        <v>1686</v>
      </c>
      <c r="Y37" s="64">
        <v>1062</v>
      </c>
      <c r="Z37" s="64">
        <v>0</v>
      </c>
      <c r="AA37" s="64">
        <v>1874</v>
      </c>
      <c r="AB37" s="46">
        <f t="shared" ref="AB37:AB68" si="9">SUM(S37:AA37)</f>
        <v>16335</v>
      </c>
      <c r="AC37" s="44">
        <f t="shared" ref="AC37:AC69" si="10">+Q37-AB37</f>
        <v>-3427</v>
      </c>
      <c r="AD37" s="39"/>
      <c r="AE37" s="64">
        <v>87000</v>
      </c>
      <c r="AF37" s="64">
        <v>0</v>
      </c>
      <c r="AG37" s="64">
        <v>132524</v>
      </c>
      <c r="AH37" s="64">
        <v>0</v>
      </c>
      <c r="AI37" s="51">
        <f t="shared" si="6"/>
        <v>219524</v>
      </c>
      <c r="AJ37" s="64">
        <v>0</v>
      </c>
      <c r="AK37" s="51">
        <f t="shared" ref="AK37:AK68" si="11">+AI37-AJ37</f>
        <v>219524</v>
      </c>
      <c r="AL37" s="39"/>
      <c r="AM37" s="84"/>
      <c r="AN37" s="39"/>
    </row>
    <row r="38" spans="1:40" ht="15.75" customHeight="1" x14ac:dyDescent="0.3">
      <c r="A38" s="3">
        <f t="shared" si="5"/>
        <v>34</v>
      </c>
      <c r="B38" s="41" t="s">
        <v>294</v>
      </c>
      <c r="C38" s="41">
        <v>9815</v>
      </c>
      <c r="D38" s="63" t="s">
        <v>185</v>
      </c>
      <c r="E38" s="152">
        <f t="shared" si="7"/>
        <v>1</v>
      </c>
      <c r="F38" s="119" t="s">
        <v>450</v>
      </c>
      <c r="G38" s="72">
        <v>54610</v>
      </c>
      <c r="H38" s="64">
        <v>0</v>
      </c>
      <c r="I38" s="64">
        <v>1560</v>
      </c>
      <c r="J38" s="64"/>
      <c r="K38" s="64">
        <v>145</v>
      </c>
      <c r="L38" s="64">
        <v>0</v>
      </c>
      <c r="M38" s="64">
        <v>7710</v>
      </c>
      <c r="N38" s="64">
        <v>5192</v>
      </c>
      <c r="O38" s="64">
        <v>4755</v>
      </c>
      <c r="P38" s="64"/>
      <c r="Q38" s="51">
        <f t="shared" si="8"/>
        <v>73972</v>
      </c>
      <c r="R38" s="27"/>
      <c r="S38" s="64">
        <v>61545</v>
      </c>
      <c r="T38" s="64"/>
      <c r="U38" s="64"/>
      <c r="V38" s="64">
        <v>0</v>
      </c>
      <c r="W38" s="64">
        <v>16859</v>
      </c>
      <c r="X38" s="64">
        <v>9547</v>
      </c>
      <c r="Y38" s="64">
        <v>5013</v>
      </c>
      <c r="Z38" s="64"/>
      <c r="AA38" s="64"/>
      <c r="AB38" s="46">
        <f t="shared" si="9"/>
        <v>92964</v>
      </c>
      <c r="AC38" s="44">
        <f t="shared" si="10"/>
        <v>-18992</v>
      </c>
      <c r="AD38" s="39"/>
      <c r="AE38" s="64">
        <v>804326</v>
      </c>
      <c r="AF38" s="64">
        <v>8455</v>
      </c>
      <c r="AG38" s="64">
        <v>189545</v>
      </c>
      <c r="AH38" s="64"/>
      <c r="AI38" s="51">
        <f t="shared" si="6"/>
        <v>1002326</v>
      </c>
      <c r="AJ38" s="64">
        <v>9033</v>
      </c>
      <c r="AK38" s="51">
        <f t="shared" si="11"/>
        <v>993293</v>
      </c>
      <c r="AL38" s="39"/>
      <c r="AM38" s="84"/>
      <c r="AN38" s="39"/>
    </row>
    <row r="39" spans="1:40" ht="15.75" customHeight="1" x14ac:dyDescent="0.3">
      <c r="A39" s="3">
        <f t="shared" si="5"/>
        <v>35</v>
      </c>
      <c r="B39" s="41" t="s">
        <v>294</v>
      </c>
      <c r="C39" s="41">
        <v>9816</v>
      </c>
      <c r="D39" s="63" t="s">
        <v>186</v>
      </c>
      <c r="E39" s="152">
        <f t="shared" si="7"/>
        <v>1</v>
      </c>
      <c r="F39" s="119" t="s">
        <v>450</v>
      </c>
      <c r="G39" s="72">
        <v>44892</v>
      </c>
      <c r="H39" s="64">
        <v>512</v>
      </c>
      <c r="I39" s="64">
        <v>16975</v>
      </c>
      <c r="J39" s="64"/>
      <c r="K39" s="64">
        <v>40159</v>
      </c>
      <c r="L39" s="64">
        <v>0</v>
      </c>
      <c r="M39" s="64"/>
      <c r="N39" s="64">
        <v>6419</v>
      </c>
      <c r="O39" s="64"/>
      <c r="P39" s="64"/>
      <c r="Q39" s="51">
        <f t="shared" si="8"/>
        <v>108957</v>
      </c>
      <c r="R39" s="9"/>
      <c r="S39" s="64">
        <v>48858</v>
      </c>
      <c r="T39" s="64">
        <v>983</v>
      </c>
      <c r="U39" s="64">
        <v>6280</v>
      </c>
      <c r="V39" s="64">
        <v>1197</v>
      </c>
      <c r="W39" s="64">
        <v>19610</v>
      </c>
      <c r="X39" s="64">
        <v>10190</v>
      </c>
      <c r="Y39" s="64">
        <v>4722</v>
      </c>
      <c r="Z39" s="64">
        <v>2480</v>
      </c>
      <c r="AA39" s="64">
        <v>0</v>
      </c>
      <c r="AB39" s="46">
        <f t="shared" si="9"/>
        <v>94320</v>
      </c>
      <c r="AC39" s="44">
        <f t="shared" si="10"/>
        <v>14637</v>
      </c>
      <c r="AD39" s="39"/>
      <c r="AE39" s="64">
        <v>482798</v>
      </c>
      <c r="AF39" s="64">
        <v>0</v>
      </c>
      <c r="AG39" s="64">
        <v>274927</v>
      </c>
      <c r="AH39" s="64">
        <v>0</v>
      </c>
      <c r="AI39" s="51">
        <f t="shared" si="6"/>
        <v>757725</v>
      </c>
      <c r="AJ39" s="64">
        <v>5739</v>
      </c>
      <c r="AK39" s="51">
        <f t="shared" si="11"/>
        <v>751986</v>
      </c>
      <c r="AL39" s="39"/>
      <c r="AM39" s="84"/>
      <c r="AN39" s="39"/>
    </row>
    <row r="40" spans="1:40" ht="15.75" customHeight="1" x14ac:dyDescent="0.3">
      <c r="A40" s="3">
        <f t="shared" si="5"/>
        <v>36</v>
      </c>
      <c r="B40" s="41" t="s">
        <v>294</v>
      </c>
      <c r="C40" s="41">
        <v>9817</v>
      </c>
      <c r="D40" s="63" t="s">
        <v>190</v>
      </c>
      <c r="E40" s="152" t="str">
        <f t="shared" si="7"/>
        <v xml:space="preserve"> </v>
      </c>
      <c r="F40" s="119" t="s">
        <v>303</v>
      </c>
      <c r="G40" s="72">
        <v>138456</v>
      </c>
      <c r="H40" s="64">
        <v>0</v>
      </c>
      <c r="I40" s="64">
        <v>1040</v>
      </c>
      <c r="J40" s="64">
        <v>0</v>
      </c>
      <c r="K40" s="64">
        <v>10000</v>
      </c>
      <c r="L40" s="64">
        <v>0</v>
      </c>
      <c r="M40" s="64">
        <v>4750</v>
      </c>
      <c r="N40" s="64">
        <v>408</v>
      </c>
      <c r="O40" s="64">
        <v>100</v>
      </c>
      <c r="P40" s="64">
        <v>0</v>
      </c>
      <c r="Q40" s="51">
        <f t="shared" si="8"/>
        <v>154754</v>
      </c>
      <c r="R40" s="9"/>
      <c r="S40" s="64">
        <v>63022</v>
      </c>
      <c r="T40" s="64">
        <v>0</v>
      </c>
      <c r="U40" s="64"/>
      <c r="V40" s="64">
        <v>43346</v>
      </c>
      <c r="W40" s="64">
        <v>8740</v>
      </c>
      <c r="X40" s="64">
        <v>24584</v>
      </c>
      <c r="Y40" s="64">
        <v>7865</v>
      </c>
      <c r="Z40" s="64">
        <v>2717</v>
      </c>
      <c r="AA40" s="64">
        <v>0</v>
      </c>
      <c r="AB40" s="46">
        <f t="shared" si="9"/>
        <v>150274</v>
      </c>
      <c r="AC40" s="44">
        <f t="shared" si="10"/>
        <v>4480</v>
      </c>
      <c r="AD40" s="39"/>
      <c r="AE40" s="64">
        <v>0</v>
      </c>
      <c r="AF40" s="64">
        <v>0</v>
      </c>
      <c r="AG40" s="64">
        <v>60870</v>
      </c>
      <c r="AH40" s="64">
        <v>0</v>
      </c>
      <c r="AI40" s="51">
        <f t="shared" si="6"/>
        <v>60870</v>
      </c>
      <c r="AJ40" s="64">
        <v>0</v>
      </c>
      <c r="AK40" s="51">
        <f t="shared" si="11"/>
        <v>60870</v>
      </c>
      <c r="AL40" s="39"/>
      <c r="AM40" s="84"/>
      <c r="AN40" s="39"/>
    </row>
    <row r="41" spans="1:40" ht="15.75" customHeight="1" x14ac:dyDescent="0.3">
      <c r="A41" s="3">
        <f t="shared" si="5"/>
        <v>37</v>
      </c>
      <c r="B41" s="41" t="s">
        <v>294</v>
      </c>
      <c r="C41" s="41">
        <v>9818</v>
      </c>
      <c r="D41" s="63" t="s">
        <v>192</v>
      </c>
      <c r="E41" s="152">
        <f t="shared" si="7"/>
        <v>1</v>
      </c>
      <c r="F41" s="119" t="s">
        <v>450</v>
      </c>
      <c r="G41" s="72">
        <v>127092</v>
      </c>
      <c r="H41" s="64">
        <v>0</v>
      </c>
      <c r="I41" s="64">
        <v>125</v>
      </c>
      <c r="J41" s="64">
        <v>0</v>
      </c>
      <c r="K41" s="64"/>
      <c r="L41" s="64">
        <v>0</v>
      </c>
      <c r="M41" s="64">
        <v>4773</v>
      </c>
      <c r="N41" s="64">
        <v>527</v>
      </c>
      <c r="O41" s="64">
        <v>0</v>
      </c>
      <c r="P41" s="64"/>
      <c r="Q41" s="51">
        <f t="shared" si="8"/>
        <v>132517</v>
      </c>
      <c r="R41" s="9"/>
      <c r="S41" s="64">
        <v>40384</v>
      </c>
      <c r="T41" s="64">
        <v>4773</v>
      </c>
      <c r="U41" s="64">
        <v>35182</v>
      </c>
      <c r="V41" s="64">
        <v>105</v>
      </c>
      <c r="W41" s="64">
        <v>18546</v>
      </c>
      <c r="X41" s="64">
        <v>11409</v>
      </c>
      <c r="Y41" s="64">
        <v>1327</v>
      </c>
      <c r="Z41" s="64">
        <v>2910</v>
      </c>
      <c r="AA41" s="64"/>
      <c r="AB41" s="46">
        <f t="shared" si="9"/>
        <v>114636</v>
      </c>
      <c r="AC41" s="44">
        <f t="shared" si="10"/>
        <v>17881</v>
      </c>
      <c r="AD41" s="39"/>
      <c r="AE41" s="64">
        <v>2098240</v>
      </c>
      <c r="AF41" s="64">
        <v>68479</v>
      </c>
      <c r="AG41" s="64">
        <v>57235</v>
      </c>
      <c r="AH41" s="64">
        <v>1115</v>
      </c>
      <c r="AI41" s="51">
        <f t="shared" ref="AI41:AI68" si="12">SUM(AE41:AH41)</f>
        <v>2225069</v>
      </c>
      <c r="AJ41" s="64">
        <v>2076</v>
      </c>
      <c r="AK41" s="51">
        <f t="shared" si="11"/>
        <v>2222993</v>
      </c>
      <c r="AL41" s="39"/>
      <c r="AM41" s="84"/>
      <c r="AN41" s="39"/>
    </row>
    <row r="42" spans="1:40" ht="15.75" customHeight="1" x14ac:dyDescent="0.3">
      <c r="A42" s="3">
        <f t="shared" si="5"/>
        <v>38</v>
      </c>
      <c r="B42" s="41" t="s">
        <v>294</v>
      </c>
      <c r="C42" s="41">
        <v>9819</v>
      </c>
      <c r="D42" s="63" t="s">
        <v>193</v>
      </c>
      <c r="E42" s="152">
        <f t="shared" si="7"/>
        <v>1</v>
      </c>
      <c r="F42" s="119" t="s">
        <v>450</v>
      </c>
      <c r="G42" s="72">
        <v>114940</v>
      </c>
      <c r="H42" s="64">
        <v>0</v>
      </c>
      <c r="I42" s="64">
        <v>6152</v>
      </c>
      <c r="J42" s="64">
        <v>0</v>
      </c>
      <c r="K42" s="64">
        <v>8529</v>
      </c>
      <c r="L42" s="64">
        <v>0</v>
      </c>
      <c r="M42" s="64">
        <v>304</v>
      </c>
      <c r="N42" s="64">
        <v>219</v>
      </c>
      <c r="O42" s="64">
        <v>0</v>
      </c>
      <c r="P42" s="64">
        <v>0</v>
      </c>
      <c r="Q42" s="51">
        <f t="shared" si="8"/>
        <v>130144</v>
      </c>
      <c r="R42" s="11"/>
      <c r="S42" s="64">
        <v>68829</v>
      </c>
      <c r="T42" s="64"/>
      <c r="U42" s="64">
        <v>1743</v>
      </c>
      <c r="V42" s="64">
        <v>818</v>
      </c>
      <c r="W42" s="64">
        <v>26907</v>
      </c>
      <c r="X42" s="64">
        <v>23240</v>
      </c>
      <c r="Y42" s="64">
        <v>1200</v>
      </c>
      <c r="Z42" s="64">
        <v>10810</v>
      </c>
      <c r="AA42" s="64">
        <v>351</v>
      </c>
      <c r="AB42" s="46">
        <f t="shared" si="9"/>
        <v>133898</v>
      </c>
      <c r="AC42" s="44">
        <f t="shared" si="10"/>
        <v>-3754</v>
      </c>
      <c r="AD42" s="39"/>
      <c r="AE42" s="64">
        <v>370000</v>
      </c>
      <c r="AF42" s="64">
        <v>6173</v>
      </c>
      <c r="AG42" s="64">
        <v>128435</v>
      </c>
      <c r="AH42" s="64">
        <v>0</v>
      </c>
      <c r="AI42" s="51">
        <f t="shared" si="12"/>
        <v>504608</v>
      </c>
      <c r="AJ42" s="64">
        <v>1110</v>
      </c>
      <c r="AK42" s="51">
        <f t="shared" si="11"/>
        <v>503498</v>
      </c>
      <c r="AL42" s="39"/>
      <c r="AM42" s="84"/>
      <c r="AN42" s="39"/>
    </row>
    <row r="43" spans="1:40" ht="15.75" customHeight="1" x14ac:dyDescent="0.3">
      <c r="A43" s="3">
        <f t="shared" si="5"/>
        <v>39</v>
      </c>
      <c r="B43" s="41" t="s">
        <v>294</v>
      </c>
      <c r="C43" s="41">
        <v>9821</v>
      </c>
      <c r="D43" s="63" t="s">
        <v>194</v>
      </c>
      <c r="E43" s="152" t="str">
        <f t="shared" si="7"/>
        <v xml:space="preserve"> </v>
      </c>
      <c r="F43" s="119" t="s">
        <v>303</v>
      </c>
      <c r="G43" s="72">
        <v>39778</v>
      </c>
      <c r="H43" s="64"/>
      <c r="I43" s="64">
        <v>2531</v>
      </c>
      <c r="J43" s="64">
        <v>0</v>
      </c>
      <c r="K43" s="64">
        <v>0</v>
      </c>
      <c r="L43" s="64">
        <v>0</v>
      </c>
      <c r="M43" s="64">
        <v>1850</v>
      </c>
      <c r="N43" s="64">
        <v>920</v>
      </c>
      <c r="O43" s="64"/>
      <c r="P43" s="64">
        <v>801</v>
      </c>
      <c r="Q43" s="51">
        <f t="shared" si="8"/>
        <v>45880</v>
      </c>
      <c r="R43" s="27"/>
      <c r="S43" s="64">
        <v>10255</v>
      </c>
      <c r="T43" s="64">
        <v>3136</v>
      </c>
      <c r="U43" s="64">
        <v>6673</v>
      </c>
      <c r="V43" s="64">
        <v>207</v>
      </c>
      <c r="W43" s="64">
        <v>6495</v>
      </c>
      <c r="X43" s="64">
        <v>8021</v>
      </c>
      <c r="Y43" s="64">
        <v>2142</v>
      </c>
      <c r="Z43" s="64">
        <v>826</v>
      </c>
      <c r="AA43" s="64"/>
      <c r="AB43" s="46">
        <f t="shared" si="9"/>
        <v>37755</v>
      </c>
      <c r="AC43" s="44">
        <f t="shared" si="10"/>
        <v>8125</v>
      </c>
      <c r="AD43" s="39"/>
      <c r="AE43" s="64">
        <v>422000</v>
      </c>
      <c r="AF43" s="64">
        <v>0</v>
      </c>
      <c r="AG43" s="64">
        <v>54260</v>
      </c>
      <c r="AH43" s="64">
        <v>0</v>
      </c>
      <c r="AI43" s="51">
        <f t="shared" si="12"/>
        <v>476260</v>
      </c>
      <c r="AJ43" s="64">
        <v>0</v>
      </c>
      <c r="AK43" s="51">
        <f t="shared" si="11"/>
        <v>476260</v>
      </c>
      <c r="AL43" s="39"/>
      <c r="AM43" s="84"/>
      <c r="AN43" s="39"/>
    </row>
    <row r="44" spans="1:40" ht="15.75" customHeight="1" x14ac:dyDescent="0.3">
      <c r="A44" s="3">
        <f t="shared" si="5"/>
        <v>40</v>
      </c>
      <c r="B44" s="41" t="s">
        <v>294</v>
      </c>
      <c r="C44" s="41">
        <v>9826</v>
      </c>
      <c r="D44" s="63" t="s">
        <v>203</v>
      </c>
      <c r="E44" s="152">
        <f t="shared" si="7"/>
        <v>1</v>
      </c>
      <c r="F44" s="119" t="s">
        <v>450</v>
      </c>
      <c r="G44" s="72">
        <v>114855</v>
      </c>
      <c r="H44" s="64">
        <v>519</v>
      </c>
      <c r="I44" s="64"/>
      <c r="J44" s="64">
        <v>63802</v>
      </c>
      <c r="K44" s="64">
        <v>29500</v>
      </c>
      <c r="L44" s="64"/>
      <c r="M44" s="64">
        <v>75846</v>
      </c>
      <c r="N44" s="64">
        <v>14928</v>
      </c>
      <c r="O44" s="64">
        <v>9314</v>
      </c>
      <c r="P44" s="64">
        <v>17</v>
      </c>
      <c r="Q44" s="51">
        <f t="shared" si="8"/>
        <v>308781</v>
      </c>
      <c r="R44" s="11"/>
      <c r="S44" s="64">
        <v>62402</v>
      </c>
      <c r="T44" s="64">
        <v>12000</v>
      </c>
      <c r="U44" s="64">
        <v>30880</v>
      </c>
      <c r="V44" s="64">
        <v>56705</v>
      </c>
      <c r="W44" s="64">
        <v>66451</v>
      </c>
      <c r="X44" s="64">
        <v>41462</v>
      </c>
      <c r="Y44" s="64">
        <v>5377</v>
      </c>
      <c r="Z44" s="64">
        <v>519</v>
      </c>
      <c r="AA44" s="64">
        <v>11696</v>
      </c>
      <c r="AB44" s="46">
        <f t="shared" si="9"/>
        <v>287492</v>
      </c>
      <c r="AC44" s="44">
        <f t="shared" si="10"/>
        <v>21289</v>
      </c>
      <c r="AD44" s="39"/>
      <c r="AE44" s="64">
        <v>3615126</v>
      </c>
      <c r="AF44" s="64">
        <v>155409</v>
      </c>
      <c r="AG44" s="64">
        <v>373879</v>
      </c>
      <c r="AH44" s="64">
        <v>3375</v>
      </c>
      <c r="AI44" s="51">
        <f t="shared" si="12"/>
        <v>4147789</v>
      </c>
      <c r="AJ44" s="64">
        <v>114505</v>
      </c>
      <c r="AK44" s="51">
        <f t="shared" si="11"/>
        <v>4033284</v>
      </c>
      <c r="AL44" s="39"/>
      <c r="AM44" s="84"/>
      <c r="AN44" s="39"/>
    </row>
    <row r="45" spans="1:40" ht="15.75" customHeight="1" x14ac:dyDescent="0.3">
      <c r="A45" s="3">
        <f t="shared" si="5"/>
        <v>41</v>
      </c>
      <c r="B45" s="41" t="s">
        <v>294</v>
      </c>
      <c r="C45" s="41">
        <v>9827</v>
      </c>
      <c r="D45" s="63" t="s">
        <v>204</v>
      </c>
      <c r="E45" s="152">
        <f t="shared" si="7"/>
        <v>1</v>
      </c>
      <c r="F45" s="119" t="s">
        <v>450</v>
      </c>
      <c r="G45" s="72">
        <v>40485</v>
      </c>
      <c r="H45" s="64">
        <v>0</v>
      </c>
      <c r="I45" s="64"/>
      <c r="J45" s="64">
        <v>0</v>
      </c>
      <c r="K45" s="64"/>
      <c r="L45" s="64">
        <v>0</v>
      </c>
      <c r="M45" s="64">
        <v>12000</v>
      </c>
      <c r="N45" s="64">
        <v>1344</v>
      </c>
      <c r="O45" s="64">
        <v>1700</v>
      </c>
      <c r="P45" s="64">
        <v>0</v>
      </c>
      <c r="Q45" s="51">
        <f t="shared" si="8"/>
        <v>55529</v>
      </c>
      <c r="R45" s="9"/>
      <c r="S45" s="64">
        <v>0</v>
      </c>
      <c r="T45" s="64">
        <v>0</v>
      </c>
      <c r="U45" s="64">
        <v>1000</v>
      </c>
      <c r="V45" s="64">
        <v>0</v>
      </c>
      <c r="W45" s="64">
        <v>24926</v>
      </c>
      <c r="X45" s="64">
        <v>6480</v>
      </c>
      <c r="Y45" s="64">
        <v>976</v>
      </c>
      <c r="Z45" s="64">
        <v>0</v>
      </c>
      <c r="AA45" s="64"/>
      <c r="AB45" s="46">
        <f t="shared" si="9"/>
        <v>33382</v>
      </c>
      <c r="AC45" s="44">
        <f t="shared" si="10"/>
        <v>22147</v>
      </c>
      <c r="AD45" s="39"/>
      <c r="AE45" s="64">
        <v>1006000</v>
      </c>
      <c r="AF45" s="64">
        <v>10736</v>
      </c>
      <c r="AG45" s="64">
        <v>102593</v>
      </c>
      <c r="AH45" s="64">
        <v>365</v>
      </c>
      <c r="AI45" s="51">
        <f t="shared" si="12"/>
        <v>1119694</v>
      </c>
      <c r="AJ45" s="64"/>
      <c r="AK45" s="51">
        <f t="shared" si="11"/>
        <v>1119694</v>
      </c>
      <c r="AL45" s="39"/>
      <c r="AM45" s="84"/>
      <c r="AN45" s="39"/>
    </row>
    <row r="46" spans="1:40" ht="15.75" customHeight="1" x14ac:dyDescent="0.3">
      <c r="A46" s="3">
        <f t="shared" si="5"/>
        <v>42</v>
      </c>
      <c r="B46" s="41" t="s">
        <v>294</v>
      </c>
      <c r="C46" s="41">
        <v>9828</v>
      </c>
      <c r="D46" s="63" t="s">
        <v>197</v>
      </c>
      <c r="E46" s="152">
        <f t="shared" si="7"/>
        <v>1</v>
      </c>
      <c r="F46" s="119" t="s">
        <v>450</v>
      </c>
      <c r="G46" s="72">
        <v>89804</v>
      </c>
      <c r="H46" s="64">
        <v>0</v>
      </c>
      <c r="I46" s="64">
        <v>1340</v>
      </c>
      <c r="J46" s="64">
        <v>0</v>
      </c>
      <c r="K46" s="64">
        <v>6418</v>
      </c>
      <c r="L46" s="64"/>
      <c r="M46" s="64">
        <v>16394</v>
      </c>
      <c r="N46" s="64">
        <v>17506</v>
      </c>
      <c r="O46" s="64">
        <v>7490</v>
      </c>
      <c r="P46" s="64">
        <v>1322</v>
      </c>
      <c r="Q46" s="51">
        <f t="shared" si="8"/>
        <v>140274</v>
      </c>
      <c r="R46" s="27"/>
      <c r="S46" s="64">
        <v>63648</v>
      </c>
      <c r="T46" s="64"/>
      <c r="U46" s="64">
        <v>12000</v>
      </c>
      <c r="V46" s="64">
        <v>22807</v>
      </c>
      <c r="W46" s="64">
        <v>17500</v>
      </c>
      <c r="X46" s="64">
        <v>34242</v>
      </c>
      <c r="Y46" s="64"/>
      <c r="Z46" s="64">
        <v>2398</v>
      </c>
      <c r="AA46" s="64">
        <v>48283</v>
      </c>
      <c r="AB46" s="46">
        <f t="shared" si="9"/>
        <v>200878</v>
      </c>
      <c r="AC46" s="44">
        <f t="shared" si="10"/>
        <v>-60604</v>
      </c>
      <c r="AD46" s="39"/>
      <c r="AE46" s="64">
        <v>786140</v>
      </c>
      <c r="AF46" s="64">
        <v>76126</v>
      </c>
      <c r="AG46" s="64">
        <v>469789</v>
      </c>
      <c r="AH46" s="64">
        <v>12349</v>
      </c>
      <c r="AI46" s="51">
        <f t="shared" si="12"/>
        <v>1344404</v>
      </c>
      <c r="AJ46" s="64">
        <v>3141</v>
      </c>
      <c r="AK46" s="51">
        <f t="shared" si="11"/>
        <v>1341263</v>
      </c>
      <c r="AL46" s="39"/>
      <c r="AM46" s="84"/>
      <c r="AN46" s="39"/>
    </row>
    <row r="47" spans="1:40" ht="15.75" customHeight="1" x14ac:dyDescent="0.3">
      <c r="A47" s="3">
        <f t="shared" si="5"/>
        <v>43</v>
      </c>
      <c r="B47" s="41" t="s">
        <v>294</v>
      </c>
      <c r="C47" s="41">
        <v>9829</v>
      </c>
      <c r="D47" s="63" t="s">
        <v>198</v>
      </c>
      <c r="E47" s="152">
        <f t="shared" si="7"/>
        <v>1</v>
      </c>
      <c r="F47" s="119" t="s">
        <v>450</v>
      </c>
      <c r="G47" s="72">
        <v>72349</v>
      </c>
      <c r="H47" s="64">
        <v>0</v>
      </c>
      <c r="I47" s="64">
        <v>4775</v>
      </c>
      <c r="J47" s="64"/>
      <c r="K47" s="64"/>
      <c r="L47" s="64">
        <v>0</v>
      </c>
      <c r="M47" s="64">
        <v>11475</v>
      </c>
      <c r="N47" s="64">
        <v>5781</v>
      </c>
      <c r="O47" s="64"/>
      <c r="P47" s="64">
        <v>3617</v>
      </c>
      <c r="Q47" s="51">
        <f t="shared" si="8"/>
        <v>97997</v>
      </c>
      <c r="R47" s="27"/>
      <c r="S47" s="64">
        <v>46954</v>
      </c>
      <c r="T47" s="64">
        <v>6774</v>
      </c>
      <c r="U47" s="64">
        <v>3058</v>
      </c>
      <c r="V47" s="64">
        <v>8640</v>
      </c>
      <c r="W47" s="64">
        <v>21969</v>
      </c>
      <c r="X47" s="64">
        <v>11191</v>
      </c>
      <c r="Y47" s="64">
        <v>2050</v>
      </c>
      <c r="Z47" s="64">
        <v>2280</v>
      </c>
      <c r="AA47" s="64">
        <v>1876</v>
      </c>
      <c r="AB47" s="46">
        <f t="shared" si="9"/>
        <v>104792</v>
      </c>
      <c r="AC47" s="44">
        <f t="shared" si="10"/>
        <v>-6795</v>
      </c>
      <c r="AD47" s="39"/>
      <c r="AE47" s="64">
        <v>715000</v>
      </c>
      <c r="AF47" s="64">
        <v>0</v>
      </c>
      <c r="AG47" s="64">
        <v>191144</v>
      </c>
      <c r="AH47" s="64">
        <v>1109</v>
      </c>
      <c r="AI47" s="51">
        <f t="shared" si="12"/>
        <v>907253</v>
      </c>
      <c r="AJ47" s="64">
        <v>20610</v>
      </c>
      <c r="AK47" s="51">
        <f t="shared" si="11"/>
        <v>886643</v>
      </c>
      <c r="AL47" s="39"/>
      <c r="AM47" s="84"/>
      <c r="AN47" s="39"/>
    </row>
    <row r="48" spans="1:40" ht="15.75" customHeight="1" x14ac:dyDescent="0.3">
      <c r="A48" s="3">
        <f t="shared" si="5"/>
        <v>44</v>
      </c>
      <c r="B48" s="41" t="s">
        <v>294</v>
      </c>
      <c r="C48" s="41">
        <v>9830</v>
      </c>
      <c r="D48" s="63" t="s">
        <v>199</v>
      </c>
      <c r="E48" s="152">
        <f t="shared" si="7"/>
        <v>1</v>
      </c>
      <c r="F48" s="119" t="s">
        <v>450</v>
      </c>
      <c r="G48" s="72">
        <v>36089</v>
      </c>
      <c r="H48" s="64">
        <v>0</v>
      </c>
      <c r="I48" s="64">
        <v>0</v>
      </c>
      <c r="J48" s="64">
        <v>0</v>
      </c>
      <c r="K48" s="64">
        <v>4880</v>
      </c>
      <c r="L48" s="64"/>
      <c r="M48" s="64">
        <v>7045</v>
      </c>
      <c r="N48" s="64">
        <v>7933</v>
      </c>
      <c r="O48" s="64">
        <v>264</v>
      </c>
      <c r="P48" s="64">
        <v>1844</v>
      </c>
      <c r="Q48" s="51">
        <f t="shared" si="8"/>
        <v>58055</v>
      </c>
      <c r="R48" s="27"/>
      <c r="S48" s="64"/>
      <c r="T48" s="64"/>
      <c r="U48" s="64">
        <v>5045</v>
      </c>
      <c r="V48" s="64">
        <v>20031</v>
      </c>
      <c r="W48" s="64">
        <v>29934</v>
      </c>
      <c r="X48" s="64">
        <v>7134</v>
      </c>
      <c r="Y48" s="64">
        <v>4928</v>
      </c>
      <c r="Z48" s="64">
        <v>1950</v>
      </c>
      <c r="AA48" s="64">
        <v>3078</v>
      </c>
      <c r="AB48" s="46">
        <f t="shared" si="9"/>
        <v>72100</v>
      </c>
      <c r="AC48" s="44">
        <f t="shared" si="10"/>
        <v>-14045</v>
      </c>
      <c r="AD48" s="39"/>
      <c r="AE48" s="64">
        <v>755000</v>
      </c>
      <c r="AF48" s="64">
        <v>80000</v>
      </c>
      <c r="AG48" s="64">
        <v>242452</v>
      </c>
      <c r="AH48" s="64"/>
      <c r="AI48" s="51">
        <f t="shared" si="12"/>
        <v>1077452</v>
      </c>
      <c r="AJ48" s="64">
        <v>3046</v>
      </c>
      <c r="AK48" s="51">
        <f t="shared" si="11"/>
        <v>1074406</v>
      </c>
      <c r="AL48" s="39"/>
      <c r="AM48" s="84"/>
      <c r="AN48" s="39"/>
    </row>
    <row r="49" spans="1:40" ht="15.75" customHeight="1" x14ac:dyDescent="0.3">
      <c r="A49" s="3">
        <f t="shared" si="5"/>
        <v>45</v>
      </c>
      <c r="B49" s="41" t="s">
        <v>294</v>
      </c>
      <c r="C49" s="41">
        <v>9831</v>
      </c>
      <c r="D49" s="63" t="s">
        <v>200</v>
      </c>
      <c r="E49" s="152">
        <f t="shared" si="7"/>
        <v>1</v>
      </c>
      <c r="F49" s="119" t="s">
        <v>450</v>
      </c>
      <c r="G49" s="72">
        <v>54860</v>
      </c>
      <c r="H49" s="64"/>
      <c r="I49" s="64">
        <v>531</v>
      </c>
      <c r="J49" s="64">
        <v>0</v>
      </c>
      <c r="K49" s="64">
        <v>0</v>
      </c>
      <c r="L49" s="64"/>
      <c r="M49" s="64">
        <v>7333</v>
      </c>
      <c r="N49" s="64">
        <v>13295</v>
      </c>
      <c r="O49" s="64">
        <v>2675</v>
      </c>
      <c r="P49" s="64"/>
      <c r="Q49" s="51">
        <f t="shared" si="8"/>
        <v>78694</v>
      </c>
      <c r="R49" s="27"/>
      <c r="S49" s="64">
        <v>36508</v>
      </c>
      <c r="T49" s="64"/>
      <c r="U49" s="64"/>
      <c r="V49" s="64">
        <v>14693</v>
      </c>
      <c r="W49" s="64">
        <v>15779</v>
      </c>
      <c r="X49" s="64">
        <v>20261</v>
      </c>
      <c r="Y49" s="64">
        <v>400</v>
      </c>
      <c r="Z49" s="64">
        <v>405</v>
      </c>
      <c r="AA49" s="64">
        <v>0</v>
      </c>
      <c r="AB49" s="46">
        <f t="shared" si="9"/>
        <v>88046</v>
      </c>
      <c r="AC49" s="44">
        <f t="shared" si="10"/>
        <v>-9352</v>
      </c>
      <c r="AD49" s="39"/>
      <c r="AE49" s="64">
        <v>742500</v>
      </c>
      <c r="AF49" s="64">
        <v>56757</v>
      </c>
      <c r="AG49" s="64">
        <v>396331</v>
      </c>
      <c r="AH49" s="64">
        <v>6797</v>
      </c>
      <c r="AI49" s="51">
        <f t="shared" si="12"/>
        <v>1202385</v>
      </c>
      <c r="AJ49" s="64">
        <v>5151</v>
      </c>
      <c r="AK49" s="51">
        <f t="shared" si="11"/>
        <v>1197234</v>
      </c>
      <c r="AL49" s="39"/>
      <c r="AM49" s="84"/>
      <c r="AN49" s="39"/>
    </row>
    <row r="50" spans="1:40" ht="15.75" customHeight="1" x14ac:dyDescent="0.3">
      <c r="A50" s="3">
        <f t="shared" si="5"/>
        <v>46</v>
      </c>
      <c r="B50" s="41" t="s">
        <v>294</v>
      </c>
      <c r="C50" s="41">
        <v>9832</v>
      </c>
      <c r="D50" s="63" t="s">
        <v>223</v>
      </c>
      <c r="E50" s="152">
        <f t="shared" si="7"/>
        <v>1</v>
      </c>
      <c r="F50" s="119" t="s">
        <v>450</v>
      </c>
      <c r="G50" s="72">
        <v>241029</v>
      </c>
      <c r="H50" s="64">
        <v>0</v>
      </c>
      <c r="I50" s="64"/>
      <c r="J50" s="64">
        <v>38038</v>
      </c>
      <c r="K50" s="64">
        <v>36000</v>
      </c>
      <c r="L50" s="64"/>
      <c r="M50" s="64">
        <v>20328</v>
      </c>
      <c r="N50" s="64">
        <v>8691</v>
      </c>
      <c r="O50" s="64">
        <v>9667</v>
      </c>
      <c r="P50" s="64"/>
      <c r="Q50" s="51">
        <f t="shared" si="8"/>
        <v>353753</v>
      </c>
      <c r="R50" s="9"/>
      <c r="S50" s="64">
        <v>65463</v>
      </c>
      <c r="T50" s="64">
        <v>5078</v>
      </c>
      <c r="U50" s="64">
        <v>172385</v>
      </c>
      <c r="V50" s="64"/>
      <c r="W50" s="64">
        <v>114621</v>
      </c>
      <c r="X50" s="64">
        <v>85056</v>
      </c>
      <c r="Y50" s="64">
        <v>15971</v>
      </c>
      <c r="Z50" s="64">
        <v>7980</v>
      </c>
      <c r="AA50" s="64">
        <v>0</v>
      </c>
      <c r="AB50" s="46">
        <f t="shared" si="9"/>
        <v>466554</v>
      </c>
      <c r="AC50" s="44">
        <f t="shared" si="10"/>
        <v>-112801</v>
      </c>
      <c r="AD50" s="39"/>
      <c r="AE50" s="64">
        <v>1654262</v>
      </c>
      <c r="AF50" s="64">
        <v>6649</v>
      </c>
      <c r="AG50" s="64">
        <v>284833</v>
      </c>
      <c r="AH50" s="64">
        <v>7193</v>
      </c>
      <c r="AI50" s="51">
        <f t="shared" si="12"/>
        <v>1952937</v>
      </c>
      <c r="AJ50" s="64">
        <v>12312</v>
      </c>
      <c r="AK50" s="51">
        <f t="shared" si="11"/>
        <v>1940625</v>
      </c>
      <c r="AL50" s="39"/>
      <c r="AM50" s="84"/>
      <c r="AN50" s="39"/>
    </row>
    <row r="51" spans="1:40" ht="15.75" customHeight="1" x14ac:dyDescent="0.3">
      <c r="A51" s="3">
        <f t="shared" si="5"/>
        <v>47</v>
      </c>
      <c r="B51" s="41" t="s">
        <v>294</v>
      </c>
      <c r="C51" s="41">
        <v>9833</v>
      </c>
      <c r="D51" s="63" t="s">
        <v>195</v>
      </c>
      <c r="E51" s="152">
        <f t="shared" si="7"/>
        <v>1</v>
      </c>
      <c r="F51" s="119" t="s">
        <v>450</v>
      </c>
      <c r="G51" s="72">
        <v>8025</v>
      </c>
      <c r="H51" s="64"/>
      <c r="I51" s="64">
        <v>170</v>
      </c>
      <c r="J51" s="64">
        <v>0</v>
      </c>
      <c r="K51" s="64">
        <v>0</v>
      </c>
      <c r="L51" s="64"/>
      <c r="M51" s="64"/>
      <c r="N51" s="64">
        <v>1406</v>
      </c>
      <c r="O51" s="64"/>
      <c r="P51" s="64">
        <v>0</v>
      </c>
      <c r="Q51" s="51">
        <f t="shared" si="8"/>
        <v>9601</v>
      </c>
      <c r="R51" s="9"/>
      <c r="S51" s="64"/>
      <c r="T51" s="64">
        <v>0</v>
      </c>
      <c r="U51" s="64">
        <v>2885</v>
      </c>
      <c r="V51" s="64">
        <v>0</v>
      </c>
      <c r="W51" s="64">
        <v>7151</v>
      </c>
      <c r="X51" s="64">
        <v>2514</v>
      </c>
      <c r="Y51" s="64">
        <v>500</v>
      </c>
      <c r="Z51" s="64">
        <v>370</v>
      </c>
      <c r="AA51" s="64"/>
      <c r="AB51" s="46">
        <f t="shared" si="9"/>
        <v>13420</v>
      </c>
      <c r="AC51" s="44">
        <f t="shared" si="10"/>
        <v>-3819</v>
      </c>
      <c r="AD51" s="39"/>
      <c r="AE51" s="64">
        <v>370000</v>
      </c>
      <c r="AF51" s="64">
        <v>0</v>
      </c>
      <c r="AG51" s="64">
        <v>79126</v>
      </c>
      <c r="AH51" s="64">
        <v>0</v>
      </c>
      <c r="AI51" s="51">
        <f t="shared" si="12"/>
        <v>449126</v>
      </c>
      <c r="AJ51" s="64">
        <v>30</v>
      </c>
      <c r="AK51" s="51">
        <f t="shared" si="11"/>
        <v>449096</v>
      </c>
      <c r="AL51" s="39"/>
      <c r="AM51" s="84"/>
      <c r="AN51" s="39"/>
    </row>
    <row r="52" spans="1:40" ht="15.75" customHeight="1" x14ac:dyDescent="0.3">
      <c r="A52" s="3">
        <f t="shared" si="5"/>
        <v>48</v>
      </c>
      <c r="B52" s="41" t="s">
        <v>294</v>
      </c>
      <c r="C52" s="41">
        <v>9834</v>
      </c>
      <c r="D52" s="63" t="s">
        <v>207</v>
      </c>
      <c r="E52" s="152">
        <f t="shared" si="7"/>
        <v>1</v>
      </c>
      <c r="F52" s="119" t="s">
        <v>450</v>
      </c>
      <c r="G52" s="72">
        <v>32578</v>
      </c>
      <c r="H52" s="64">
        <v>0</v>
      </c>
      <c r="I52" s="64"/>
      <c r="J52" s="64">
        <v>17625</v>
      </c>
      <c r="K52" s="64"/>
      <c r="L52" s="64">
        <v>0</v>
      </c>
      <c r="M52" s="64">
        <v>8575</v>
      </c>
      <c r="N52" s="64">
        <v>968</v>
      </c>
      <c r="O52" s="64">
        <v>921</v>
      </c>
      <c r="P52" s="64">
        <v>393</v>
      </c>
      <c r="Q52" s="51">
        <f t="shared" si="8"/>
        <v>61060</v>
      </c>
      <c r="R52" s="9"/>
      <c r="S52" s="64"/>
      <c r="T52" s="64"/>
      <c r="U52" s="64">
        <v>7780</v>
      </c>
      <c r="V52" s="64"/>
      <c r="W52" s="64">
        <v>14943</v>
      </c>
      <c r="X52" s="64">
        <v>2102</v>
      </c>
      <c r="Y52" s="64">
        <v>1232</v>
      </c>
      <c r="Z52" s="64">
        <v>838</v>
      </c>
      <c r="AA52" s="64"/>
      <c r="AB52" s="46">
        <f t="shared" si="9"/>
        <v>26895</v>
      </c>
      <c r="AC52" s="44">
        <f t="shared" si="10"/>
        <v>34165</v>
      </c>
      <c r="AD52" s="39"/>
      <c r="AE52" s="64">
        <v>422855</v>
      </c>
      <c r="AF52" s="64">
        <v>8418</v>
      </c>
      <c r="AG52" s="64">
        <v>90032</v>
      </c>
      <c r="AH52" s="64">
        <v>762</v>
      </c>
      <c r="AI52" s="51">
        <f t="shared" si="12"/>
        <v>522067</v>
      </c>
      <c r="AJ52" s="64"/>
      <c r="AK52" s="51">
        <f t="shared" si="11"/>
        <v>522067</v>
      </c>
      <c r="AL52" s="39"/>
      <c r="AM52" s="84"/>
      <c r="AN52" s="39"/>
    </row>
    <row r="53" spans="1:40" ht="15.75" customHeight="1" x14ac:dyDescent="0.3">
      <c r="A53" s="3">
        <f t="shared" si="5"/>
        <v>49</v>
      </c>
      <c r="B53" s="41" t="s">
        <v>294</v>
      </c>
      <c r="C53" s="41">
        <v>9835</v>
      </c>
      <c r="D53" s="63" t="s">
        <v>206</v>
      </c>
      <c r="E53" s="152">
        <f t="shared" si="7"/>
        <v>1</v>
      </c>
      <c r="F53" s="119" t="s">
        <v>450</v>
      </c>
      <c r="G53" s="72">
        <v>9991</v>
      </c>
      <c r="H53" s="64">
        <v>350</v>
      </c>
      <c r="I53" s="64">
        <v>1620</v>
      </c>
      <c r="J53" s="64">
        <v>0</v>
      </c>
      <c r="K53" s="64">
        <v>0</v>
      </c>
      <c r="L53" s="64">
        <v>0</v>
      </c>
      <c r="M53" s="64">
        <v>4830</v>
      </c>
      <c r="N53" s="64">
        <v>761</v>
      </c>
      <c r="O53" s="64"/>
      <c r="P53" s="64">
        <v>802</v>
      </c>
      <c r="Q53" s="51">
        <f t="shared" si="8"/>
        <v>18354</v>
      </c>
      <c r="R53" s="11"/>
      <c r="S53" s="64"/>
      <c r="T53" s="64">
        <v>4418</v>
      </c>
      <c r="U53" s="64">
        <v>2823</v>
      </c>
      <c r="V53" s="64"/>
      <c r="W53" s="64">
        <v>3571</v>
      </c>
      <c r="X53" s="64">
        <v>6866</v>
      </c>
      <c r="Y53" s="64">
        <v>350</v>
      </c>
      <c r="Z53" s="64">
        <v>1620</v>
      </c>
      <c r="AA53" s="64">
        <v>215</v>
      </c>
      <c r="AB53" s="46">
        <f t="shared" si="9"/>
        <v>19863</v>
      </c>
      <c r="AC53" s="44">
        <f t="shared" si="10"/>
        <v>-1509</v>
      </c>
      <c r="AD53" s="39"/>
      <c r="AE53" s="64">
        <v>390000</v>
      </c>
      <c r="AF53" s="64">
        <v>23028</v>
      </c>
      <c r="AG53" s="64">
        <v>33040</v>
      </c>
      <c r="AH53" s="64">
        <v>0</v>
      </c>
      <c r="AI53" s="51">
        <f t="shared" si="12"/>
        <v>446068</v>
      </c>
      <c r="AJ53" s="64">
        <v>0</v>
      </c>
      <c r="AK53" s="51">
        <f t="shared" si="11"/>
        <v>446068</v>
      </c>
      <c r="AL53" s="39"/>
      <c r="AM53" s="84"/>
      <c r="AN53" s="39"/>
    </row>
    <row r="54" spans="1:40" ht="15.75" customHeight="1" x14ac:dyDescent="0.3">
      <c r="A54" s="3">
        <f t="shared" si="5"/>
        <v>50</v>
      </c>
      <c r="B54" s="41" t="s">
        <v>294</v>
      </c>
      <c r="C54" s="41">
        <v>9838</v>
      </c>
      <c r="D54" s="63" t="s">
        <v>201</v>
      </c>
      <c r="E54" s="152">
        <f t="shared" si="7"/>
        <v>1</v>
      </c>
      <c r="F54" s="119" t="s">
        <v>450</v>
      </c>
      <c r="G54" s="72">
        <v>16509</v>
      </c>
      <c r="H54" s="64">
        <v>0</v>
      </c>
      <c r="I54" s="64">
        <v>928</v>
      </c>
      <c r="J54" s="64">
        <v>0</v>
      </c>
      <c r="K54" s="64">
        <v>0</v>
      </c>
      <c r="L54" s="64"/>
      <c r="M54" s="64">
        <v>9002</v>
      </c>
      <c r="N54" s="64">
        <v>7018</v>
      </c>
      <c r="O54" s="64">
        <v>0</v>
      </c>
      <c r="P54" s="64">
        <v>0</v>
      </c>
      <c r="Q54" s="51">
        <f t="shared" si="8"/>
        <v>33457</v>
      </c>
      <c r="R54" s="9"/>
      <c r="S54" s="64">
        <v>0</v>
      </c>
      <c r="T54" s="64">
        <v>0</v>
      </c>
      <c r="U54" s="64">
        <v>0</v>
      </c>
      <c r="V54" s="64">
        <v>0</v>
      </c>
      <c r="W54" s="64">
        <v>45454</v>
      </c>
      <c r="X54" s="64">
        <v>3398</v>
      </c>
      <c r="Y54" s="64">
        <v>3427</v>
      </c>
      <c r="Z54" s="64">
        <v>980</v>
      </c>
      <c r="AA54" s="64"/>
      <c r="AB54" s="46">
        <f t="shared" si="9"/>
        <v>53259</v>
      </c>
      <c r="AC54" s="44">
        <f t="shared" si="10"/>
        <v>-19802</v>
      </c>
      <c r="AD54" s="39"/>
      <c r="AE54" s="64">
        <v>730000</v>
      </c>
      <c r="AF54" s="64">
        <v>135000</v>
      </c>
      <c r="AG54" s="64">
        <v>243714</v>
      </c>
      <c r="AH54" s="64">
        <v>0</v>
      </c>
      <c r="AI54" s="51">
        <f t="shared" si="12"/>
        <v>1108714</v>
      </c>
      <c r="AJ54" s="64">
        <v>0</v>
      </c>
      <c r="AK54" s="51">
        <f t="shared" si="11"/>
        <v>1108714</v>
      </c>
      <c r="AL54" s="39"/>
      <c r="AM54" s="84"/>
      <c r="AN54" s="39"/>
    </row>
    <row r="55" spans="1:40" ht="15.75" customHeight="1" x14ac:dyDescent="0.3">
      <c r="A55" s="3">
        <f t="shared" si="5"/>
        <v>51</v>
      </c>
      <c r="B55" s="41" t="s">
        <v>294</v>
      </c>
      <c r="C55" s="41">
        <v>9840</v>
      </c>
      <c r="D55" s="63" t="s">
        <v>205</v>
      </c>
      <c r="E55" s="152">
        <f t="shared" si="7"/>
        <v>1</v>
      </c>
      <c r="F55" s="119" t="s">
        <v>450</v>
      </c>
      <c r="G55" s="72">
        <v>49864</v>
      </c>
      <c r="H55" s="64">
        <v>1518</v>
      </c>
      <c r="I55" s="64">
        <v>394</v>
      </c>
      <c r="J55" s="64">
        <v>0</v>
      </c>
      <c r="K55" s="64"/>
      <c r="L55" s="64">
        <v>0</v>
      </c>
      <c r="M55" s="64">
        <v>22170</v>
      </c>
      <c r="N55" s="64">
        <v>3455</v>
      </c>
      <c r="O55" s="64"/>
      <c r="P55" s="64">
        <v>3925</v>
      </c>
      <c r="Q55" s="51">
        <f t="shared" si="8"/>
        <v>81326</v>
      </c>
      <c r="R55" s="11"/>
      <c r="S55" s="64">
        <v>32578</v>
      </c>
      <c r="T55" s="64">
        <v>0</v>
      </c>
      <c r="U55" s="64">
        <v>93</v>
      </c>
      <c r="V55" s="64">
        <v>3906</v>
      </c>
      <c r="W55" s="64">
        <v>20291</v>
      </c>
      <c r="X55" s="64">
        <v>17747</v>
      </c>
      <c r="Y55" s="64">
        <v>1500</v>
      </c>
      <c r="Z55" s="64">
        <v>2150</v>
      </c>
      <c r="AA55" s="64"/>
      <c r="AB55" s="46">
        <f t="shared" si="9"/>
        <v>78265</v>
      </c>
      <c r="AC55" s="44">
        <f t="shared" si="10"/>
        <v>3061</v>
      </c>
      <c r="AD55" s="39"/>
      <c r="AE55" s="64">
        <v>840000</v>
      </c>
      <c r="AF55" s="64"/>
      <c r="AG55" s="64">
        <v>137472</v>
      </c>
      <c r="AH55" s="64">
        <v>0</v>
      </c>
      <c r="AI55" s="51">
        <f t="shared" si="12"/>
        <v>977472</v>
      </c>
      <c r="AJ55" s="64">
        <v>0</v>
      </c>
      <c r="AK55" s="51">
        <f t="shared" si="11"/>
        <v>977472</v>
      </c>
      <c r="AL55" s="39"/>
      <c r="AM55" s="84"/>
      <c r="AN55" s="39"/>
    </row>
    <row r="56" spans="1:40" ht="15.75" customHeight="1" x14ac:dyDescent="0.3">
      <c r="A56" s="3">
        <f t="shared" si="5"/>
        <v>52</v>
      </c>
      <c r="B56" s="41" t="s">
        <v>294</v>
      </c>
      <c r="C56" s="41">
        <v>9842</v>
      </c>
      <c r="D56" s="63" t="s">
        <v>265</v>
      </c>
      <c r="E56" s="152">
        <f t="shared" si="7"/>
        <v>1</v>
      </c>
      <c r="F56" s="119" t="s">
        <v>450</v>
      </c>
      <c r="G56" s="72">
        <v>137701</v>
      </c>
      <c r="H56" s="64">
        <v>483</v>
      </c>
      <c r="I56" s="64">
        <v>5881</v>
      </c>
      <c r="J56" s="64"/>
      <c r="K56" s="64">
        <v>0</v>
      </c>
      <c r="L56" s="64">
        <v>0</v>
      </c>
      <c r="M56" s="64">
        <v>18900</v>
      </c>
      <c r="N56" s="64">
        <v>2555</v>
      </c>
      <c r="O56" s="64">
        <v>13833</v>
      </c>
      <c r="P56" s="64"/>
      <c r="Q56" s="51">
        <f t="shared" si="8"/>
        <v>179353</v>
      </c>
      <c r="R56" s="9"/>
      <c r="S56" s="64">
        <v>61669</v>
      </c>
      <c r="T56" s="64">
        <v>15600</v>
      </c>
      <c r="U56" s="64">
        <v>20453</v>
      </c>
      <c r="V56" s="64">
        <v>816</v>
      </c>
      <c r="W56" s="64">
        <v>21041</v>
      </c>
      <c r="X56" s="64">
        <v>15385</v>
      </c>
      <c r="Y56" s="64">
        <v>7095</v>
      </c>
      <c r="Z56" s="64">
        <v>13631</v>
      </c>
      <c r="AA56" s="64"/>
      <c r="AB56" s="46">
        <f t="shared" si="9"/>
        <v>155690</v>
      </c>
      <c r="AC56" s="44">
        <f t="shared" si="10"/>
        <v>23663</v>
      </c>
      <c r="AD56" s="39"/>
      <c r="AE56" s="64">
        <v>1211500</v>
      </c>
      <c r="AF56" s="64">
        <v>1500</v>
      </c>
      <c r="AG56" s="64">
        <v>127621</v>
      </c>
      <c r="AH56" s="64">
        <v>0</v>
      </c>
      <c r="AI56" s="51">
        <f t="shared" si="12"/>
        <v>1340621</v>
      </c>
      <c r="AJ56" s="64">
        <v>0</v>
      </c>
      <c r="AK56" s="51">
        <f t="shared" si="11"/>
        <v>1340621</v>
      </c>
      <c r="AL56" s="39"/>
      <c r="AM56" s="84"/>
      <c r="AN56" s="39"/>
    </row>
    <row r="57" spans="1:40" ht="15.75" customHeight="1" x14ac:dyDescent="0.3">
      <c r="A57" s="3">
        <f t="shared" si="5"/>
        <v>53</v>
      </c>
      <c r="B57" s="41" t="s">
        <v>294</v>
      </c>
      <c r="C57" s="41">
        <v>9845</v>
      </c>
      <c r="D57" s="63" t="s">
        <v>208</v>
      </c>
      <c r="E57" s="152">
        <f t="shared" si="7"/>
        <v>1</v>
      </c>
      <c r="F57" s="119" t="s">
        <v>450</v>
      </c>
      <c r="G57" s="72">
        <v>16031</v>
      </c>
      <c r="H57" s="64">
        <v>100</v>
      </c>
      <c r="I57" s="64">
        <v>0</v>
      </c>
      <c r="J57" s="64">
        <v>0</v>
      </c>
      <c r="K57" s="64">
        <v>0</v>
      </c>
      <c r="L57" s="64">
        <v>0</v>
      </c>
      <c r="M57" s="64">
        <v>10799</v>
      </c>
      <c r="N57" s="64">
        <v>3480</v>
      </c>
      <c r="O57" s="64">
        <v>100</v>
      </c>
      <c r="P57" s="64">
        <v>0</v>
      </c>
      <c r="Q57" s="51">
        <f t="shared" si="8"/>
        <v>30510</v>
      </c>
      <c r="R57" s="9"/>
      <c r="S57" s="64">
        <v>0</v>
      </c>
      <c r="T57" s="64">
        <v>0</v>
      </c>
      <c r="U57" s="64"/>
      <c r="V57" s="64">
        <v>4692</v>
      </c>
      <c r="W57" s="64">
        <v>10089</v>
      </c>
      <c r="X57" s="64">
        <v>6190</v>
      </c>
      <c r="Y57" s="64">
        <v>3716</v>
      </c>
      <c r="Z57" s="64">
        <v>3400</v>
      </c>
      <c r="AA57" s="64">
        <v>0</v>
      </c>
      <c r="AB57" s="46">
        <f t="shared" si="9"/>
        <v>28087</v>
      </c>
      <c r="AC57" s="44">
        <f t="shared" si="10"/>
        <v>2423</v>
      </c>
      <c r="AD57" s="39"/>
      <c r="AE57" s="64">
        <v>450000</v>
      </c>
      <c r="AF57" s="64">
        <v>10255</v>
      </c>
      <c r="AG57" s="64">
        <v>128174</v>
      </c>
      <c r="AH57" s="64">
        <v>0</v>
      </c>
      <c r="AI57" s="51">
        <f t="shared" si="12"/>
        <v>588429</v>
      </c>
      <c r="AJ57" s="64">
        <v>200</v>
      </c>
      <c r="AK57" s="51">
        <f t="shared" si="11"/>
        <v>588229</v>
      </c>
      <c r="AL57" s="39"/>
      <c r="AM57" s="84"/>
      <c r="AN57" s="39"/>
    </row>
    <row r="58" spans="1:40" ht="15.75" customHeight="1" x14ac:dyDescent="0.3">
      <c r="A58" s="3">
        <f t="shared" si="5"/>
        <v>54</v>
      </c>
      <c r="B58" s="41" t="s">
        <v>294</v>
      </c>
      <c r="C58" s="41">
        <v>9848</v>
      </c>
      <c r="D58" s="63" t="s">
        <v>209</v>
      </c>
      <c r="E58" s="152" t="str">
        <f t="shared" si="7"/>
        <v xml:space="preserve"> </v>
      </c>
      <c r="F58" s="119" t="s">
        <v>303</v>
      </c>
      <c r="G58" s="72">
        <v>13836</v>
      </c>
      <c r="H58" s="64">
        <v>0</v>
      </c>
      <c r="I58" s="64">
        <v>500</v>
      </c>
      <c r="J58" s="64">
        <v>0</v>
      </c>
      <c r="K58" s="64"/>
      <c r="L58" s="64">
        <v>0</v>
      </c>
      <c r="M58" s="64">
        <v>20886</v>
      </c>
      <c r="N58" s="64">
        <v>8076</v>
      </c>
      <c r="O58" s="64">
        <v>150</v>
      </c>
      <c r="P58" s="64">
        <v>2674</v>
      </c>
      <c r="Q58" s="51">
        <f t="shared" si="8"/>
        <v>46122</v>
      </c>
      <c r="R58" s="27"/>
      <c r="S58" s="64"/>
      <c r="T58" s="64"/>
      <c r="U58" s="64"/>
      <c r="V58" s="64">
        <v>10280</v>
      </c>
      <c r="W58" s="64">
        <v>13445</v>
      </c>
      <c r="X58" s="64">
        <v>4888</v>
      </c>
      <c r="Y58" s="64"/>
      <c r="Z58" s="64"/>
      <c r="AA58" s="64"/>
      <c r="AB58" s="46">
        <f t="shared" si="9"/>
        <v>28613</v>
      </c>
      <c r="AC58" s="44">
        <f t="shared" si="10"/>
        <v>17509</v>
      </c>
      <c r="AD58" s="39"/>
      <c r="AE58" s="64"/>
      <c r="AF58" s="64"/>
      <c r="AG58" s="64">
        <v>252996</v>
      </c>
      <c r="AH58" s="64">
        <v>145</v>
      </c>
      <c r="AI58" s="51">
        <f t="shared" si="12"/>
        <v>253141</v>
      </c>
      <c r="AJ58" s="64">
        <v>500</v>
      </c>
      <c r="AK58" s="51">
        <f t="shared" si="11"/>
        <v>252641</v>
      </c>
      <c r="AL58" s="39"/>
      <c r="AM58" s="84"/>
      <c r="AN58" s="39"/>
    </row>
    <row r="59" spans="1:40" ht="15.75" customHeight="1" x14ac:dyDescent="0.3">
      <c r="A59" s="3">
        <f t="shared" si="5"/>
        <v>55</v>
      </c>
      <c r="B59" s="41" t="s">
        <v>294</v>
      </c>
      <c r="C59" s="41">
        <v>9852</v>
      </c>
      <c r="D59" s="63" t="s">
        <v>210</v>
      </c>
      <c r="E59" s="152" t="str">
        <f t="shared" si="7"/>
        <v xml:space="preserve"> </v>
      </c>
      <c r="F59" s="119" t="s">
        <v>303</v>
      </c>
      <c r="G59" s="72">
        <v>136359</v>
      </c>
      <c r="H59" s="64"/>
      <c r="I59" s="64">
        <v>46083</v>
      </c>
      <c r="J59" s="64">
        <v>0</v>
      </c>
      <c r="K59" s="64">
        <v>12500</v>
      </c>
      <c r="L59" s="64">
        <v>0</v>
      </c>
      <c r="M59" s="64">
        <v>9065</v>
      </c>
      <c r="N59" s="64">
        <v>788</v>
      </c>
      <c r="O59" s="64">
        <v>10252</v>
      </c>
      <c r="P59" s="64">
        <v>2343</v>
      </c>
      <c r="Q59" s="51">
        <f t="shared" si="8"/>
        <v>217390</v>
      </c>
      <c r="R59" s="9"/>
      <c r="S59" s="64">
        <v>21635</v>
      </c>
      <c r="T59" s="64">
        <v>7749</v>
      </c>
      <c r="U59" s="64">
        <v>1965</v>
      </c>
      <c r="V59" s="64">
        <v>19430</v>
      </c>
      <c r="W59" s="64">
        <v>14255</v>
      </c>
      <c r="X59" s="64">
        <v>93056</v>
      </c>
      <c r="Y59" s="64">
        <v>13021</v>
      </c>
      <c r="Z59" s="64">
        <v>24126</v>
      </c>
      <c r="AA59" s="64"/>
      <c r="AB59" s="46">
        <f t="shared" si="9"/>
        <v>195237</v>
      </c>
      <c r="AC59" s="44">
        <f t="shared" si="10"/>
        <v>22153</v>
      </c>
      <c r="AD59" s="39"/>
      <c r="AE59" s="64">
        <v>2293448</v>
      </c>
      <c r="AF59" s="64">
        <v>223160</v>
      </c>
      <c r="AG59" s="64">
        <v>58279</v>
      </c>
      <c r="AH59" s="64">
        <v>9827</v>
      </c>
      <c r="AI59" s="51">
        <f t="shared" si="12"/>
        <v>2584714</v>
      </c>
      <c r="AJ59" s="64">
        <v>20608</v>
      </c>
      <c r="AK59" s="51">
        <f t="shared" si="11"/>
        <v>2564106</v>
      </c>
      <c r="AL59" s="39"/>
      <c r="AM59" s="84"/>
      <c r="AN59" s="39"/>
    </row>
    <row r="60" spans="1:40" ht="15.75" customHeight="1" x14ac:dyDescent="0.3">
      <c r="A60" s="3">
        <f t="shared" si="5"/>
        <v>56</v>
      </c>
      <c r="B60" s="41" t="s">
        <v>294</v>
      </c>
      <c r="C60" s="41">
        <v>9853</v>
      </c>
      <c r="D60" s="63" t="s">
        <v>211</v>
      </c>
      <c r="E60" s="152" t="str">
        <f t="shared" si="7"/>
        <v xml:space="preserve"> </v>
      </c>
      <c r="F60" s="119" t="s">
        <v>303</v>
      </c>
      <c r="G60" s="72">
        <v>41300</v>
      </c>
      <c r="H60" s="64">
        <v>0</v>
      </c>
      <c r="I60" s="64">
        <v>270</v>
      </c>
      <c r="J60" s="64"/>
      <c r="K60" s="64">
        <v>48300</v>
      </c>
      <c r="L60" s="64"/>
      <c r="M60" s="64">
        <v>700</v>
      </c>
      <c r="N60" s="64">
        <v>8857</v>
      </c>
      <c r="O60" s="64"/>
      <c r="P60" s="64">
        <v>2931</v>
      </c>
      <c r="Q60" s="51">
        <f t="shared" si="8"/>
        <v>102358</v>
      </c>
      <c r="R60" s="27"/>
      <c r="S60" s="64">
        <v>50761</v>
      </c>
      <c r="T60" s="64">
        <v>3492</v>
      </c>
      <c r="U60" s="64">
        <v>2774</v>
      </c>
      <c r="V60" s="64">
        <v>9172</v>
      </c>
      <c r="W60" s="64">
        <v>6892</v>
      </c>
      <c r="X60" s="64"/>
      <c r="Y60" s="64">
        <v>2576</v>
      </c>
      <c r="Z60" s="64"/>
      <c r="AA60" s="64">
        <v>658</v>
      </c>
      <c r="AB60" s="46">
        <f t="shared" si="9"/>
        <v>76325</v>
      </c>
      <c r="AC60" s="44">
        <f t="shared" si="10"/>
        <v>26033</v>
      </c>
      <c r="AD60" s="39"/>
      <c r="AE60" s="64">
        <v>0</v>
      </c>
      <c r="AF60" s="64">
        <v>0</v>
      </c>
      <c r="AG60" s="64">
        <v>141783</v>
      </c>
      <c r="AH60" s="64">
        <v>0</v>
      </c>
      <c r="AI60" s="51">
        <f t="shared" si="12"/>
        <v>141783</v>
      </c>
      <c r="AJ60" s="64">
        <v>0</v>
      </c>
      <c r="AK60" s="51">
        <f t="shared" si="11"/>
        <v>141783</v>
      </c>
      <c r="AL60" s="39"/>
      <c r="AM60" s="84"/>
      <c r="AN60" s="39"/>
    </row>
    <row r="61" spans="1:40" ht="15.75" customHeight="1" x14ac:dyDescent="0.3">
      <c r="A61" s="3">
        <f t="shared" si="5"/>
        <v>57</v>
      </c>
      <c r="B61" s="41" t="s">
        <v>294</v>
      </c>
      <c r="C61" s="41">
        <v>9854</v>
      </c>
      <c r="D61" s="63" t="s">
        <v>283</v>
      </c>
      <c r="E61" s="152">
        <f t="shared" si="7"/>
        <v>1</v>
      </c>
      <c r="F61" s="119" t="s">
        <v>450</v>
      </c>
      <c r="G61" s="72">
        <v>313746</v>
      </c>
      <c r="H61" s="64">
        <v>20756</v>
      </c>
      <c r="I61" s="64">
        <v>57183</v>
      </c>
      <c r="J61" s="64">
        <v>15000</v>
      </c>
      <c r="K61" s="64">
        <v>25899</v>
      </c>
      <c r="L61" s="64">
        <v>50774</v>
      </c>
      <c r="M61" s="64">
        <v>47391</v>
      </c>
      <c r="N61" s="64">
        <v>35009</v>
      </c>
      <c r="O61" s="64">
        <v>21802</v>
      </c>
      <c r="P61" s="64"/>
      <c r="Q61" s="51">
        <f t="shared" si="8"/>
        <v>587560</v>
      </c>
      <c r="R61" s="11"/>
      <c r="S61" s="64">
        <v>242906</v>
      </c>
      <c r="T61" s="64">
        <v>85280</v>
      </c>
      <c r="U61" s="64">
        <v>4737</v>
      </c>
      <c r="V61" s="64"/>
      <c r="W61" s="64">
        <v>71363</v>
      </c>
      <c r="X61" s="64">
        <v>57909</v>
      </c>
      <c r="Y61" s="64">
        <v>38725</v>
      </c>
      <c r="Z61" s="64">
        <v>15785</v>
      </c>
      <c r="AA61" s="64">
        <v>72301</v>
      </c>
      <c r="AB61" s="46">
        <f t="shared" si="9"/>
        <v>589006</v>
      </c>
      <c r="AC61" s="44">
        <f t="shared" si="10"/>
        <v>-1446</v>
      </c>
      <c r="AD61" s="39"/>
      <c r="AE61" s="64">
        <v>4350579</v>
      </c>
      <c r="AF61" s="64">
        <v>454257</v>
      </c>
      <c r="AG61" s="64">
        <v>1045567</v>
      </c>
      <c r="AH61" s="64">
        <v>13143</v>
      </c>
      <c r="AI61" s="51">
        <f t="shared" si="12"/>
        <v>5863546</v>
      </c>
      <c r="AJ61" s="64">
        <v>785171</v>
      </c>
      <c r="AK61" s="51">
        <f t="shared" si="11"/>
        <v>5078375</v>
      </c>
      <c r="AL61" s="39"/>
      <c r="AM61" s="84"/>
      <c r="AN61" s="39"/>
    </row>
    <row r="62" spans="1:40" ht="15.75" customHeight="1" x14ac:dyDescent="0.3">
      <c r="A62" s="3">
        <f t="shared" si="5"/>
        <v>58</v>
      </c>
      <c r="B62" s="41" t="s">
        <v>294</v>
      </c>
      <c r="C62" s="41">
        <v>9856</v>
      </c>
      <c r="D62" s="63" t="s">
        <v>212</v>
      </c>
      <c r="E62" s="152" t="str">
        <f t="shared" si="7"/>
        <v xml:space="preserve"> </v>
      </c>
      <c r="F62" s="119" t="s">
        <v>303</v>
      </c>
      <c r="G62" s="72">
        <v>124732</v>
      </c>
      <c r="H62" s="64">
        <v>23769</v>
      </c>
      <c r="I62" s="64">
        <v>26914</v>
      </c>
      <c r="J62" s="64"/>
      <c r="K62" s="64">
        <v>6000</v>
      </c>
      <c r="L62" s="64"/>
      <c r="M62" s="64">
        <v>8638</v>
      </c>
      <c r="N62" s="64">
        <v>6825</v>
      </c>
      <c r="O62" s="64">
        <v>3310</v>
      </c>
      <c r="P62" s="64">
        <v>9424</v>
      </c>
      <c r="Q62" s="51">
        <f t="shared" si="8"/>
        <v>209612</v>
      </c>
      <c r="R62" s="9"/>
      <c r="S62" s="64">
        <v>62610</v>
      </c>
      <c r="T62" s="64">
        <v>10913</v>
      </c>
      <c r="U62" s="64"/>
      <c r="V62" s="64">
        <v>23647</v>
      </c>
      <c r="W62" s="64">
        <v>41943</v>
      </c>
      <c r="X62" s="64">
        <v>37207</v>
      </c>
      <c r="Y62" s="64">
        <v>10750</v>
      </c>
      <c r="Z62" s="64">
        <v>17214</v>
      </c>
      <c r="AA62" s="64">
        <v>8210</v>
      </c>
      <c r="AB62" s="46">
        <f t="shared" si="9"/>
        <v>212494</v>
      </c>
      <c r="AC62" s="44">
        <f t="shared" si="10"/>
        <v>-2882</v>
      </c>
      <c r="AD62" s="39"/>
      <c r="AE62" s="64">
        <v>3588461</v>
      </c>
      <c r="AF62" s="64">
        <v>207243</v>
      </c>
      <c r="AG62" s="64">
        <v>254311</v>
      </c>
      <c r="AH62" s="64"/>
      <c r="AI62" s="51">
        <f t="shared" si="12"/>
        <v>4050015</v>
      </c>
      <c r="AJ62" s="64">
        <v>1977</v>
      </c>
      <c r="AK62" s="51">
        <f t="shared" si="11"/>
        <v>4048038</v>
      </c>
      <c r="AL62" s="39"/>
      <c r="AM62" s="84"/>
      <c r="AN62" s="39"/>
    </row>
    <row r="63" spans="1:40" ht="15.75" customHeight="1" x14ac:dyDescent="0.3">
      <c r="A63" s="3">
        <f t="shared" si="5"/>
        <v>59</v>
      </c>
      <c r="B63" s="41" t="s">
        <v>294</v>
      </c>
      <c r="C63" s="41">
        <v>9990</v>
      </c>
      <c r="D63" s="63" t="s">
        <v>167</v>
      </c>
      <c r="E63" s="152">
        <f t="shared" si="7"/>
        <v>1</v>
      </c>
      <c r="F63" s="119" t="s">
        <v>450</v>
      </c>
      <c r="G63" s="72">
        <v>30858</v>
      </c>
      <c r="H63" s="64"/>
      <c r="I63" s="64"/>
      <c r="J63" s="64">
        <v>0</v>
      </c>
      <c r="K63" s="64">
        <v>3156</v>
      </c>
      <c r="L63" s="64"/>
      <c r="M63" s="64">
        <v>15171</v>
      </c>
      <c r="N63" s="64">
        <v>18032</v>
      </c>
      <c r="O63" s="64"/>
      <c r="P63" s="64"/>
      <c r="Q63" s="51">
        <f t="shared" si="8"/>
        <v>67217</v>
      </c>
      <c r="R63" s="11"/>
      <c r="S63" s="64">
        <v>10249</v>
      </c>
      <c r="T63" s="64"/>
      <c r="U63" s="64"/>
      <c r="V63" s="64">
        <v>11881</v>
      </c>
      <c r="W63" s="64">
        <v>40633</v>
      </c>
      <c r="X63" s="64">
        <v>13258</v>
      </c>
      <c r="Y63" s="64">
        <v>1716</v>
      </c>
      <c r="Z63" s="64"/>
      <c r="AA63" s="64"/>
      <c r="AB63" s="46">
        <f t="shared" si="9"/>
        <v>77737</v>
      </c>
      <c r="AC63" s="44">
        <f t="shared" si="10"/>
        <v>-10520</v>
      </c>
      <c r="AD63" s="39"/>
      <c r="AE63" s="64">
        <v>635000</v>
      </c>
      <c r="AF63" s="64"/>
      <c r="AG63" s="64">
        <v>1108471</v>
      </c>
      <c r="AH63" s="64"/>
      <c r="AI63" s="51">
        <f t="shared" si="12"/>
        <v>1743471</v>
      </c>
      <c r="AJ63" s="64">
        <v>1574</v>
      </c>
      <c r="AK63" s="51">
        <f t="shared" si="11"/>
        <v>1741897</v>
      </c>
      <c r="AL63" s="39"/>
      <c r="AM63" s="84"/>
      <c r="AN63" s="39"/>
    </row>
    <row r="64" spans="1:40" ht="15.75" customHeight="1" x14ac:dyDescent="0.3">
      <c r="A64" s="3">
        <f t="shared" si="5"/>
        <v>60</v>
      </c>
      <c r="B64" s="41" t="s">
        <v>294</v>
      </c>
      <c r="C64" s="41">
        <v>12115</v>
      </c>
      <c r="D64" s="63" t="s">
        <v>196</v>
      </c>
      <c r="E64" s="152">
        <f t="shared" si="7"/>
        <v>1</v>
      </c>
      <c r="F64" s="119" t="s">
        <v>450</v>
      </c>
      <c r="G64" s="72">
        <v>21323</v>
      </c>
      <c r="H64" s="64"/>
      <c r="I64" s="64">
        <v>920</v>
      </c>
      <c r="J64" s="64">
        <v>0</v>
      </c>
      <c r="K64" s="64"/>
      <c r="L64" s="64"/>
      <c r="M64" s="64">
        <v>11043</v>
      </c>
      <c r="N64" s="64">
        <v>910</v>
      </c>
      <c r="O64" s="64"/>
      <c r="P64" s="64">
        <v>742</v>
      </c>
      <c r="Q64" s="51">
        <f t="shared" si="8"/>
        <v>34938</v>
      </c>
      <c r="R64" s="11"/>
      <c r="S64" s="64">
        <v>5587</v>
      </c>
      <c r="T64" s="64">
        <v>1250</v>
      </c>
      <c r="U64" s="64">
        <v>1220</v>
      </c>
      <c r="V64" s="64">
        <v>5612</v>
      </c>
      <c r="W64" s="64">
        <v>8166</v>
      </c>
      <c r="X64" s="64">
        <v>9508</v>
      </c>
      <c r="Y64" s="64">
        <v>1910</v>
      </c>
      <c r="Z64" s="64">
        <v>1200</v>
      </c>
      <c r="AA64" s="64">
        <v>108</v>
      </c>
      <c r="AB64" s="46">
        <f t="shared" si="9"/>
        <v>34561</v>
      </c>
      <c r="AC64" s="44">
        <f t="shared" si="10"/>
        <v>377</v>
      </c>
      <c r="AD64" s="39"/>
      <c r="AE64" s="64">
        <v>245000</v>
      </c>
      <c r="AF64" s="64">
        <v>0</v>
      </c>
      <c r="AG64" s="64">
        <v>38084</v>
      </c>
      <c r="AH64" s="64">
        <v>0</v>
      </c>
      <c r="AI64" s="51">
        <f t="shared" si="12"/>
        <v>283084</v>
      </c>
      <c r="AJ64" s="64">
        <v>0</v>
      </c>
      <c r="AK64" s="51">
        <f t="shared" si="11"/>
        <v>283084</v>
      </c>
      <c r="AL64" s="39"/>
      <c r="AM64" s="84"/>
      <c r="AN64" s="39"/>
    </row>
    <row r="65" spans="1:40" ht="15.75" customHeight="1" x14ac:dyDescent="0.3">
      <c r="A65" s="3">
        <f t="shared" si="5"/>
        <v>61</v>
      </c>
      <c r="B65" s="41" t="s">
        <v>294</v>
      </c>
      <c r="C65" s="41">
        <v>12601</v>
      </c>
      <c r="D65" s="63" t="s">
        <v>202</v>
      </c>
      <c r="E65" s="152">
        <f t="shared" si="7"/>
        <v>1</v>
      </c>
      <c r="F65" s="119" t="s">
        <v>450</v>
      </c>
      <c r="G65" s="72">
        <v>141101</v>
      </c>
      <c r="H65" s="64">
        <v>0</v>
      </c>
      <c r="I65" s="64">
        <v>2880</v>
      </c>
      <c r="J65" s="64">
        <v>0</v>
      </c>
      <c r="K65" s="64">
        <v>6000</v>
      </c>
      <c r="L65" s="64"/>
      <c r="M65" s="64">
        <v>6132</v>
      </c>
      <c r="N65" s="64">
        <v>15635</v>
      </c>
      <c r="O65" s="64">
        <v>11901</v>
      </c>
      <c r="P65" s="64">
        <v>6492</v>
      </c>
      <c r="Q65" s="51">
        <f t="shared" si="8"/>
        <v>190141</v>
      </c>
      <c r="R65" s="9"/>
      <c r="S65" s="64">
        <v>62507</v>
      </c>
      <c r="T65" s="64"/>
      <c r="U65" s="64">
        <v>1107</v>
      </c>
      <c r="V65" s="64">
        <v>57373</v>
      </c>
      <c r="W65" s="64">
        <v>24822</v>
      </c>
      <c r="X65" s="64">
        <v>21157</v>
      </c>
      <c r="Y65" s="64">
        <v>1200</v>
      </c>
      <c r="Z65" s="64">
        <v>6180</v>
      </c>
      <c r="AA65" s="64">
        <v>36495</v>
      </c>
      <c r="AB65" s="46">
        <f t="shared" si="9"/>
        <v>210841</v>
      </c>
      <c r="AC65" s="44">
        <f t="shared" si="10"/>
        <v>-20700</v>
      </c>
      <c r="AD65" s="39"/>
      <c r="AE65" s="64">
        <v>1325141</v>
      </c>
      <c r="AF65" s="64">
        <v>15856</v>
      </c>
      <c r="AG65" s="64">
        <v>461521</v>
      </c>
      <c r="AH65" s="64">
        <v>1493</v>
      </c>
      <c r="AI65" s="51">
        <f t="shared" si="12"/>
        <v>1804011</v>
      </c>
      <c r="AJ65" s="64">
        <v>13000</v>
      </c>
      <c r="AK65" s="51">
        <f t="shared" si="11"/>
        <v>1791011</v>
      </c>
      <c r="AL65" s="39"/>
      <c r="AM65" s="84"/>
      <c r="AN65" s="39"/>
    </row>
    <row r="66" spans="1:40" ht="15.75" customHeight="1" x14ac:dyDescent="0.3">
      <c r="A66" s="3">
        <f t="shared" si="5"/>
        <v>62</v>
      </c>
      <c r="B66" s="41" t="s">
        <v>294</v>
      </c>
      <c r="C66" s="41">
        <v>14281</v>
      </c>
      <c r="D66" s="63" t="s">
        <v>166</v>
      </c>
      <c r="E66" s="152">
        <f t="shared" si="7"/>
        <v>1</v>
      </c>
      <c r="F66" s="119" t="s">
        <v>450</v>
      </c>
      <c r="G66" s="72">
        <v>68622</v>
      </c>
      <c r="H66" s="64"/>
      <c r="I66" s="64">
        <v>1961</v>
      </c>
      <c r="J66" s="64">
        <v>0</v>
      </c>
      <c r="K66" s="64"/>
      <c r="L66" s="64"/>
      <c r="M66" s="64">
        <v>19143</v>
      </c>
      <c r="N66" s="64">
        <v>57277</v>
      </c>
      <c r="O66" s="64"/>
      <c r="P66" s="64">
        <v>10049</v>
      </c>
      <c r="Q66" s="51">
        <f t="shared" si="8"/>
        <v>157052</v>
      </c>
      <c r="R66" s="27"/>
      <c r="S66" s="64">
        <v>46250</v>
      </c>
      <c r="T66" s="64"/>
      <c r="U66" s="64"/>
      <c r="V66" s="64">
        <v>28168</v>
      </c>
      <c r="W66" s="64">
        <v>31120</v>
      </c>
      <c r="X66" s="64">
        <v>22667</v>
      </c>
      <c r="Y66" s="64"/>
      <c r="Z66" s="64">
        <v>1296</v>
      </c>
      <c r="AA66" s="64"/>
      <c r="AB66" s="46">
        <f t="shared" si="9"/>
        <v>129501</v>
      </c>
      <c r="AC66" s="44">
        <f t="shared" si="10"/>
        <v>27551</v>
      </c>
      <c r="AD66" s="39"/>
      <c r="AE66" s="64">
        <v>1520000</v>
      </c>
      <c r="AF66" s="64">
        <v>0</v>
      </c>
      <c r="AG66" s="64">
        <v>1975469</v>
      </c>
      <c r="AH66" s="64">
        <v>1632</v>
      </c>
      <c r="AI66" s="51">
        <f t="shared" si="12"/>
        <v>3497101</v>
      </c>
      <c r="AJ66" s="64">
        <v>7009</v>
      </c>
      <c r="AK66" s="51">
        <f t="shared" si="11"/>
        <v>3490092</v>
      </c>
      <c r="AL66" s="39"/>
      <c r="AM66" s="84"/>
      <c r="AN66" s="39"/>
    </row>
    <row r="67" spans="1:40" ht="15.75" customHeight="1" x14ac:dyDescent="0.3">
      <c r="A67" s="3">
        <f t="shared" si="5"/>
        <v>63</v>
      </c>
      <c r="B67" s="41" t="s">
        <v>294</v>
      </c>
      <c r="C67" s="41">
        <v>15064</v>
      </c>
      <c r="D67" s="63" t="s">
        <v>215</v>
      </c>
      <c r="E67" s="152">
        <f t="shared" si="7"/>
        <v>1</v>
      </c>
      <c r="F67" s="119" t="s">
        <v>450</v>
      </c>
      <c r="G67" s="72">
        <v>222124</v>
      </c>
      <c r="H67" s="64">
        <v>10475</v>
      </c>
      <c r="I67" s="64">
        <v>15071</v>
      </c>
      <c r="J67" s="64">
        <v>0</v>
      </c>
      <c r="K67" s="64"/>
      <c r="L67" s="64"/>
      <c r="M67" s="64">
        <v>52</v>
      </c>
      <c r="N67" s="64">
        <v>45504</v>
      </c>
      <c r="O67" s="64">
        <v>9556</v>
      </c>
      <c r="P67" s="64"/>
      <c r="Q67" s="51">
        <f t="shared" si="8"/>
        <v>302782</v>
      </c>
      <c r="R67" s="9"/>
      <c r="S67" s="64">
        <v>108075</v>
      </c>
      <c r="T67" s="64">
        <v>32162</v>
      </c>
      <c r="U67" s="64">
        <v>13636</v>
      </c>
      <c r="V67" s="64">
        <v>22010</v>
      </c>
      <c r="W67" s="64">
        <v>43900</v>
      </c>
      <c r="X67" s="64">
        <v>20519</v>
      </c>
      <c r="Y67" s="64">
        <v>63093</v>
      </c>
      <c r="Z67" s="64">
        <v>13542</v>
      </c>
      <c r="AA67" s="64">
        <v>0</v>
      </c>
      <c r="AB67" s="46">
        <f t="shared" si="9"/>
        <v>316937</v>
      </c>
      <c r="AC67" s="44">
        <f t="shared" si="10"/>
        <v>-14155</v>
      </c>
      <c r="AD67" s="39"/>
      <c r="AE67" s="64">
        <v>1632500</v>
      </c>
      <c r="AF67" s="64">
        <v>13718</v>
      </c>
      <c r="AG67" s="64">
        <v>1422363</v>
      </c>
      <c r="AH67" s="64">
        <v>37533</v>
      </c>
      <c r="AI67" s="51">
        <f t="shared" si="12"/>
        <v>3106114</v>
      </c>
      <c r="AJ67" s="64">
        <v>33816</v>
      </c>
      <c r="AK67" s="51">
        <f t="shared" si="11"/>
        <v>3072298</v>
      </c>
      <c r="AL67" s="39"/>
      <c r="AM67" s="84"/>
      <c r="AN67" s="39"/>
    </row>
    <row r="68" spans="1:40" ht="15.75" customHeight="1" x14ac:dyDescent="0.3">
      <c r="A68" s="3">
        <f t="shared" si="5"/>
        <v>64</v>
      </c>
      <c r="B68" s="41" t="s">
        <v>294</v>
      </c>
      <c r="C68" s="41">
        <v>15928</v>
      </c>
      <c r="D68" s="63" t="s">
        <v>224</v>
      </c>
      <c r="E68" s="152">
        <f t="shared" ref="E68" si="13">IF(F68="Y",1," ")</f>
        <v>1</v>
      </c>
      <c r="F68" s="119" t="s">
        <v>450</v>
      </c>
      <c r="G68" s="72">
        <v>55192</v>
      </c>
      <c r="H68" s="64">
        <v>7727</v>
      </c>
      <c r="I68" s="64">
        <v>0</v>
      </c>
      <c r="J68" s="64">
        <v>0</v>
      </c>
      <c r="K68" s="64">
        <v>2000</v>
      </c>
      <c r="L68" s="64"/>
      <c r="M68" s="64">
        <v>4120</v>
      </c>
      <c r="N68" s="64">
        <v>23774</v>
      </c>
      <c r="O68" s="64">
        <v>4454</v>
      </c>
      <c r="P68" s="64"/>
      <c r="Q68" s="51">
        <f t="shared" si="8"/>
        <v>97267</v>
      </c>
      <c r="R68" s="9"/>
      <c r="S68" s="64">
        <v>62097</v>
      </c>
      <c r="T68" s="64">
        <v>0</v>
      </c>
      <c r="U68" s="64">
        <v>6657</v>
      </c>
      <c r="V68" s="64">
        <v>3032</v>
      </c>
      <c r="W68" s="64">
        <v>26988</v>
      </c>
      <c r="X68" s="64">
        <v>29084</v>
      </c>
      <c r="Y68" s="64"/>
      <c r="Z68" s="64"/>
      <c r="AA68" s="64">
        <v>7845</v>
      </c>
      <c r="AB68" s="46">
        <f t="shared" si="9"/>
        <v>135703</v>
      </c>
      <c r="AC68" s="44">
        <f t="shared" si="10"/>
        <v>-38436</v>
      </c>
      <c r="AD68" s="39"/>
      <c r="AE68" s="64">
        <v>1235000</v>
      </c>
      <c r="AF68" s="64">
        <v>26039</v>
      </c>
      <c r="AG68" s="64">
        <v>674452</v>
      </c>
      <c r="AH68" s="64">
        <v>1514</v>
      </c>
      <c r="AI68" s="51">
        <f t="shared" si="12"/>
        <v>1937005</v>
      </c>
      <c r="AJ68" s="64">
        <v>2542</v>
      </c>
      <c r="AK68" s="51">
        <f t="shared" si="11"/>
        <v>1934463</v>
      </c>
      <c r="AL68" s="39"/>
      <c r="AM68" s="84"/>
      <c r="AN68" s="39"/>
    </row>
    <row r="69" spans="1:40" s="7" customFormat="1" ht="15.75" customHeight="1" x14ac:dyDescent="0.3">
      <c r="A69" s="199" t="s">
        <v>438</v>
      </c>
      <c r="B69" s="200"/>
      <c r="C69" s="200"/>
      <c r="D69" s="200"/>
      <c r="E69" s="152" t="str">
        <f t="shared" ref="E69" si="14">IF(F69="Y",1," ")</f>
        <v xml:space="preserve"> </v>
      </c>
      <c r="F69" s="117"/>
      <c r="G69" s="76">
        <f>SUM(G5:G68)</f>
        <v>5589137</v>
      </c>
      <c r="H69" s="76">
        <f t="shared" ref="H69:P69" si="15">SUM(H5:H68)</f>
        <v>107167</v>
      </c>
      <c r="I69" s="76">
        <f t="shared" si="15"/>
        <v>383131</v>
      </c>
      <c r="J69" s="76">
        <f t="shared" si="15"/>
        <v>567425</v>
      </c>
      <c r="K69" s="76">
        <f t="shared" si="15"/>
        <v>960149</v>
      </c>
      <c r="L69" s="76">
        <f t="shared" si="15"/>
        <v>110587</v>
      </c>
      <c r="M69" s="76">
        <f t="shared" si="15"/>
        <v>824334</v>
      </c>
      <c r="N69" s="76">
        <f t="shared" si="15"/>
        <v>590011</v>
      </c>
      <c r="O69" s="76">
        <f t="shared" si="15"/>
        <v>371610</v>
      </c>
      <c r="P69" s="76">
        <f t="shared" si="15"/>
        <v>149030</v>
      </c>
      <c r="Q69" s="143">
        <f>SUM(Q5:Q68)</f>
        <v>9652581</v>
      </c>
      <c r="R69" s="31"/>
      <c r="S69" s="76">
        <f>SUM(S5:S68)</f>
        <v>2822001</v>
      </c>
      <c r="T69" s="76">
        <f t="shared" ref="T69:AA69" si="16">SUM(T5:T68)</f>
        <v>416952</v>
      </c>
      <c r="U69" s="76">
        <f t="shared" si="16"/>
        <v>406446</v>
      </c>
      <c r="V69" s="76">
        <f t="shared" si="16"/>
        <v>1025179</v>
      </c>
      <c r="W69" s="76">
        <f t="shared" si="16"/>
        <v>2347043</v>
      </c>
      <c r="X69" s="76">
        <f t="shared" si="16"/>
        <v>1161858</v>
      </c>
      <c r="Y69" s="76">
        <f t="shared" si="16"/>
        <v>446423</v>
      </c>
      <c r="Z69" s="76">
        <f t="shared" si="16"/>
        <v>282145</v>
      </c>
      <c r="AA69" s="76">
        <f t="shared" si="16"/>
        <v>300999</v>
      </c>
      <c r="AB69" s="46">
        <f>SUM(AB5:AB68)</f>
        <v>9209046</v>
      </c>
      <c r="AC69" s="44">
        <f t="shared" si="10"/>
        <v>443535</v>
      </c>
      <c r="AD69" s="35"/>
      <c r="AE69" s="76">
        <f>SUM(AE5:AE68)</f>
        <v>84590891</v>
      </c>
      <c r="AF69" s="76">
        <f t="shared" ref="AF69:AH69" si="17">SUM(AF5:AF68)</f>
        <v>3094356</v>
      </c>
      <c r="AG69" s="76">
        <f t="shared" si="17"/>
        <v>18826575</v>
      </c>
      <c r="AH69" s="76">
        <f t="shared" si="17"/>
        <v>667652</v>
      </c>
      <c r="AI69" s="51">
        <f>SUM(AI5:AI68)</f>
        <v>107179474</v>
      </c>
      <c r="AJ69" s="76">
        <f>SUM(AJ5:AJ68)</f>
        <v>1461377</v>
      </c>
      <c r="AK69" s="51">
        <f>SUM(AK5:AK68)</f>
        <v>105718097</v>
      </c>
      <c r="AL69" s="77"/>
      <c r="AM69" s="85"/>
    </row>
    <row r="70" spans="1:40" s="7" customFormat="1" ht="15.75" customHeight="1" x14ac:dyDescent="0.3">
      <c r="A70" s="199" t="s">
        <v>322</v>
      </c>
      <c r="B70" s="200"/>
      <c r="C70" s="200"/>
      <c r="D70" s="200"/>
      <c r="E70" s="152" t="str">
        <f>IF(F70="y",1,"")</f>
        <v/>
      </c>
      <c r="F70" s="117"/>
      <c r="G70" s="116">
        <v>5161601</v>
      </c>
      <c r="H70" s="96">
        <v>199076</v>
      </c>
      <c r="I70" s="96">
        <v>263856</v>
      </c>
      <c r="J70" s="96">
        <v>711900</v>
      </c>
      <c r="K70" s="96">
        <v>716901</v>
      </c>
      <c r="L70" s="96">
        <v>116752</v>
      </c>
      <c r="M70" s="96">
        <v>801257</v>
      </c>
      <c r="N70" s="96">
        <v>582013</v>
      </c>
      <c r="O70" s="96">
        <v>368872</v>
      </c>
      <c r="P70" s="96">
        <v>165146</v>
      </c>
      <c r="Q70" s="83">
        <v>9087374</v>
      </c>
      <c r="R70" s="92"/>
      <c r="S70" s="96">
        <v>2411421</v>
      </c>
      <c r="T70" s="96">
        <v>351170</v>
      </c>
      <c r="U70" s="96">
        <v>474206</v>
      </c>
      <c r="V70" s="96">
        <v>1148987</v>
      </c>
      <c r="W70" s="96">
        <v>1733430</v>
      </c>
      <c r="X70" s="96">
        <v>1350286</v>
      </c>
      <c r="Y70" s="96">
        <v>384689</v>
      </c>
      <c r="Z70" s="96">
        <v>240791</v>
      </c>
      <c r="AA70" s="96">
        <v>176586</v>
      </c>
      <c r="AB70" s="46">
        <v>8271566</v>
      </c>
      <c r="AC70" s="44">
        <v>815808</v>
      </c>
      <c r="AD70" s="97"/>
      <c r="AE70" s="96">
        <v>87185507</v>
      </c>
      <c r="AF70" s="96">
        <v>3880009</v>
      </c>
      <c r="AG70" s="96">
        <v>17364931</v>
      </c>
      <c r="AH70" s="96">
        <v>317680</v>
      </c>
      <c r="AI70" s="51">
        <v>108748127</v>
      </c>
      <c r="AJ70" s="96">
        <v>715593</v>
      </c>
      <c r="AK70" s="83">
        <v>108032534</v>
      </c>
      <c r="AL70" s="77"/>
      <c r="AM70" s="97"/>
      <c r="AN70" s="97"/>
    </row>
    <row r="71" spans="1:40" s="7" customFormat="1" ht="15.75" customHeight="1" x14ac:dyDescent="0.3">
      <c r="A71" s="201" t="s">
        <v>439</v>
      </c>
      <c r="B71" s="202"/>
      <c r="C71" s="202"/>
      <c r="D71" s="202"/>
      <c r="E71" s="152" t="str">
        <f>IF(F71="y",1,"")</f>
        <v/>
      </c>
      <c r="F71" s="118"/>
      <c r="G71" s="66">
        <f t="shared" ref="G71:AJ71" si="18">+G69/G70</f>
        <v>1.0828301141448167</v>
      </c>
      <c r="H71" s="40">
        <f t="shared" si="18"/>
        <v>0.53832204786111837</v>
      </c>
      <c r="I71" s="40">
        <f t="shared" si="18"/>
        <v>1.4520458128676248</v>
      </c>
      <c r="J71" s="40">
        <f t="shared" si="18"/>
        <v>0.79705717095097628</v>
      </c>
      <c r="K71" s="40">
        <f t="shared" si="18"/>
        <v>1.3393048691520866</v>
      </c>
      <c r="L71" s="40">
        <f t="shared" si="18"/>
        <v>0.94719576538303407</v>
      </c>
      <c r="M71" s="40">
        <f t="shared" si="18"/>
        <v>1.0288009964343525</v>
      </c>
      <c r="N71" s="40">
        <f t="shared" si="18"/>
        <v>1.0137419610902163</v>
      </c>
      <c r="O71" s="40">
        <f t="shared" si="18"/>
        <v>1.0074226289878332</v>
      </c>
      <c r="P71" s="40">
        <f t="shared" si="18"/>
        <v>0.90241362188608865</v>
      </c>
      <c r="Q71" s="52">
        <f t="shared" si="18"/>
        <v>1.0621969559082745</v>
      </c>
      <c r="R71" s="79"/>
      <c r="S71" s="40">
        <f t="shared" si="18"/>
        <v>1.1702647526085241</v>
      </c>
      <c r="T71" s="40">
        <f t="shared" si="18"/>
        <v>1.1873223794743286</v>
      </c>
      <c r="U71" s="40">
        <f t="shared" si="18"/>
        <v>0.85710851402133248</v>
      </c>
      <c r="V71" s="40">
        <f t="shared" si="18"/>
        <v>0.89224595230407311</v>
      </c>
      <c r="W71" s="40">
        <f t="shared" si="18"/>
        <v>1.3539877583750137</v>
      </c>
      <c r="X71" s="40">
        <f t="shared" si="18"/>
        <v>0.86045326693752289</v>
      </c>
      <c r="Y71" s="40">
        <f t="shared" si="18"/>
        <v>1.1604776845711731</v>
      </c>
      <c r="Z71" s="40">
        <v>0</v>
      </c>
      <c r="AA71" s="40">
        <f t="shared" si="18"/>
        <v>1.7045462267676939</v>
      </c>
      <c r="AB71" s="80">
        <f>+AB69/AB70</f>
        <v>1.1133376678612006</v>
      </c>
      <c r="AC71" s="80">
        <f>+AC69/AC70*-1</f>
        <v>-0.54367571781595669</v>
      </c>
      <c r="AD71" s="37"/>
      <c r="AE71" s="40">
        <f t="shared" si="18"/>
        <v>0.97024028316999977</v>
      </c>
      <c r="AF71" s="66">
        <f t="shared" si="18"/>
        <v>0.79751258308936912</v>
      </c>
      <c r="AG71" s="40">
        <f t="shared" si="18"/>
        <v>1.0841721743668316</v>
      </c>
      <c r="AH71" s="40">
        <f t="shared" si="18"/>
        <v>2.1016494585746663</v>
      </c>
      <c r="AI71" s="52">
        <f>+AI69/AI70</f>
        <v>0.98557535616222613</v>
      </c>
      <c r="AJ71" s="40">
        <f t="shared" si="18"/>
        <v>2.0421901835261105</v>
      </c>
      <c r="AK71" s="52">
        <f>+AK69/AK70</f>
        <v>0.9785764814143858</v>
      </c>
      <c r="AL71" s="77"/>
    </row>
    <row r="72" spans="1:40" ht="15.75" customHeight="1" x14ac:dyDescent="0.3">
      <c r="B72" s="41"/>
      <c r="C72" s="41"/>
      <c r="D72" s="63"/>
      <c r="E72" s="49" t="str">
        <f>IF(F72="y",1,"")</f>
        <v/>
      </c>
      <c r="F72" s="41"/>
      <c r="G72" s="61"/>
      <c r="U72"/>
      <c r="V72"/>
      <c r="W72"/>
      <c r="X72"/>
      <c r="Y72"/>
      <c r="Z72"/>
      <c r="AA72"/>
      <c r="AD72" s="47"/>
    </row>
    <row r="73" spans="1:40" ht="15.75" customHeight="1" x14ac:dyDescent="0.3">
      <c r="B73" s="41"/>
      <c r="C73" s="41"/>
      <c r="D73" s="149" t="s">
        <v>442</v>
      </c>
      <c r="E73" s="149"/>
      <c r="F73" s="35">
        <f>SUM(E5:E68)</f>
        <v>53</v>
      </c>
      <c r="G73" s="61"/>
      <c r="U73"/>
      <c r="V73" s="95"/>
      <c r="W73"/>
      <c r="X73"/>
      <c r="Y73"/>
      <c r="Z73"/>
      <c r="AA73"/>
    </row>
    <row r="74" spans="1:40" ht="15.75" customHeight="1" x14ac:dyDescent="0.3">
      <c r="B74" s="41"/>
      <c r="C74" s="41"/>
      <c r="D74" s="149" t="s">
        <v>318</v>
      </c>
      <c r="E74" s="149"/>
      <c r="F74" s="150">
        <f>+F73/A68</f>
        <v>0.828125</v>
      </c>
      <c r="G74" s="61"/>
      <c r="U74"/>
      <c r="V74" s="95"/>
      <c r="W74"/>
      <c r="X74"/>
      <c r="Y74"/>
      <c r="Z74"/>
      <c r="AA74"/>
    </row>
    <row r="75" spans="1:40" ht="15.75" customHeight="1" x14ac:dyDescent="0.3">
      <c r="B75" s="41"/>
      <c r="C75" s="41"/>
      <c r="D75" s="63"/>
      <c r="E75" s="49" t="str">
        <f>IF(F75="y",1,"")</f>
        <v/>
      </c>
      <c r="F75" s="41"/>
      <c r="G75" s="61"/>
      <c r="U75"/>
      <c r="V75" s="95"/>
      <c r="W75"/>
      <c r="X75"/>
      <c r="Y75"/>
      <c r="Z75"/>
      <c r="AA75"/>
    </row>
    <row r="76" spans="1:40" ht="15.75" customHeight="1" x14ac:dyDescent="0.3">
      <c r="B76" s="41"/>
      <c r="C76" s="41"/>
      <c r="D76" s="63"/>
      <c r="E76" s="63"/>
      <c r="F76" s="41"/>
      <c r="G76" s="61"/>
      <c r="U76"/>
      <c r="V76" s="95"/>
      <c r="W76"/>
      <c r="X76"/>
      <c r="Y76"/>
      <c r="Z76"/>
      <c r="AA76"/>
    </row>
    <row r="77" spans="1:40" ht="15.75" customHeight="1" x14ac:dyDescent="0.3">
      <c r="B77" s="41"/>
      <c r="C77" s="41"/>
      <c r="D77" s="63"/>
      <c r="E77" s="63"/>
      <c r="F77" s="41"/>
      <c r="G77" s="61"/>
      <c r="U77"/>
      <c r="V77" s="95"/>
      <c r="W77"/>
      <c r="X77"/>
      <c r="Y77"/>
      <c r="Z77"/>
      <c r="AA77"/>
    </row>
    <row r="78" spans="1:40" ht="15.75" customHeight="1" x14ac:dyDescent="0.3">
      <c r="B78" s="41"/>
      <c r="C78" s="41"/>
      <c r="D78" s="63"/>
      <c r="E78" s="63"/>
      <c r="F78" s="41"/>
      <c r="G78" s="61"/>
      <c r="U78"/>
      <c r="V78"/>
      <c r="W78"/>
      <c r="X78"/>
      <c r="Y78"/>
      <c r="Z78"/>
      <c r="AA78"/>
    </row>
    <row r="79" spans="1:40" ht="15.75" customHeight="1" x14ac:dyDescent="0.3">
      <c r="B79" s="41"/>
      <c r="C79" s="41"/>
      <c r="D79" s="63"/>
      <c r="E79" s="63"/>
      <c r="F79" s="41"/>
      <c r="G79" s="61"/>
      <c r="U79"/>
      <c r="V79"/>
      <c r="W79"/>
      <c r="X79"/>
      <c r="Y79"/>
      <c r="Z79"/>
      <c r="AA79"/>
    </row>
    <row r="80" spans="1:40" ht="15.75" customHeight="1" x14ac:dyDescent="0.3">
      <c r="B80" s="41"/>
      <c r="C80" s="41"/>
      <c r="D80" s="63"/>
      <c r="E80" s="63"/>
      <c r="F80" s="41"/>
      <c r="G80" s="61"/>
      <c r="U80"/>
      <c r="V80"/>
      <c r="W80"/>
      <c r="X80"/>
      <c r="Y80"/>
      <c r="Z80"/>
      <c r="AA80"/>
    </row>
    <row r="81" spans="2:27" ht="15.75" customHeight="1" x14ac:dyDescent="0.3">
      <c r="B81" s="41"/>
      <c r="C81" s="41"/>
      <c r="D81" s="63"/>
      <c r="E81" s="63"/>
      <c r="F81" s="41"/>
      <c r="G81" s="61"/>
      <c r="U81"/>
      <c r="V81"/>
      <c r="W81"/>
      <c r="X81"/>
      <c r="Y81"/>
      <c r="Z81"/>
      <c r="AA81"/>
    </row>
    <row r="82" spans="2:27" ht="15.75" customHeight="1" x14ac:dyDescent="0.3">
      <c r="B82" s="41"/>
      <c r="C82" s="41"/>
      <c r="D82" s="63"/>
      <c r="E82" s="63"/>
      <c r="F82" s="41"/>
      <c r="G82" s="61"/>
      <c r="U82"/>
      <c r="V82"/>
      <c r="W82"/>
      <c r="X82"/>
      <c r="Y82"/>
      <c r="Z82"/>
      <c r="AA82"/>
    </row>
    <row r="83" spans="2:27" ht="15.75" customHeight="1" x14ac:dyDescent="0.3">
      <c r="B83" s="41"/>
      <c r="C83" s="41"/>
      <c r="D83" s="63"/>
      <c r="E83" s="63"/>
      <c r="F83" s="41"/>
      <c r="G83" s="61"/>
      <c r="U83"/>
      <c r="V83"/>
      <c r="W83"/>
      <c r="X83"/>
      <c r="Y83"/>
      <c r="Z83"/>
      <c r="AA83"/>
    </row>
    <row r="84" spans="2:27" ht="15.75" customHeight="1" x14ac:dyDescent="0.3">
      <c r="B84" s="41"/>
      <c r="C84" s="41"/>
      <c r="D84" s="63"/>
      <c r="E84" s="63"/>
      <c r="F84" s="41"/>
      <c r="G84" s="61"/>
      <c r="U84"/>
      <c r="V84"/>
      <c r="W84"/>
      <c r="X84"/>
      <c r="Y84"/>
      <c r="Z84"/>
      <c r="AA84"/>
    </row>
    <row r="85" spans="2:27" ht="15.75" customHeight="1" x14ac:dyDescent="0.3">
      <c r="B85" s="41"/>
      <c r="C85" s="41"/>
      <c r="D85" s="63"/>
      <c r="E85" s="63"/>
      <c r="F85" s="41"/>
      <c r="G85" s="61"/>
      <c r="U85"/>
      <c r="V85"/>
      <c r="W85"/>
      <c r="X85"/>
      <c r="Y85"/>
      <c r="Z85"/>
      <c r="AA85"/>
    </row>
    <row r="86" spans="2:27" ht="15.75" customHeight="1" x14ac:dyDescent="0.3">
      <c r="B86" s="41"/>
      <c r="C86" s="41"/>
      <c r="D86" s="63"/>
      <c r="E86" s="63"/>
      <c r="F86" s="41"/>
      <c r="G86" s="61"/>
      <c r="U86"/>
      <c r="V86"/>
      <c r="W86"/>
      <c r="X86"/>
      <c r="Y86"/>
      <c r="Z86"/>
      <c r="AA86"/>
    </row>
    <row r="87" spans="2:27" ht="15.75" customHeight="1" x14ac:dyDescent="0.3">
      <c r="B87" s="41"/>
      <c r="C87" s="41"/>
      <c r="D87" s="63"/>
      <c r="E87" s="63"/>
      <c r="F87" s="41"/>
      <c r="G87" s="61"/>
      <c r="U87"/>
      <c r="V87"/>
      <c r="W87"/>
      <c r="X87"/>
      <c r="Y87"/>
      <c r="Z87"/>
      <c r="AA87"/>
    </row>
    <row r="88" spans="2:27" ht="15.75" customHeight="1" x14ac:dyDescent="0.3">
      <c r="B88" s="41"/>
      <c r="C88" s="41"/>
      <c r="D88" s="63"/>
      <c r="E88" s="63"/>
      <c r="F88" s="41"/>
      <c r="G88" s="61"/>
      <c r="U88"/>
      <c r="V88"/>
      <c r="W88"/>
      <c r="X88"/>
      <c r="Y88"/>
      <c r="Z88"/>
      <c r="AA88"/>
    </row>
    <row r="89" spans="2:27" ht="15.75" customHeight="1" x14ac:dyDescent="0.3">
      <c r="B89" s="41"/>
      <c r="C89" s="41"/>
      <c r="D89" s="63"/>
      <c r="E89" s="63"/>
      <c r="F89" s="41"/>
      <c r="G89" s="61"/>
      <c r="U89"/>
      <c r="V89"/>
      <c r="W89"/>
      <c r="X89"/>
      <c r="Y89"/>
      <c r="Z89"/>
      <c r="AA89"/>
    </row>
    <row r="90" spans="2:27" ht="15.75" customHeight="1" x14ac:dyDescent="0.3">
      <c r="B90" s="41"/>
      <c r="C90" s="41"/>
      <c r="D90" s="63"/>
      <c r="E90" s="63"/>
      <c r="F90" s="41"/>
      <c r="G90" s="61"/>
      <c r="U90"/>
      <c r="V90"/>
      <c r="W90"/>
      <c r="X90"/>
      <c r="Y90"/>
      <c r="Z90"/>
      <c r="AA90"/>
    </row>
    <row r="91" spans="2:27" ht="15.75" customHeight="1" x14ac:dyDescent="0.3">
      <c r="B91" s="41"/>
      <c r="C91" s="41"/>
      <c r="D91" s="63"/>
      <c r="E91" s="63"/>
      <c r="F91" s="41"/>
      <c r="G91" s="61"/>
      <c r="U91"/>
      <c r="V91"/>
      <c r="W91"/>
      <c r="X91"/>
      <c r="Y91"/>
      <c r="Z91"/>
      <c r="AA91"/>
    </row>
    <row r="92" spans="2:27" ht="15.75" customHeight="1" x14ac:dyDescent="0.3">
      <c r="B92" s="41"/>
      <c r="C92" s="41"/>
      <c r="D92" s="63"/>
      <c r="E92" s="63"/>
      <c r="F92" s="41"/>
      <c r="G92" s="61"/>
      <c r="U92"/>
      <c r="V92"/>
      <c r="W92"/>
      <c r="X92"/>
      <c r="Y92"/>
      <c r="Z92"/>
      <c r="AA92"/>
    </row>
    <row r="93" spans="2:27" ht="15.75" customHeight="1" x14ac:dyDescent="0.3">
      <c r="B93" s="41"/>
      <c r="C93" s="41"/>
      <c r="D93" s="63"/>
      <c r="E93" s="63"/>
      <c r="F93" s="41"/>
      <c r="G93" s="61"/>
      <c r="U93"/>
      <c r="V93"/>
      <c r="W93"/>
      <c r="X93"/>
      <c r="Y93"/>
      <c r="Z93"/>
      <c r="AA93"/>
    </row>
    <row r="94" spans="2:27" ht="15.75" customHeight="1" x14ac:dyDescent="0.3">
      <c r="B94" s="41"/>
      <c r="C94" s="41"/>
      <c r="D94" s="63"/>
      <c r="E94" s="63"/>
      <c r="F94" s="41"/>
      <c r="G94" s="61"/>
      <c r="U94"/>
      <c r="V94"/>
      <c r="W94"/>
      <c r="X94"/>
      <c r="Y94"/>
      <c r="Z94"/>
      <c r="AA94"/>
    </row>
    <row r="95" spans="2:27" ht="15.75" customHeight="1" x14ac:dyDescent="0.3">
      <c r="B95" s="41"/>
      <c r="C95" s="41"/>
      <c r="D95" s="63"/>
      <c r="E95" s="63"/>
      <c r="F95" s="41"/>
      <c r="G95" s="61"/>
      <c r="U95"/>
      <c r="V95"/>
      <c r="W95"/>
      <c r="X95"/>
      <c r="Y95"/>
      <c r="Z95"/>
      <c r="AA95"/>
    </row>
    <row r="96" spans="2:27" ht="15.75" customHeight="1" x14ac:dyDescent="0.3">
      <c r="B96" s="41"/>
      <c r="C96" s="41"/>
      <c r="D96" s="63"/>
      <c r="E96" s="63"/>
      <c r="F96" s="41"/>
      <c r="G96" s="61"/>
      <c r="U96"/>
      <c r="V96"/>
      <c r="W96"/>
      <c r="X96"/>
      <c r="Y96"/>
      <c r="Z96"/>
      <c r="AA96"/>
    </row>
    <row r="97" spans="2:27" ht="15.75" customHeight="1" x14ac:dyDescent="0.3">
      <c r="B97" s="41"/>
      <c r="C97" s="41"/>
      <c r="D97" s="63"/>
      <c r="E97" s="63"/>
      <c r="F97" s="41"/>
      <c r="G97" s="61"/>
      <c r="U97"/>
      <c r="V97"/>
      <c r="W97"/>
      <c r="X97"/>
      <c r="Y97"/>
      <c r="Z97"/>
      <c r="AA97"/>
    </row>
    <row r="98" spans="2:27" ht="15.75" customHeight="1" x14ac:dyDescent="0.3">
      <c r="B98" s="41"/>
      <c r="C98" s="41"/>
      <c r="D98" s="63"/>
      <c r="E98" s="63"/>
      <c r="F98" s="41"/>
      <c r="G98" s="61"/>
      <c r="U98"/>
      <c r="V98"/>
      <c r="W98"/>
      <c r="X98"/>
      <c r="Y98"/>
      <c r="Z98"/>
      <c r="AA98"/>
    </row>
    <row r="99" spans="2:27" ht="15.75" customHeight="1" x14ac:dyDescent="0.3">
      <c r="B99" s="41"/>
      <c r="C99" s="41"/>
      <c r="D99" s="63"/>
      <c r="E99" s="63"/>
      <c r="F99" s="41"/>
      <c r="G99" s="61"/>
      <c r="U99"/>
      <c r="V99"/>
      <c r="W99"/>
      <c r="X99"/>
      <c r="Y99"/>
      <c r="Z99"/>
      <c r="AA99"/>
    </row>
    <row r="100" spans="2:27" ht="15.75" customHeight="1" x14ac:dyDescent="0.3">
      <c r="B100" s="41"/>
      <c r="C100" s="41"/>
      <c r="D100" s="63"/>
      <c r="E100" s="63"/>
      <c r="F100" s="41"/>
      <c r="G100" s="61"/>
      <c r="U100"/>
      <c r="V100"/>
      <c r="W100"/>
      <c r="X100"/>
      <c r="Y100"/>
      <c r="Z100"/>
      <c r="AA100"/>
    </row>
    <row r="101" spans="2:27" ht="15.75" customHeight="1" x14ac:dyDescent="0.3">
      <c r="B101" s="41"/>
      <c r="C101" s="41"/>
      <c r="D101" s="63"/>
      <c r="E101" s="63"/>
      <c r="F101" s="41"/>
      <c r="G101" s="61"/>
      <c r="U101"/>
      <c r="V101"/>
      <c r="W101"/>
      <c r="X101"/>
      <c r="Y101"/>
      <c r="Z101"/>
      <c r="AA101"/>
    </row>
    <row r="102" spans="2:27" ht="15.75" customHeight="1" x14ac:dyDescent="0.3">
      <c r="B102" s="41"/>
      <c r="C102" s="41"/>
      <c r="D102" s="63"/>
      <c r="E102" s="63"/>
      <c r="F102" s="41"/>
      <c r="G102" s="61"/>
      <c r="U102"/>
      <c r="V102"/>
      <c r="W102"/>
      <c r="X102"/>
      <c r="Y102"/>
      <c r="Z102"/>
      <c r="AA102"/>
    </row>
    <row r="103" spans="2:27" ht="15.75" customHeight="1" x14ac:dyDescent="0.3">
      <c r="B103" s="41"/>
      <c r="C103" s="41"/>
      <c r="D103" s="63"/>
      <c r="E103" s="63"/>
      <c r="F103" s="41"/>
      <c r="G103" s="61"/>
      <c r="U103"/>
      <c r="V103"/>
      <c r="W103"/>
      <c r="X103"/>
      <c r="Y103"/>
      <c r="Z103"/>
      <c r="AA103"/>
    </row>
    <row r="104" spans="2:27" ht="15.75" customHeight="1" x14ac:dyDescent="0.3">
      <c r="B104" s="41"/>
      <c r="C104" s="41"/>
      <c r="D104" s="63"/>
      <c r="E104" s="63"/>
      <c r="F104" s="41"/>
      <c r="G104" s="61"/>
      <c r="U104"/>
      <c r="V104"/>
      <c r="W104"/>
      <c r="X104"/>
      <c r="Y104"/>
      <c r="Z104"/>
      <c r="AA104"/>
    </row>
    <row r="105" spans="2:27" ht="15.75" customHeight="1" x14ac:dyDescent="0.3">
      <c r="B105" s="41"/>
      <c r="C105" s="41"/>
      <c r="D105" s="63"/>
      <c r="E105" s="63"/>
      <c r="F105" s="41"/>
      <c r="G105" s="61"/>
      <c r="U105"/>
      <c r="V105"/>
      <c r="W105"/>
      <c r="X105"/>
      <c r="Y105"/>
      <c r="Z105"/>
      <c r="AA105"/>
    </row>
    <row r="106" spans="2:27" ht="15.75" customHeight="1" x14ac:dyDescent="0.3">
      <c r="B106" s="41"/>
      <c r="C106" s="41"/>
      <c r="D106" s="63"/>
      <c r="E106" s="63"/>
      <c r="F106" s="41"/>
      <c r="G106" s="61"/>
      <c r="U106"/>
      <c r="V106"/>
      <c r="W106"/>
      <c r="X106"/>
      <c r="Y106"/>
      <c r="Z106"/>
      <c r="AA106"/>
    </row>
    <row r="107" spans="2:27" ht="15.75" customHeight="1" x14ac:dyDescent="0.3">
      <c r="B107" s="41"/>
      <c r="C107" s="41"/>
      <c r="D107" s="63"/>
      <c r="E107" s="63"/>
      <c r="F107" s="41"/>
      <c r="G107" s="61"/>
      <c r="U107"/>
      <c r="V107"/>
      <c r="W107"/>
      <c r="X107"/>
      <c r="Y107"/>
      <c r="Z107"/>
      <c r="AA107"/>
    </row>
    <row r="108" spans="2:27" ht="15.75" customHeight="1" x14ac:dyDescent="0.3">
      <c r="B108" s="41"/>
      <c r="C108" s="41"/>
      <c r="D108" s="63"/>
      <c r="E108" s="63"/>
      <c r="F108" s="41"/>
      <c r="G108" s="61"/>
      <c r="U108"/>
      <c r="V108"/>
      <c r="W108"/>
      <c r="X108"/>
      <c r="Y108"/>
      <c r="Z108"/>
      <c r="AA108"/>
    </row>
    <row r="109" spans="2:27" ht="15.75" customHeight="1" x14ac:dyDescent="0.3">
      <c r="B109" s="41"/>
      <c r="C109" s="41"/>
      <c r="D109" s="63"/>
      <c r="E109" s="63"/>
      <c r="F109" s="41"/>
      <c r="G109" s="61"/>
      <c r="U109"/>
      <c r="V109"/>
      <c r="W109"/>
      <c r="X109"/>
      <c r="Y109"/>
      <c r="Z109"/>
      <c r="AA109"/>
    </row>
    <row r="110" spans="2:27" ht="15.75" customHeight="1" x14ac:dyDescent="0.3">
      <c r="B110" s="41"/>
      <c r="C110" s="41"/>
      <c r="D110" s="63"/>
      <c r="E110" s="63"/>
      <c r="F110" s="41"/>
      <c r="G110" s="61"/>
      <c r="U110"/>
      <c r="V110"/>
      <c r="W110"/>
      <c r="X110"/>
      <c r="Y110"/>
      <c r="Z110"/>
      <c r="AA110"/>
    </row>
    <row r="111" spans="2:27" ht="15.75" customHeight="1" x14ac:dyDescent="0.3">
      <c r="B111" s="41"/>
      <c r="C111" s="41"/>
      <c r="D111" s="63"/>
      <c r="E111" s="63"/>
      <c r="F111" s="41"/>
      <c r="G111" s="61"/>
      <c r="U111"/>
      <c r="V111"/>
      <c r="W111"/>
      <c r="X111"/>
      <c r="Y111"/>
      <c r="Z111"/>
      <c r="AA111"/>
    </row>
    <row r="112" spans="2:27" ht="15.75" customHeight="1" x14ac:dyDescent="0.3">
      <c r="B112" s="41"/>
      <c r="C112" s="41"/>
      <c r="D112" s="63"/>
      <c r="E112" s="63"/>
      <c r="F112" s="41"/>
      <c r="G112" s="61"/>
      <c r="U112"/>
      <c r="V112"/>
      <c r="W112"/>
      <c r="X112"/>
      <c r="Y112"/>
      <c r="Z112"/>
      <c r="AA112"/>
    </row>
    <row r="113" spans="2:27" ht="15.75" customHeight="1" x14ac:dyDescent="0.3">
      <c r="B113" s="41"/>
      <c r="C113" s="41"/>
      <c r="D113" s="63"/>
      <c r="E113" s="63"/>
      <c r="F113" s="41"/>
      <c r="G113" s="61"/>
      <c r="U113"/>
      <c r="V113"/>
      <c r="W113"/>
      <c r="X113"/>
      <c r="Y113"/>
      <c r="Z113"/>
      <c r="AA113"/>
    </row>
    <row r="114" spans="2:27" ht="15.75" customHeight="1" x14ac:dyDescent="0.3">
      <c r="B114" s="41"/>
      <c r="C114" s="41"/>
      <c r="D114" s="63"/>
      <c r="E114" s="63"/>
      <c r="F114" s="41"/>
      <c r="G114" s="61"/>
      <c r="U114"/>
      <c r="V114"/>
      <c r="W114"/>
      <c r="X114"/>
      <c r="Y114"/>
      <c r="Z114"/>
      <c r="AA114"/>
    </row>
    <row r="115" spans="2:27" ht="15.75" customHeight="1" x14ac:dyDescent="0.3">
      <c r="B115" s="41"/>
      <c r="C115" s="41"/>
      <c r="D115" s="63"/>
      <c r="E115" s="63"/>
      <c r="F115" s="41"/>
      <c r="G115" s="61"/>
      <c r="U115"/>
      <c r="V115"/>
      <c r="W115"/>
      <c r="X115"/>
      <c r="Y115"/>
      <c r="Z115"/>
      <c r="AA115"/>
    </row>
    <row r="116" spans="2:27" ht="15.75" customHeight="1" x14ac:dyDescent="0.3">
      <c r="B116" s="41"/>
      <c r="C116" s="41"/>
      <c r="D116" s="63"/>
      <c r="E116" s="63"/>
      <c r="F116" s="41"/>
      <c r="G116" s="61"/>
      <c r="U116"/>
      <c r="V116"/>
      <c r="W116"/>
      <c r="X116"/>
      <c r="Y116"/>
      <c r="Z116"/>
      <c r="AA116"/>
    </row>
    <row r="117" spans="2:27" ht="15.75" customHeight="1" x14ac:dyDescent="0.3">
      <c r="B117" s="41"/>
      <c r="C117" s="41"/>
      <c r="D117" s="63"/>
      <c r="E117" s="63"/>
      <c r="F117" s="41"/>
      <c r="G117" s="61"/>
      <c r="U117"/>
      <c r="V117"/>
      <c r="W117"/>
      <c r="X117"/>
      <c r="Y117"/>
      <c r="Z117"/>
      <c r="AA117"/>
    </row>
    <row r="118" spans="2:27" ht="15.75" customHeight="1" x14ac:dyDescent="0.3">
      <c r="B118" s="41"/>
      <c r="C118" s="41"/>
      <c r="D118" s="63"/>
      <c r="E118" s="63"/>
      <c r="F118" s="41"/>
      <c r="G118" s="61"/>
      <c r="U118"/>
      <c r="V118"/>
      <c r="W118"/>
      <c r="X118"/>
      <c r="Y118"/>
      <c r="Z118"/>
      <c r="AA118"/>
    </row>
    <row r="119" spans="2:27" ht="15.75" customHeight="1" x14ac:dyDescent="0.3">
      <c r="B119" s="41"/>
      <c r="C119" s="41"/>
      <c r="D119" s="63"/>
      <c r="E119" s="63"/>
      <c r="F119" s="41"/>
      <c r="G119" s="61"/>
      <c r="U119"/>
      <c r="V119"/>
      <c r="W119"/>
      <c r="X119"/>
      <c r="Y119"/>
      <c r="Z119"/>
      <c r="AA119"/>
    </row>
    <row r="120" spans="2:27" ht="15.75" customHeight="1" x14ac:dyDescent="0.3">
      <c r="B120" s="41"/>
      <c r="C120" s="41"/>
      <c r="D120" s="63"/>
      <c r="E120" s="63"/>
      <c r="F120" s="41"/>
      <c r="G120" s="61"/>
      <c r="U120"/>
      <c r="V120"/>
      <c r="W120"/>
      <c r="X120"/>
      <c r="Y120"/>
      <c r="Z120"/>
      <c r="AA120"/>
    </row>
    <row r="121" spans="2:27" ht="15.75" customHeight="1" x14ac:dyDescent="0.3">
      <c r="B121" s="41"/>
      <c r="C121" s="41"/>
      <c r="D121" s="63"/>
      <c r="E121" s="63"/>
      <c r="F121" s="41"/>
      <c r="G121" s="61"/>
      <c r="U121"/>
      <c r="V121"/>
      <c r="W121"/>
      <c r="X121"/>
      <c r="Y121"/>
      <c r="Z121"/>
      <c r="AA121"/>
    </row>
    <row r="122" spans="2:27" ht="15.75" customHeight="1" x14ac:dyDescent="0.3">
      <c r="B122" s="41"/>
      <c r="C122" s="41"/>
      <c r="D122" s="63"/>
      <c r="E122" s="63"/>
      <c r="F122" s="41"/>
      <c r="G122" s="61"/>
      <c r="U122"/>
      <c r="V122"/>
      <c r="W122"/>
      <c r="X122"/>
      <c r="Y122"/>
      <c r="Z122"/>
      <c r="AA122"/>
    </row>
    <row r="123" spans="2:27" ht="15.75" customHeight="1" x14ac:dyDescent="0.3">
      <c r="B123" s="41"/>
      <c r="C123" s="41"/>
      <c r="D123" s="63"/>
      <c r="E123" s="63"/>
      <c r="F123" s="41"/>
      <c r="G123" s="61"/>
      <c r="U123"/>
      <c r="V123"/>
      <c r="W123"/>
      <c r="X123"/>
      <c r="Y123"/>
      <c r="Z123"/>
      <c r="AA123"/>
    </row>
    <row r="124" spans="2:27" ht="15.75" customHeight="1" x14ac:dyDescent="0.3">
      <c r="B124" s="41"/>
      <c r="C124" s="41"/>
      <c r="D124" s="63"/>
      <c r="E124" s="63"/>
      <c r="F124" s="41"/>
      <c r="G124" s="61"/>
      <c r="U124"/>
      <c r="V124"/>
      <c r="W124"/>
      <c r="X124"/>
      <c r="Y124"/>
      <c r="Z124"/>
      <c r="AA124"/>
    </row>
    <row r="125" spans="2:27" ht="15.75" customHeight="1" x14ac:dyDescent="0.3">
      <c r="B125" s="41"/>
      <c r="C125" s="41"/>
      <c r="D125" s="63"/>
      <c r="E125" s="63"/>
      <c r="F125" s="41"/>
      <c r="G125" s="61"/>
      <c r="U125"/>
      <c r="V125"/>
      <c r="W125"/>
      <c r="X125"/>
      <c r="Y125"/>
      <c r="Z125"/>
      <c r="AA125"/>
    </row>
    <row r="126" spans="2:27" ht="15.75" customHeight="1" x14ac:dyDescent="0.3">
      <c r="B126" s="41"/>
      <c r="C126" s="41"/>
      <c r="D126" s="63"/>
      <c r="E126" s="63"/>
      <c r="F126" s="41"/>
      <c r="G126" s="61"/>
      <c r="U126"/>
      <c r="V126"/>
      <c r="W126"/>
      <c r="X126"/>
      <c r="Y126"/>
      <c r="Z126"/>
      <c r="AA126"/>
    </row>
    <row r="127" spans="2:27" ht="15.75" customHeight="1" x14ac:dyDescent="0.3">
      <c r="B127" s="41"/>
      <c r="C127" s="41"/>
      <c r="D127" s="63"/>
      <c r="E127" s="63"/>
      <c r="F127" s="41"/>
      <c r="G127" s="61"/>
      <c r="U127"/>
      <c r="V127"/>
      <c r="W127"/>
      <c r="X127"/>
      <c r="Y127"/>
      <c r="Z127"/>
      <c r="AA127"/>
    </row>
    <row r="128" spans="2:27" ht="15.75" customHeight="1" x14ac:dyDescent="0.3">
      <c r="U128"/>
      <c r="V128"/>
      <c r="W128"/>
      <c r="X128"/>
      <c r="Y128"/>
      <c r="Z128"/>
      <c r="AA128"/>
    </row>
    <row r="129" spans="4:27" ht="15.75" customHeight="1" x14ac:dyDescent="0.3">
      <c r="U129"/>
      <c r="V129"/>
      <c r="W129"/>
      <c r="X129"/>
      <c r="Y129"/>
      <c r="Z129"/>
      <c r="AA129"/>
    </row>
    <row r="130" spans="4:27" ht="15.75" customHeight="1" x14ac:dyDescent="0.3">
      <c r="U130"/>
      <c r="V130"/>
      <c r="W130"/>
      <c r="X130"/>
      <c r="Y130"/>
      <c r="Z130"/>
      <c r="AA130"/>
    </row>
    <row r="131" spans="4:27" ht="15.75" customHeight="1" x14ac:dyDescent="0.3">
      <c r="U131"/>
      <c r="V131"/>
      <c r="W131"/>
      <c r="X131"/>
      <c r="Y131"/>
      <c r="Z131"/>
      <c r="AA131"/>
    </row>
    <row r="132" spans="4:27" ht="15.75" customHeight="1" x14ac:dyDescent="0.3">
      <c r="U132"/>
      <c r="V132"/>
      <c r="W132"/>
      <c r="X132"/>
      <c r="Y132"/>
      <c r="Z132"/>
      <c r="AA132"/>
    </row>
    <row r="133" spans="4:27" ht="15.75" customHeight="1" x14ac:dyDescent="0.3">
      <c r="U133"/>
      <c r="V133"/>
      <c r="W133"/>
      <c r="X133"/>
      <c r="Y133"/>
      <c r="Z133"/>
      <c r="AA133"/>
    </row>
    <row r="134" spans="4:27" ht="15.75" customHeight="1" x14ac:dyDescent="0.3">
      <c r="U134"/>
      <c r="V134"/>
      <c r="W134"/>
      <c r="X134"/>
      <c r="Y134"/>
      <c r="Z134"/>
      <c r="AA134"/>
    </row>
    <row r="135" spans="4:27" ht="15.75" customHeight="1" x14ac:dyDescent="0.3">
      <c r="U135"/>
      <c r="V135"/>
      <c r="W135"/>
      <c r="X135"/>
      <c r="Y135"/>
      <c r="Z135"/>
      <c r="AA135"/>
    </row>
    <row r="136" spans="4:27" ht="15.75" customHeight="1" x14ac:dyDescent="0.3">
      <c r="U136"/>
      <c r="V136"/>
      <c r="W136"/>
      <c r="X136"/>
      <c r="Y136"/>
      <c r="Z136"/>
      <c r="AA136"/>
    </row>
    <row r="137" spans="4:27" ht="15.75" customHeight="1" x14ac:dyDescent="0.3">
      <c r="U137"/>
      <c r="V137"/>
      <c r="W137"/>
      <c r="X137"/>
      <c r="Y137"/>
      <c r="Z137"/>
      <c r="AA137"/>
    </row>
    <row r="138" spans="4:27" ht="15.75" customHeight="1" x14ac:dyDescent="0.3">
      <c r="U138"/>
      <c r="V138"/>
      <c r="W138"/>
      <c r="X138"/>
      <c r="Y138"/>
      <c r="Z138"/>
      <c r="AA138"/>
    </row>
    <row r="139" spans="4:27" ht="15.75" customHeight="1" x14ac:dyDescent="0.3">
      <c r="U139"/>
      <c r="V139"/>
      <c r="W139"/>
      <c r="X139"/>
      <c r="Y139"/>
      <c r="Z139"/>
      <c r="AA139"/>
    </row>
    <row r="140" spans="4:27" ht="15.75" customHeight="1" x14ac:dyDescent="0.3">
      <c r="U140"/>
      <c r="V140"/>
      <c r="W140"/>
      <c r="X140"/>
      <c r="Y140"/>
      <c r="Z140"/>
      <c r="AA140"/>
    </row>
    <row r="141" spans="4:27" ht="15.75" customHeight="1" x14ac:dyDescent="0.3">
      <c r="U141"/>
      <c r="V141"/>
      <c r="W141"/>
      <c r="X141"/>
      <c r="Y141"/>
      <c r="Z141"/>
      <c r="AA141"/>
    </row>
    <row r="142" spans="4:27" ht="15.75" customHeight="1" x14ac:dyDescent="0.3">
      <c r="D142"/>
      <c r="E142"/>
      <c r="U142"/>
      <c r="V142"/>
      <c r="W142"/>
      <c r="X142"/>
      <c r="Y142"/>
      <c r="Z142"/>
      <c r="AA142"/>
    </row>
    <row r="143" spans="4:27" ht="15.75" customHeight="1" x14ac:dyDescent="0.3">
      <c r="D143"/>
      <c r="E143"/>
      <c r="U143"/>
      <c r="V143"/>
      <c r="W143"/>
      <c r="X143"/>
      <c r="Y143"/>
      <c r="Z143"/>
      <c r="AA143"/>
    </row>
    <row r="144" spans="4:27" ht="15.75" customHeight="1" x14ac:dyDescent="0.3">
      <c r="D144"/>
      <c r="E144"/>
      <c r="U144"/>
      <c r="V144"/>
      <c r="W144"/>
      <c r="X144"/>
      <c r="Y144"/>
      <c r="Z144"/>
      <c r="AA144"/>
    </row>
    <row r="145" spans="4:27" ht="15.75" customHeight="1" x14ac:dyDescent="0.3">
      <c r="D145"/>
      <c r="E145"/>
      <c r="U145"/>
      <c r="V145"/>
      <c r="W145"/>
      <c r="X145"/>
      <c r="Y145"/>
      <c r="Z145"/>
      <c r="AA145"/>
    </row>
    <row r="146" spans="4:27" ht="15.75" customHeight="1" x14ac:dyDescent="0.3">
      <c r="D146"/>
      <c r="E146"/>
      <c r="U146"/>
      <c r="V146"/>
      <c r="W146"/>
      <c r="X146"/>
      <c r="Y146"/>
      <c r="Z146"/>
      <c r="AA146"/>
    </row>
    <row r="147" spans="4:27" ht="15.75" customHeight="1" x14ac:dyDescent="0.3">
      <c r="D147"/>
      <c r="E147"/>
      <c r="U147"/>
      <c r="V147"/>
      <c r="W147"/>
      <c r="X147"/>
      <c r="Y147"/>
      <c r="Z147"/>
      <c r="AA147"/>
    </row>
    <row r="148" spans="4:27" ht="15.75" customHeight="1" x14ac:dyDescent="0.3">
      <c r="D148"/>
      <c r="E148"/>
      <c r="U148"/>
      <c r="V148"/>
      <c r="W148"/>
      <c r="X148"/>
      <c r="Y148"/>
      <c r="Z148"/>
      <c r="AA148"/>
    </row>
    <row r="149" spans="4:27" ht="15.75" customHeight="1" x14ac:dyDescent="0.3">
      <c r="D149"/>
      <c r="E149"/>
      <c r="U149"/>
      <c r="V149"/>
      <c r="W149"/>
      <c r="X149"/>
      <c r="Y149"/>
      <c r="Z149"/>
      <c r="AA149"/>
    </row>
    <row r="150" spans="4:27" ht="15.75" customHeight="1" x14ac:dyDescent="0.3">
      <c r="D150"/>
      <c r="E150"/>
      <c r="U150"/>
      <c r="V150"/>
      <c r="W150"/>
      <c r="X150"/>
      <c r="Y150"/>
      <c r="Z150"/>
      <c r="AA150"/>
    </row>
    <row r="151" spans="4:27" ht="15.75" customHeight="1" x14ac:dyDescent="0.3">
      <c r="D151"/>
      <c r="E151"/>
      <c r="U151"/>
      <c r="V151"/>
      <c r="W151"/>
      <c r="X151"/>
      <c r="Y151"/>
      <c r="Z151"/>
      <c r="AA151"/>
    </row>
    <row r="152" spans="4:27" ht="15.75" customHeight="1" x14ac:dyDescent="0.3">
      <c r="D152"/>
      <c r="E152"/>
      <c r="U152"/>
      <c r="V152"/>
      <c r="W152"/>
      <c r="X152"/>
      <c r="Y152"/>
      <c r="Z152"/>
      <c r="AA152"/>
    </row>
    <row r="153" spans="4:27" ht="15.75" customHeight="1" x14ac:dyDescent="0.3">
      <c r="D153"/>
      <c r="E153"/>
      <c r="U153"/>
      <c r="V153"/>
      <c r="W153"/>
      <c r="X153"/>
      <c r="Y153"/>
      <c r="Z153"/>
      <c r="AA153"/>
    </row>
    <row r="154" spans="4:27" ht="15.75" customHeight="1" x14ac:dyDescent="0.3">
      <c r="D154"/>
      <c r="E154"/>
      <c r="U154"/>
      <c r="V154"/>
      <c r="W154"/>
      <c r="X154"/>
      <c r="Y154"/>
      <c r="Z154"/>
      <c r="AA154"/>
    </row>
    <row r="155" spans="4:27" ht="15.75" customHeight="1" x14ac:dyDescent="0.3">
      <c r="D155"/>
      <c r="E155"/>
      <c r="U155"/>
      <c r="V155"/>
      <c r="W155"/>
      <c r="X155"/>
      <c r="Y155"/>
      <c r="Z155"/>
      <c r="AA155"/>
    </row>
    <row r="156" spans="4:27" ht="15.75" customHeight="1" x14ac:dyDescent="0.3">
      <c r="D156"/>
      <c r="E156"/>
      <c r="U156"/>
      <c r="V156"/>
      <c r="W156"/>
      <c r="X156"/>
      <c r="Y156"/>
      <c r="Z156"/>
      <c r="AA156"/>
    </row>
    <row r="157" spans="4:27" ht="15.75" customHeight="1" x14ac:dyDescent="0.3">
      <c r="D157"/>
      <c r="E157"/>
      <c r="U157"/>
      <c r="V157"/>
      <c r="W157"/>
      <c r="X157"/>
      <c r="Y157"/>
      <c r="Z157"/>
      <c r="AA157"/>
    </row>
    <row r="158" spans="4:27" ht="15.75" customHeight="1" x14ac:dyDescent="0.3">
      <c r="D158"/>
      <c r="E158"/>
      <c r="U158"/>
      <c r="V158"/>
      <c r="W158"/>
      <c r="X158"/>
      <c r="Y158"/>
      <c r="Z158"/>
      <c r="AA158"/>
    </row>
    <row r="159" spans="4:27" ht="15.75" customHeight="1" x14ac:dyDescent="0.3">
      <c r="D159"/>
      <c r="E159"/>
      <c r="U159"/>
      <c r="V159"/>
      <c r="W159"/>
      <c r="X159"/>
      <c r="Y159"/>
      <c r="Z159"/>
      <c r="AA159"/>
    </row>
    <row r="160" spans="4:27" ht="15.75" customHeight="1" x14ac:dyDescent="0.3">
      <c r="D160"/>
      <c r="E160"/>
      <c r="U160"/>
      <c r="V160"/>
      <c r="W160"/>
      <c r="X160"/>
      <c r="Y160"/>
      <c r="Z160"/>
      <c r="AA160"/>
    </row>
    <row r="161" spans="4:27" ht="15.75" customHeight="1" x14ac:dyDescent="0.3">
      <c r="D161"/>
      <c r="E161"/>
      <c r="U161"/>
      <c r="V161"/>
      <c r="W161"/>
      <c r="X161"/>
      <c r="Y161"/>
      <c r="Z161"/>
      <c r="AA161"/>
    </row>
    <row r="162" spans="4:27" ht="15.75" customHeight="1" x14ac:dyDescent="0.3">
      <c r="D162"/>
      <c r="E162"/>
      <c r="U162"/>
      <c r="V162"/>
      <c r="W162"/>
      <c r="X162"/>
      <c r="Y162"/>
      <c r="Z162"/>
      <c r="AA162"/>
    </row>
    <row r="163" spans="4:27" ht="15.75" customHeight="1" x14ac:dyDescent="0.3">
      <c r="D163"/>
      <c r="E163"/>
      <c r="U163"/>
      <c r="V163"/>
      <c r="W163"/>
      <c r="X163"/>
      <c r="Y163"/>
      <c r="Z163"/>
      <c r="AA163"/>
    </row>
    <row r="164" spans="4:27" ht="15.75" customHeight="1" x14ac:dyDescent="0.3">
      <c r="D164"/>
      <c r="E164"/>
      <c r="U164"/>
      <c r="V164"/>
      <c r="W164"/>
      <c r="X164"/>
      <c r="Y164"/>
      <c r="Z164"/>
      <c r="AA164"/>
    </row>
    <row r="165" spans="4:27" ht="15.75" customHeight="1" x14ac:dyDescent="0.3">
      <c r="D165"/>
      <c r="E165"/>
      <c r="U165"/>
      <c r="V165"/>
      <c r="W165"/>
      <c r="X165"/>
      <c r="Y165"/>
      <c r="Z165"/>
      <c r="AA165"/>
    </row>
    <row r="166" spans="4:27" ht="15.75" customHeight="1" x14ac:dyDescent="0.3">
      <c r="D166"/>
      <c r="E166"/>
      <c r="U166"/>
      <c r="V166"/>
      <c r="W166"/>
      <c r="X166"/>
      <c r="Y166"/>
      <c r="Z166"/>
      <c r="AA166"/>
    </row>
    <row r="167" spans="4:27" ht="15.75" customHeight="1" x14ac:dyDescent="0.3">
      <c r="D167"/>
      <c r="E167"/>
      <c r="U167"/>
      <c r="V167"/>
      <c r="W167"/>
      <c r="X167"/>
      <c r="Y167"/>
      <c r="Z167"/>
      <c r="AA167"/>
    </row>
    <row r="168" spans="4:27" ht="15.75" customHeight="1" x14ac:dyDescent="0.3">
      <c r="D168"/>
      <c r="E168"/>
      <c r="U168"/>
      <c r="V168"/>
      <c r="W168"/>
      <c r="X168"/>
      <c r="Y168"/>
      <c r="Z168"/>
      <c r="AA168"/>
    </row>
    <row r="169" spans="4:27" ht="15.75" customHeight="1" x14ac:dyDescent="0.3">
      <c r="D169"/>
      <c r="E169"/>
      <c r="U169"/>
      <c r="V169"/>
      <c r="W169"/>
      <c r="X169"/>
      <c r="Y169"/>
      <c r="Z169"/>
      <c r="AA169"/>
    </row>
    <row r="170" spans="4:27" ht="15.75" customHeight="1" x14ac:dyDescent="0.3">
      <c r="D170"/>
      <c r="E170"/>
      <c r="U170"/>
      <c r="V170"/>
      <c r="W170"/>
      <c r="X170"/>
      <c r="Y170"/>
      <c r="Z170"/>
      <c r="AA170"/>
    </row>
    <row r="171" spans="4:27" ht="15.75" customHeight="1" x14ac:dyDescent="0.3">
      <c r="D171"/>
      <c r="E171"/>
      <c r="U171"/>
      <c r="V171"/>
      <c r="W171"/>
      <c r="X171"/>
      <c r="Y171"/>
      <c r="Z171"/>
      <c r="AA171"/>
    </row>
    <row r="172" spans="4:27" ht="15.75" customHeight="1" x14ac:dyDescent="0.3">
      <c r="D172"/>
      <c r="E172"/>
      <c r="U172"/>
      <c r="V172"/>
      <c r="W172"/>
      <c r="X172"/>
      <c r="Y172"/>
      <c r="Z172"/>
      <c r="AA172"/>
    </row>
    <row r="173" spans="4:27" ht="15.75" customHeight="1" x14ac:dyDescent="0.3">
      <c r="D173"/>
      <c r="E173"/>
      <c r="U173"/>
      <c r="V173"/>
      <c r="W173"/>
      <c r="X173"/>
      <c r="Y173"/>
      <c r="Z173"/>
      <c r="AA173"/>
    </row>
    <row r="174" spans="4:27" ht="15.75" customHeight="1" x14ac:dyDescent="0.3">
      <c r="D174"/>
      <c r="E174"/>
      <c r="U174"/>
      <c r="V174"/>
      <c r="W174"/>
      <c r="X174"/>
      <c r="Y174"/>
      <c r="Z174"/>
      <c r="AA174"/>
    </row>
    <row r="175" spans="4:27" ht="15.75" customHeight="1" x14ac:dyDescent="0.3">
      <c r="D175"/>
      <c r="E175"/>
      <c r="U175"/>
      <c r="V175"/>
      <c r="W175"/>
      <c r="X175"/>
      <c r="Y175"/>
      <c r="Z175"/>
      <c r="AA175"/>
    </row>
    <row r="176" spans="4:27" ht="15.75" customHeight="1" x14ac:dyDescent="0.3">
      <c r="D176"/>
      <c r="E176"/>
      <c r="U176"/>
      <c r="V176"/>
      <c r="W176"/>
      <c r="X176"/>
      <c r="Y176"/>
      <c r="Z176"/>
      <c r="AA176"/>
    </row>
    <row r="177" spans="4:27" ht="15.75" customHeight="1" x14ac:dyDescent="0.3">
      <c r="D177"/>
      <c r="E177"/>
      <c r="U177"/>
      <c r="V177"/>
      <c r="W177"/>
      <c r="X177"/>
      <c r="Y177"/>
      <c r="Z177"/>
      <c r="AA177"/>
    </row>
    <row r="178" spans="4:27" ht="15.75" customHeight="1" x14ac:dyDescent="0.3">
      <c r="D178"/>
      <c r="E178"/>
      <c r="U178"/>
      <c r="V178"/>
      <c r="W178"/>
      <c r="X178"/>
      <c r="Y178"/>
      <c r="Z178"/>
      <c r="AA178"/>
    </row>
    <row r="179" spans="4:27" ht="15.75" customHeight="1" x14ac:dyDescent="0.3">
      <c r="D179"/>
      <c r="E179"/>
      <c r="U179"/>
      <c r="V179"/>
      <c r="W179"/>
      <c r="X179"/>
      <c r="Y179"/>
      <c r="Z179"/>
      <c r="AA179"/>
    </row>
    <row r="180" spans="4:27" ht="15.75" customHeight="1" x14ac:dyDescent="0.3">
      <c r="D180"/>
      <c r="E180"/>
      <c r="U180"/>
      <c r="V180"/>
      <c r="W180"/>
      <c r="X180"/>
      <c r="Y180"/>
      <c r="Z180"/>
      <c r="AA180"/>
    </row>
    <row r="181" spans="4:27" ht="15.75" customHeight="1" x14ac:dyDescent="0.3">
      <c r="D181"/>
      <c r="E181"/>
      <c r="U181"/>
      <c r="V181"/>
      <c r="W181"/>
      <c r="X181"/>
      <c r="Y181"/>
      <c r="Z181"/>
      <c r="AA181"/>
    </row>
    <row r="182" spans="4:27" ht="15.75" customHeight="1" x14ac:dyDescent="0.3">
      <c r="D182"/>
      <c r="E182"/>
      <c r="U182"/>
      <c r="V182"/>
      <c r="W182"/>
      <c r="X182"/>
      <c r="Y182"/>
      <c r="Z182"/>
      <c r="AA182"/>
    </row>
    <row r="183" spans="4:27" ht="15.75" customHeight="1" x14ac:dyDescent="0.3">
      <c r="D183"/>
      <c r="E183"/>
      <c r="U183"/>
      <c r="V183"/>
      <c r="W183"/>
      <c r="X183"/>
      <c r="Y183"/>
      <c r="Z183"/>
      <c r="AA183"/>
    </row>
    <row r="184" spans="4:27" ht="15.75" customHeight="1" x14ac:dyDescent="0.3">
      <c r="D184"/>
      <c r="E184"/>
      <c r="U184"/>
      <c r="V184"/>
      <c r="W184"/>
      <c r="X184"/>
      <c r="Y184"/>
      <c r="Z184"/>
      <c r="AA184"/>
    </row>
    <row r="185" spans="4:27" ht="15.75" customHeight="1" x14ac:dyDescent="0.3">
      <c r="D185"/>
      <c r="E185"/>
      <c r="U185"/>
      <c r="V185"/>
      <c r="W185"/>
      <c r="X185"/>
      <c r="Y185"/>
      <c r="Z185"/>
      <c r="AA185"/>
    </row>
    <row r="186" spans="4:27" ht="15.75" customHeight="1" x14ac:dyDescent="0.3">
      <c r="D186"/>
      <c r="E186"/>
      <c r="U186"/>
      <c r="V186"/>
      <c r="W186"/>
      <c r="X186"/>
      <c r="Y186"/>
      <c r="Z186"/>
      <c r="AA186"/>
    </row>
    <row r="187" spans="4:27" ht="15.75" customHeight="1" x14ac:dyDescent="0.3">
      <c r="D187"/>
      <c r="E187"/>
      <c r="U187"/>
      <c r="V187"/>
      <c r="W187"/>
      <c r="X187"/>
      <c r="Y187"/>
      <c r="Z187"/>
      <c r="AA187"/>
    </row>
    <row r="188" spans="4:27" ht="15.75" customHeight="1" x14ac:dyDescent="0.3">
      <c r="D188"/>
      <c r="E188"/>
      <c r="U188"/>
      <c r="V188"/>
      <c r="W188"/>
      <c r="X188"/>
      <c r="Y188"/>
      <c r="Z188"/>
      <c r="AA188"/>
    </row>
    <row r="189" spans="4:27" ht="15.75" customHeight="1" x14ac:dyDescent="0.3">
      <c r="D189"/>
      <c r="E189"/>
      <c r="U189"/>
      <c r="V189"/>
      <c r="W189"/>
      <c r="X189"/>
      <c r="Y189"/>
      <c r="Z189"/>
      <c r="AA189"/>
    </row>
    <row r="190" spans="4:27" ht="15.75" customHeight="1" x14ac:dyDescent="0.3">
      <c r="D190"/>
      <c r="E190"/>
      <c r="U190"/>
      <c r="V190"/>
      <c r="W190"/>
      <c r="X190"/>
      <c r="Y190"/>
      <c r="Z190"/>
      <c r="AA190"/>
    </row>
    <row r="191" spans="4:27" ht="15.75" customHeight="1" x14ac:dyDescent="0.3">
      <c r="D191"/>
      <c r="E191"/>
      <c r="U191"/>
      <c r="V191"/>
      <c r="W191"/>
      <c r="X191"/>
      <c r="Y191"/>
      <c r="Z191"/>
      <c r="AA191"/>
    </row>
    <row r="192" spans="4:27" ht="15.75" customHeight="1" x14ac:dyDescent="0.3">
      <c r="D192"/>
      <c r="E192"/>
      <c r="U192"/>
      <c r="V192"/>
      <c r="W192"/>
      <c r="X192"/>
      <c r="Y192"/>
      <c r="Z192"/>
      <c r="AA192"/>
    </row>
    <row r="193" spans="4:27" ht="15.75" customHeight="1" x14ac:dyDescent="0.3">
      <c r="D193"/>
      <c r="E193"/>
      <c r="U193"/>
      <c r="V193"/>
      <c r="W193"/>
      <c r="X193"/>
      <c r="Y193"/>
      <c r="Z193"/>
      <c r="AA193"/>
    </row>
    <row r="194" spans="4:27" ht="15.75" customHeight="1" x14ac:dyDescent="0.3">
      <c r="D194"/>
      <c r="E194"/>
      <c r="U194"/>
      <c r="V194"/>
      <c r="W194"/>
      <c r="X194"/>
      <c r="Y194"/>
      <c r="Z194"/>
      <c r="AA194"/>
    </row>
    <row r="195" spans="4:27" ht="15.75" customHeight="1" x14ac:dyDescent="0.3">
      <c r="D195"/>
      <c r="E195"/>
      <c r="U195"/>
      <c r="V195"/>
      <c r="W195"/>
      <c r="X195"/>
      <c r="Y195"/>
      <c r="Z195"/>
      <c r="AA195"/>
    </row>
    <row r="196" spans="4:27" ht="15.75" customHeight="1" x14ac:dyDescent="0.3">
      <c r="D196"/>
      <c r="E196"/>
      <c r="U196"/>
      <c r="V196"/>
      <c r="W196"/>
      <c r="X196"/>
      <c r="Y196"/>
      <c r="Z196"/>
      <c r="AA196"/>
    </row>
    <row r="197" spans="4:27" ht="15.75" customHeight="1" x14ac:dyDescent="0.3">
      <c r="D197"/>
      <c r="E197"/>
      <c r="U197"/>
      <c r="V197"/>
      <c r="W197"/>
      <c r="X197"/>
      <c r="Y197"/>
      <c r="Z197"/>
      <c r="AA197"/>
    </row>
    <row r="198" spans="4:27" ht="15.75" customHeight="1" x14ac:dyDescent="0.3">
      <c r="D198"/>
      <c r="E198"/>
      <c r="U198"/>
      <c r="V198"/>
      <c r="W198"/>
      <c r="X198"/>
      <c r="Y198"/>
      <c r="Z198"/>
      <c r="AA198"/>
    </row>
    <row r="199" spans="4:27" ht="15.75" customHeight="1" x14ac:dyDescent="0.3">
      <c r="D199"/>
      <c r="E199"/>
      <c r="U199"/>
      <c r="V199"/>
      <c r="W199"/>
      <c r="X199"/>
      <c r="Y199"/>
      <c r="Z199"/>
      <c r="AA199"/>
    </row>
    <row r="200" spans="4:27" ht="15.75" customHeight="1" x14ac:dyDescent="0.3">
      <c r="D200"/>
      <c r="E200"/>
      <c r="U200"/>
      <c r="V200"/>
      <c r="W200"/>
      <c r="X200"/>
      <c r="Y200"/>
      <c r="Z200"/>
      <c r="AA200"/>
    </row>
    <row r="201" spans="4:27" ht="15.75" customHeight="1" x14ac:dyDescent="0.3">
      <c r="D201"/>
      <c r="E201"/>
      <c r="U201"/>
      <c r="V201"/>
      <c r="W201"/>
      <c r="X201"/>
      <c r="Y201"/>
      <c r="Z201"/>
      <c r="AA201"/>
    </row>
    <row r="202" spans="4:27" ht="15.75" customHeight="1" x14ac:dyDescent="0.3">
      <c r="D202"/>
      <c r="E202"/>
      <c r="U202"/>
      <c r="V202"/>
      <c r="W202"/>
      <c r="X202"/>
      <c r="Y202"/>
      <c r="Z202"/>
      <c r="AA202"/>
    </row>
    <row r="203" spans="4:27" ht="15.75" customHeight="1" x14ac:dyDescent="0.3">
      <c r="D203"/>
      <c r="E203"/>
      <c r="U203"/>
      <c r="V203"/>
      <c r="W203"/>
      <c r="X203"/>
      <c r="Y203"/>
      <c r="Z203"/>
      <c r="AA203"/>
    </row>
    <row r="204" spans="4:27" ht="15.75" customHeight="1" x14ac:dyDescent="0.3">
      <c r="D204"/>
      <c r="E204"/>
      <c r="U204"/>
      <c r="V204"/>
      <c r="W204"/>
      <c r="X204"/>
      <c r="Y204"/>
      <c r="Z204"/>
      <c r="AA204"/>
    </row>
    <row r="205" spans="4:27" ht="15.75" customHeight="1" x14ac:dyDescent="0.3">
      <c r="D205"/>
      <c r="E205"/>
      <c r="U205"/>
      <c r="V205"/>
      <c r="W205"/>
      <c r="X205"/>
      <c r="Y205"/>
      <c r="Z205"/>
      <c r="AA205"/>
    </row>
    <row r="206" spans="4:27" ht="15.75" customHeight="1" x14ac:dyDescent="0.3">
      <c r="D206"/>
      <c r="E206"/>
      <c r="U206"/>
      <c r="V206"/>
      <c r="W206"/>
      <c r="X206"/>
      <c r="Y206"/>
      <c r="Z206"/>
      <c r="AA206"/>
    </row>
    <row r="207" spans="4:27" ht="15.75" customHeight="1" x14ac:dyDescent="0.3">
      <c r="D207"/>
      <c r="E207"/>
      <c r="U207"/>
      <c r="V207"/>
      <c r="W207"/>
      <c r="X207"/>
      <c r="Y207"/>
      <c r="Z207"/>
      <c r="AA207"/>
    </row>
    <row r="208" spans="4:27" ht="15.75" customHeight="1" x14ac:dyDescent="0.3">
      <c r="D208"/>
      <c r="E208"/>
      <c r="U208"/>
      <c r="V208"/>
      <c r="W208"/>
      <c r="X208"/>
      <c r="Y208"/>
      <c r="Z208"/>
      <c r="AA208"/>
    </row>
    <row r="209" spans="4:27" ht="15.75" customHeight="1" x14ac:dyDescent="0.3">
      <c r="D209"/>
      <c r="E209"/>
      <c r="U209"/>
      <c r="V209"/>
      <c r="W209"/>
      <c r="X209"/>
      <c r="Y209"/>
      <c r="Z209"/>
      <c r="AA209"/>
    </row>
    <row r="210" spans="4:27" ht="15.75" customHeight="1" x14ac:dyDescent="0.3">
      <c r="D210"/>
      <c r="E210"/>
      <c r="U210"/>
      <c r="V210"/>
      <c r="W210"/>
      <c r="X210"/>
      <c r="Y210"/>
      <c r="Z210"/>
      <c r="AA210"/>
    </row>
    <row r="211" spans="4:27" ht="15.75" customHeight="1" x14ac:dyDescent="0.3">
      <c r="D211"/>
      <c r="E211"/>
      <c r="U211"/>
      <c r="V211"/>
      <c r="W211"/>
      <c r="X211"/>
      <c r="Y211"/>
      <c r="Z211"/>
      <c r="AA211"/>
    </row>
    <row r="212" spans="4:27" ht="15.75" customHeight="1" x14ac:dyDescent="0.3">
      <c r="D212"/>
      <c r="E212"/>
      <c r="U212"/>
      <c r="V212"/>
      <c r="W212"/>
      <c r="X212"/>
      <c r="Y212"/>
      <c r="Z212"/>
      <c r="AA212"/>
    </row>
    <row r="213" spans="4:27" ht="15.75" customHeight="1" x14ac:dyDescent="0.3">
      <c r="D213"/>
      <c r="E213"/>
      <c r="U213"/>
      <c r="V213"/>
      <c r="W213"/>
      <c r="X213"/>
      <c r="Y213"/>
      <c r="Z213"/>
      <c r="AA213"/>
    </row>
    <row r="214" spans="4:27" ht="15.75" customHeight="1" x14ac:dyDescent="0.3">
      <c r="D214"/>
      <c r="E214"/>
      <c r="U214"/>
      <c r="V214"/>
      <c r="W214"/>
      <c r="X214"/>
      <c r="Y214"/>
      <c r="Z214"/>
      <c r="AA214"/>
    </row>
    <row r="215" spans="4:27" ht="15.75" customHeight="1" x14ac:dyDescent="0.3">
      <c r="D215"/>
      <c r="E215"/>
      <c r="U215"/>
      <c r="V215"/>
      <c r="W215"/>
      <c r="X215"/>
      <c r="Y215"/>
      <c r="Z215"/>
      <c r="AA215"/>
    </row>
    <row r="216" spans="4:27" ht="15.75" customHeight="1" x14ac:dyDescent="0.3">
      <c r="D216"/>
      <c r="E216"/>
      <c r="U216"/>
      <c r="V216"/>
      <c r="W216"/>
      <c r="X216"/>
      <c r="Y216"/>
      <c r="Z216"/>
      <c r="AA216"/>
    </row>
    <row r="217" spans="4:27" ht="15.75" customHeight="1" x14ac:dyDescent="0.3">
      <c r="D217"/>
      <c r="E217"/>
      <c r="U217"/>
      <c r="V217"/>
      <c r="W217"/>
      <c r="X217"/>
      <c r="Y217"/>
      <c r="Z217"/>
      <c r="AA217"/>
    </row>
    <row r="218" spans="4:27" ht="15.75" customHeight="1" x14ac:dyDescent="0.3">
      <c r="D218"/>
      <c r="E218"/>
      <c r="U218"/>
      <c r="V218"/>
      <c r="W218"/>
      <c r="X218"/>
      <c r="Y218"/>
      <c r="Z218"/>
      <c r="AA218"/>
    </row>
    <row r="219" spans="4:27" ht="15.75" customHeight="1" x14ac:dyDescent="0.3">
      <c r="D219"/>
      <c r="E219"/>
      <c r="U219"/>
      <c r="V219"/>
      <c r="W219"/>
      <c r="X219"/>
      <c r="Y219"/>
      <c r="Z219"/>
      <c r="AA219"/>
    </row>
    <row r="220" spans="4:27" ht="15.75" customHeight="1" x14ac:dyDescent="0.3">
      <c r="D220"/>
      <c r="E220"/>
      <c r="U220"/>
      <c r="V220"/>
      <c r="W220"/>
      <c r="X220"/>
      <c r="Y220"/>
      <c r="Z220"/>
      <c r="AA220"/>
    </row>
    <row r="221" spans="4:27" ht="15.75" customHeight="1" x14ac:dyDescent="0.3">
      <c r="D221"/>
      <c r="E221"/>
      <c r="U221"/>
      <c r="V221"/>
      <c r="W221"/>
      <c r="X221"/>
      <c r="Y221"/>
      <c r="Z221"/>
      <c r="AA221"/>
    </row>
    <row r="222" spans="4:27" ht="15.75" customHeight="1" x14ac:dyDescent="0.3">
      <c r="D222"/>
      <c r="E222"/>
      <c r="U222"/>
      <c r="V222"/>
      <c r="W222"/>
      <c r="X222"/>
      <c r="Y222"/>
      <c r="Z222"/>
      <c r="AA222"/>
    </row>
    <row r="223" spans="4:27" ht="15.75" customHeight="1" x14ac:dyDescent="0.3">
      <c r="D223"/>
      <c r="E223"/>
      <c r="U223"/>
      <c r="V223"/>
      <c r="W223"/>
      <c r="X223"/>
      <c r="Y223"/>
      <c r="Z223"/>
      <c r="AA223"/>
    </row>
    <row r="224" spans="4:27" ht="15.75" customHeight="1" x14ac:dyDescent="0.3">
      <c r="D224"/>
      <c r="E224"/>
      <c r="U224"/>
      <c r="V224"/>
      <c r="W224"/>
      <c r="X224"/>
      <c r="Y224"/>
      <c r="Z224"/>
      <c r="AA224"/>
    </row>
    <row r="225" spans="4:27" ht="15.75" customHeight="1" x14ac:dyDescent="0.3">
      <c r="D225"/>
      <c r="E225"/>
      <c r="U225"/>
      <c r="V225"/>
      <c r="W225"/>
      <c r="X225"/>
      <c r="Y225"/>
      <c r="Z225"/>
      <c r="AA225"/>
    </row>
    <row r="226" spans="4:27" ht="15.75" customHeight="1" x14ac:dyDescent="0.3">
      <c r="D226"/>
      <c r="E226"/>
      <c r="U226"/>
      <c r="V226"/>
      <c r="W226"/>
      <c r="X226"/>
      <c r="Y226"/>
      <c r="Z226"/>
      <c r="AA226"/>
    </row>
    <row r="227" spans="4:27" ht="15.75" customHeight="1" x14ac:dyDescent="0.3">
      <c r="D227"/>
      <c r="E227"/>
      <c r="U227"/>
      <c r="V227"/>
      <c r="W227"/>
      <c r="X227"/>
      <c r="Y227"/>
      <c r="Z227"/>
      <c r="AA227"/>
    </row>
    <row r="228" spans="4:27" ht="15.75" customHeight="1" x14ac:dyDescent="0.3">
      <c r="D228"/>
      <c r="E228"/>
      <c r="U228"/>
      <c r="V228"/>
      <c r="W228"/>
      <c r="X228"/>
      <c r="Y228"/>
      <c r="Z228"/>
      <c r="AA228"/>
    </row>
    <row r="229" spans="4:27" ht="15.75" customHeight="1" x14ac:dyDescent="0.3">
      <c r="D229"/>
      <c r="E229"/>
      <c r="U229"/>
      <c r="V229"/>
      <c r="W229"/>
      <c r="X229"/>
      <c r="Y229"/>
      <c r="Z229"/>
      <c r="AA229"/>
    </row>
    <row r="230" spans="4:27" ht="15.75" customHeight="1" x14ac:dyDescent="0.3">
      <c r="D230"/>
      <c r="E230"/>
      <c r="U230"/>
      <c r="V230"/>
      <c r="W230"/>
      <c r="X230"/>
      <c r="Y230"/>
      <c r="Z230"/>
      <c r="AA230"/>
    </row>
    <row r="231" spans="4:27" ht="15.75" customHeight="1" x14ac:dyDescent="0.3">
      <c r="D231"/>
      <c r="E231"/>
      <c r="U231"/>
      <c r="V231"/>
      <c r="W231"/>
      <c r="X231"/>
      <c r="Y231"/>
      <c r="Z231"/>
      <c r="AA231"/>
    </row>
    <row r="232" spans="4:27" ht="15.75" customHeight="1" x14ac:dyDescent="0.3">
      <c r="D232"/>
      <c r="E232"/>
      <c r="U232"/>
      <c r="V232"/>
      <c r="W232"/>
      <c r="X232"/>
      <c r="Y232"/>
      <c r="Z232"/>
      <c r="AA232"/>
    </row>
    <row r="233" spans="4:27" ht="15.75" customHeight="1" x14ac:dyDescent="0.3">
      <c r="D233"/>
      <c r="E233"/>
      <c r="U233"/>
      <c r="V233"/>
      <c r="W233"/>
      <c r="X233"/>
      <c r="Y233"/>
      <c r="Z233"/>
      <c r="AA233"/>
    </row>
    <row r="234" spans="4:27" ht="15.75" customHeight="1" x14ac:dyDescent="0.3">
      <c r="D234"/>
      <c r="E234"/>
      <c r="U234"/>
      <c r="V234"/>
      <c r="W234"/>
      <c r="X234"/>
      <c r="Y234"/>
      <c r="Z234"/>
      <c r="AA234"/>
    </row>
    <row r="235" spans="4:27" ht="15.75" customHeight="1" x14ac:dyDescent="0.3">
      <c r="D235"/>
      <c r="E235"/>
      <c r="U235"/>
      <c r="V235"/>
      <c r="W235"/>
      <c r="X235"/>
      <c r="Y235"/>
      <c r="Z235"/>
      <c r="AA235"/>
    </row>
    <row r="236" spans="4:27" ht="15.75" customHeight="1" x14ac:dyDescent="0.3">
      <c r="D236"/>
      <c r="E236"/>
      <c r="U236"/>
      <c r="V236"/>
      <c r="W236"/>
      <c r="X236"/>
      <c r="Y236"/>
      <c r="Z236"/>
      <c r="AA236"/>
    </row>
    <row r="237" spans="4:27" ht="15.75" customHeight="1" x14ac:dyDescent="0.3">
      <c r="D237"/>
      <c r="E237"/>
      <c r="U237"/>
      <c r="V237"/>
      <c r="W237"/>
      <c r="X237"/>
      <c r="Y237"/>
      <c r="Z237"/>
      <c r="AA237"/>
    </row>
    <row r="238" spans="4:27" ht="15.75" customHeight="1" x14ac:dyDescent="0.3">
      <c r="D238"/>
      <c r="E238"/>
      <c r="U238"/>
      <c r="V238"/>
      <c r="W238"/>
      <c r="X238"/>
      <c r="Y238"/>
      <c r="Z238"/>
      <c r="AA238"/>
    </row>
    <row r="239" spans="4:27" ht="15.75" customHeight="1" x14ac:dyDescent="0.3">
      <c r="D239"/>
      <c r="E239"/>
      <c r="U239"/>
      <c r="V239"/>
      <c r="W239"/>
      <c r="X239"/>
      <c r="Y239"/>
      <c r="Z239"/>
      <c r="AA239"/>
    </row>
    <row r="240" spans="4:27" ht="15.75" customHeight="1" x14ac:dyDescent="0.3">
      <c r="D240"/>
      <c r="E240"/>
      <c r="U240"/>
      <c r="V240"/>
      <c r="W240"/>
      <c r="X240"/>
      <c r="Y240"/>
      <c r="Z240"/>
      <c r="AA240"/>
    </row>
    <row r="241" spans="4:27" ht="15.75" customHeight="1" x14ac:dyDescent="0.3">
      <c r="D241"/>
      <c r="E241"/>
      <c r="U241"/>
      <c r="V241"/>
      <c r="W241"/>
      <c r="X241"/>
      <c r="Y241"/>
      <c r="Z241"/>
      <c r="AA241"/>
    </row>
    <row r="242" spans="4:27" ht="15.75" customHeight="1" x14ac:dyDescent="0.3">
      <c r="D242"/>
      <c r="E242"/>
      <c r="U242"/>
      <c r="V242"/>
      <c r="W242"/>
      <c r="X242"/>
      <c r="Y242"/>
      <c r="Z242"/>
      <c r="AA242"/>
    </row>
    <row r="243" spans="4:27" ht="15.75" customHeight="1" x14ac:dyDescent="0.3">
      <c r="D243"/>
      <c r="E243"/>
      <c r="U243"/>
      <c r="V243"/>
      <c r="W243"/>
      <c r="X243"/>
      <c r="Y243"/>
      <c r="Z243"/>
      <c r="AA243"/>
    </row>
    <row r="244" spans="4:27" ht="15.75" customHeight="1" x14ac:dyDescent="0.3">
      <c r="D244"/>
      <c r="E244"/>
      <c r="U244"/>
      <c r="V244"/>
      <c r="W244"/>
      <c r="X244"/>
      <c r="Y244"/>
      <c r="Z244"/>
      <c r="AA244"/>
    </row>
    <row r="245" spans="4:27" ht="15.75" customHeight="1" x14ac:dyDescent="0.3">
      <c r="D245"/>
      <c r="E245"/>
      <c r="U245"/>
      <c r="V245"/>
      <c r="W245"/>
      <c r="X245"/>
      <c r="Y245"/>
      <c r="Z245"/>
      <c r="AA245"/>
    </row>
    <row r="246" spans="4:27" ht="15.75" customHeight="1" x14ac:dyDescent="0.3">
      <c r="D246"/>
      <c r="E246"/>
      <c r="U246"/>
      <c r="V246"/>
      <c r="W246"/>
      <c r="X246"/>
      <c r="Y246"/>
      <c r="Z246"/>
      <c r="AA246"/>
    </row>
    <row r="247" spans="4:27" ht="15.75" customHeight="1" x14ac:dyDescent="0.3">
      <c r="D247"/>
      <c r="E247"/>
      <c r="U247"/>
      <c r="V247"/>
      <c r="W247"/>
      <c r="X247"/>
      <c r="Y247"/>
      <c r="Z247"/>
      <c r="AA247"/>
    </row>
    <row r="248" spans="4:27" ht="15.75" customHeight="1" x14ac:dyDescent="0.3">
      <c r="D248"/>
      <c r="E248"/>
      <c r="U248"/>
      <c r="V248"/>
      <c r="W248"/>
      <c r="X248"/>
      <c r="Y248"/>
      <c r="Z248"/>
      <c r="AA248"/>
    </row>
    <row r="249" spans="4:27" ht="15.75" customHeight="1" x14ac:dyDescent="0.3">
      <c r="D249"/>
      <c r="E249"/>
      <c r="U249"/>
      <c r="V249"/>
      <c r="W249"/>
      <c r="X249"/>
      <c r="Y249"/>
      <c r="Z249"/>
      <c r="AA249"/>
    </row>
    <row r="250" spans="4:27" ht="15.75" customHeight="1" x14ac:dyDescent="0.3">
      <c r="D250"/>
      <c r="E250"/>
      <c r="U250"/>
      <c r="V250"/>
      <c r="W250"/>
      <c r="X250"/>
      <c r="Y250"/>
      <c r="Z250"/>
      <c r="AA250"/>
    </row>
    <row r="251" spans="4:27" ht="15.75" customHeight="1" x14ac:dyDescent="0.3">
      <c r="D251"/>
      <c r="E251"/>
      <c r="U251"/>
      <c r="V251"/>
      <c r="W251"/>
      <c r="X251"/>
      <c r="Y251"/>
      <c r="Z251"/>
      <c r="AA251"/>
    </row>
    <row r="252" spans="4:27" ht="15.75" customHeight="1" x14ac:dyDescent="0.3">
      <c r="D252"/>
      <c r="E252"/>
      <c r="U252"/>
      <c r="V252"/>
      <c r="W252"/>
      <c r="X252"/>
      <c r="Y252"/>
      <c r="Z252"/>
      <c r="AA252"/>
    </row>
    <row r="253" spans="4:27" ht="15.75" customHeight="1" x14ac:dyDescent="0.3">
      <c r="D253"/>
      <c r="E253"/>
      <c r="U253"/>
      <c r="V253"/>
      <c r="W253"/>
      <c r="X253"/>
      <c r="Y253"/>
      <c r="Z253"/>
      <c r="AA253"/>
    </row>
    <row r="254" spans="4:27" ht="15.75" customHeight="1" x14ac:dyDescent="0.3">
      <c r="D254"/>
      <c r="E254"/>
      <c r="U254"/>
      <c r="V254"/>
      <c r="W254"/>
      <c r="X254"/>
      <c r="Y254"/>
      <c r="Z254"/>
      <c r="AA254"/>
    </row>
    <row r="255" spans="4:27" ht="15.75" customHeight="1" x14ac:dyDescent="0.3">
      <c r="D255"/>
      <c r="E255"/>
      <c r="U255"/>
      <c r="V255"/>
      <c r="W255"/>
      <c r="X255"/>
      <c r="Y255"/>
      <c r="Z255"/>
      <c r="AA255"/>
    </row>
    <row r="256" spans="4:27" ht="15.75" customHeight="1" x14ac:dyDescent="0.3">
      <c r="D256"/>
      <c r="E256"/>
      <c r="U256"/>
      <c r="V256"/>
      <c r="W256"/>
      <c r="X256"/>
      <c r="Y256"/>
      <c r="Z256"/>
      <c r="AA256"/>
    </row>
    <row r="257" spans="4:27" ht="15.75" customHeight="1" x14ac:dyDescent="0.3">
      <c r="D257"/>
      <c r="E257"/>
      <c r="U257"/>
      <c r="V257"/>
      <c r="W257"/>
      <c r="X257"/>
      <c r="Y257"/>
      <c r="Z257"/>
      <c r="AA257"/>
    </row>
    <row r="258" spans="4:27" ht="15.75" customHeight="1" x14ac:dyDescent="0.3">
      <c r="D258"/>
      <c r="E258"/>
      <c r="U258"/>
      <c r="V258"/>
      <c r="W258"/>
      <c r="X258"/>
      <c r="Y258"/>
      <c r="Z258"/>
      <c r="AA258"/>
    </row>
    <row r="259" spans="4:27" ht="15.75" customHeight="1" x14ac:dyDescent="0.3">
      <c r="D259"/>
      <c r="E259"/>
      <c r="U259"/>
      <c r="V259"/>
      <c r="W259"/>
      <c r="X259"/>
      <c r="Y259"/>
      <c r="Z259"/>
      <c r="AA259"/>
    </row>
    <row r="260" spans="4:27" ht="15.75" customHeight="1" x14ac:dyDescent="0.3">
      <c r="D260"/>
      <c r="E260"/>
      <c r="U260"/>
      <c r="V260"/>
      <c r="W260"/>
      <c r="X260"/>
      <c r="Y260"/>
      <c r="Z260"/>
      <c r="AA260"/>
    </row>
    <row r="261" spans="4:27" ht="15.75" customHeight="1" x14ac:dyDescent="0.3">
      <c r="D261"/>
      <c r="E261"/>
      <c r="U261"/>
      <c r="V261"/>
      <c r="W261"/>
      <c r="X261"/>
      <c r="Y261"/>
      <c r="Z261"/>
      <c r="AA261"/>
    </row>
    <row r="262" spans="4:27" ht="15.75" customHeight="1" x14ac:dyDescent="0.3">
      <c r="D262"/>
      <c r="E262"/>
      <c r="U262"/>
      <c r="V262"/>
      <c r="W262"/>
      <c r="X262"/>
      <c r="Y262"/>
      <c r="Z262"/>
      <c r="AA262"/>
    </row>
    <row r="263" spans="4:27" ht="15.75" customHeight="1" x14ac:dyDescent="0.3">
      <c r="D263"/>
      <c r="E263"/>
      <c r="U263"/>
      <c r="V263"/>
      <c r="W263"/>
      <c r="X263"/>
      <c r="Y263"/>
      <c r="Z263"/>
      <c r="AA263"/>
    </row>
    <row r="264" spans="4:27" ht="15.75" customHeight="1" x14ac:dyDescent="0.3">
      <c r="D264"/>
      <c r="E264"/>
      <c r="U264"/>
      <c r="V264"/>
      <c r="W264"/>
      <c r="X264"/>
      <c r="Y264"/>
      <c r="Z264"/>
      <c r="AA264"/>
    </row>
    <row r="265" spans="4:27" ht="15.75" customHeight="1" x14ac:dyDescent="0.3">
      <c r="D265"/>
      <c r="E265"/>
    </row>
    <row r="266" spans="4:27" ht="15.75" customHeight="1" x14ac:dyDescent="0.3">
      <c r="D266"/>
      <c r="E266"/>
    </row>
    <row r="267" spans="4:27" ht="15.75" customHeight="1" x14ac:dyDescent="0.3">
      <c r="D267"/>
      <c r="E267"/>
    </row>
    <row r="268" spans="4:27" ht="15.75" customHeight="1" x14ac:dyDescent="0.3">
      <c r="D268"/>
      <c r="E268"/>
    </row>
    <row r="269" spans="4:27" ht="15.75" customHeight="1" x14ac:dyDescent="0.3">
      <c r="D269"/>
      <c r="E269"/>
    </row>
    <row r="270" spans="4:27" ht="15.75" customHeight="1" x14ac:dyDescent="0.3">
      <c r="D270"/>
      <c r="E270"/>
      <c r="U270"/>
      <c r="V270"/>
      <c r="W270"/>
      <c r="X270"/>
      <c r="Y270"/>
      <c r="Z270"/>
      <c r="AA270"/>
    </row>
    <row r="271" spans="4:27" ht="15.75" customHeight="1" x14ac:dyDescent="0.3">
      <c r="D271"/>
      <c r="E271"/>
      <c r="U271"/>
      <c r="V271"/>
      <c r="W271"/>
      <c r="X271"/>
      <c r="Y271"/>
      <c r="Z271"/>
      <c r="AA271"/>
    </row>
    <row r="272" spans="4:27" ht="15.75" customHeight="1" x14ac:dyDescent="0.3">
      <c r="D272"/>
      <c r="E272"/>
      <c r="U272"/>
      <c r="V272"/>
      <c r="W272"/>
      <c r="X272"/>
      <c r="Y272"/>
      <c r="Z272"/>
      <c r="AA272"/>
    </row>
    <row r="273" spans="4:27" ht="15.75" customHeight="1" x14ac:dyDescent="0.3">
      <c r="D273"/>
      <c r="E273"/>
      <c r="U273"/>
      <c r="V273"/>
      <c r="W273"/>
      <c r="X273"/>
      <c r="Y273"/>
      <c r="Z273"/>
      <c r="AA273"/>
    </row>
    <row r="274" spans="4:27" ht="15.75" customHeight="1" x14ac:dyDescent="0.3">
      <c r="D274"/>
      <c r="E274"/>
      <c r="U274"/>
      <c r="V274"/>
      <c r="W274"/>
      <c r="X274"/>
      <c r="Y274"/>
      <c r="Z274"/>
      <c r="AA274"/>
    </row>
    <row r="275" spans="4:27" ht="15.75" customHeight="1" x14ac:dyDescent="0.3">
      <c r="D275"/>
      <c r="E275"/>
      <c r="U275"/>
      <c r="V275"/>
      <c r="W275"/>
      <c r="X275"/>
      <c r="Y275"/>
      <c r="Z275"/>
      <c r="AA275"/>
    </row>
    <row r="276" spans="4:27" ht="15.75" customHeight="1" x14ac:dyDescent="0.3">
      <c r="D276"/>
      <c r="E276"/>
      <c r="U276"/>
      <c r="V276"/>
      <c r="W276"/>
      <c r="X276"/>
      <c r="Y276"/>
      <c r="Z276"/>
      <c r="AA276"/>
    </row>
    <row r="277" spans="4:27" ht="15.75" customHeight="1" x14ac:dyDescent="0.3">
      <c r="D277"/>
      <c r="E277"/>
      <c r="U277"/>
      <c r="V277"/>
      <c r="W277"/>
      <c r="X277"/>
      <c r="Y277"/>
      <c r="Z277"/>
      <c r="AA277"/>
    </row>
    <row r="278" spans="4:27" ht="15.75" customHeight="1" x14ac:dyDescent="0.3">
      <c r="D278"/>
      <c r="E278"/>
      <c r="U278"/>
      <c r="V278"/>
      <c r="W278"/>
      <c r="X278"/>
      <c r="Y278"/>
      <c r="Z278"/>
      <c r="AA278"/>
    </row>
    <row r="279" spans="4:27" ht="15.75" customHeight="1" x14ac:dyDescent="0.3">
      <c r="D279"/>
      <c r="E279"/>
      <c r="U279"/>
      <c r="V279"/>
      <c r="W279"/>
      <c r="X279"/>
      <c r="Y279"/>
      <c r="Z279"/>
      <c r="AA279"/>
    </row>
    <row r="280" spans="4:27" ht="15.75" customHeight="1" x14ac:dyDescent="0.3">
      <c r="D280"/>
      <c r="E280"/>
      <c r="U280"/>
      <c r="V280"/>
      <c r="W280"/>
      <c r="X280"/>
      <c r="Y280"/>
      <c r="Z280"/>
      <c r="AA280"/>
    </row>
    <row r="281" spans="4:27" ht="15.75" customHeight="1" x14ac:dyDescent="0.3">
      <c r="D281"/>
      <c r="E281"/>
      <c r="U281"/>
      <c r="V281"/>
      <c r="W281"/>
      <c r="X281"/>
      <c r="Y281"/>
      <c r="Z281"/>
      <c r="AA281"/>
    </row>
    <row r="282" spans="4:27" ht="15.75" customHeight="1" x14ac:dyDescent="0.3">
      <c r="D282"/>
      <c r="E282"/>
      <c r="U282"/>
      <c r="V282"/>
      <c r="W282"/>
      <c r="X282"/>
      <c r="Y282"/>
      <c r="Z282"/>
      <c r="AA282"/>
    </row>
    <row r="283" spans="4:27" ht="15.75" customHeight="1" x14ac:dyDescent="0.3">
      <c r="D283"/>
      <c r="E283"/>
      <c r="U283"/>
      <c r="V283"/>
      <c r="W283"/>
      <c r="X283"/>
      <c r="Y283"/>
      <c r="Z283"/>
      <c r="AA283"/>
    </row>
    <row r="284" spans="4:27" ht="15.75" customHeight="1" x14ac:dyDescent="0.3">
      <c r="D284"/>
      <c r="E284"/>
      <c r="U284"/>
      <c r="V284"/>
      <c r="W284"/>
      <c r="X284"/>
      <c r="Y284"/>
      <c r="Z284"/>
      <c r="AA284"/>
    </row>
    <row r="285" spans="4:27" ht="15.75" customHeight="1" x14ac:dyDescent="0.3">
      <c r="D285"/>
      <c r="E285"/>
      <c r="U285"/>
      <c r="V285"/>
      <c r="W285"/>
      <c r="X285"/>
      <c r="Y285"/>
      <c r="Z285"/>
      <c r="AA285"/>
    </row>
    <row r="286" spans="4:27" ht="15.75" customHeight="1" x14ac:dyDescent="0.3">
      <c r="D286"/>
      <c r="E286"/>
      <c r="U286"/>
      <c r="V286"/>
      <c r="W286"/>
      <c r="X286"/>
      <c r="Y286"/>
      <c r="Z286"/>
      <c r="AA286"/>
    </row>
    <row r="287" spans="4:27" ht="15.75" customHeight="1" x14ac:dyDescent="0.3">
      <c r="D287"/>
      <c r="E287"/>
      <c r="U287"/>
      <c r="V287"/>
      <c r="W287"/>
      <c r="X287"/>
      <c r="Y287"/>
      <c r="Z287"/>
      <c r="AA287"/>
    </row>
    <row r="298" spans="4:27" ht="15.75" customHeight="1" x14ac:dyDescent="0.3">
      <c r="D298"/>
      <c r="E298"/>
      <c r="F298"/>
      <c r="R298"/>
      <c r="U298"/>
      <c r="V298"/>
      <c r="W298"/>
      <c r="X298"/>
      <c r="Y298"/>
      <c r="Z298"/>
      <c r="AA298"/>
    </row>
    <row r="299" spans="4:27" ht="15.75" customHeight="1" x14ac:dyDescent="0.3">
      <c r="D299"/>
      <c r="E299"/>
      <c r="F299"/>
      <c r="R299"/>
      <c r="U299"/>
      <c r="V299"/>
      <c r="W299"/>
      <c r="X299"/>
      <c r="Y299"/>
      <c r="Z299"/>
      <c r="AA299"/>
    </row>
    <row r="300" spans="4:27" ht="15.75" customHeight="1" x14ac:dyDescent="0.3">
      <c r="D300"/>
      <c r="E300"/>
      <c r="F300"/>
      <c r="R300"/>
      <c r="U300"/>
      <c r="V300"/>
      <c r="W300"/>
      <c r="X300"/>
      <c r="Y300"/>
      <c r="Z300"/>
      <c r="AA300"/>
    </row>
    <row r="301" spans="4:27" ht="15.75" customHeight="1" x14ac:dyDescent="0.3">
      <c r="D301"/>
      <c r="E301"/>
      <c r="F301"/>
      <c r="R301"/>
      <c r="U301"/>
      <c r="V301"/>
      <c r="W301"/>
      <c r="X301"/>
      <c r="Y301"/>
      <c r="Z301"/>
      <c r="AA301"/>
    </row>
    <row r="302" spans="4:27" ht="15.75" customHeight="1" x14ac:dyDescent="0.3">
      <c r="D302"/>
      <c r="E302"/>
      <c r="F302"/>
      <c r="R302"/>
      <c r="U302"/>
      <c r="V302"/>
      <c r="W302"/>
      <c r="X302"/>
      <c r="Y302"/>
      <c r="Z302"/>
      <c r="AA302"/>
    </row>
    <row r="303" spans="4:27" ht="15.75" customHeight="1" x14ac:dyDescent="0.3">
      <c r="D303"/>
      <c r="E303"/>
      <c r="F303"/>
      <c r="R303"/>
      <c r="U303"/>
      <c r="V303"/>
      <c r="W303"/>
      <c r="X303"/>
      <c r="Y303"/>
      <c r="Z303"/>
      <c r="AA303"/>
    </row>
    <row r="304" spans="4:27" ht="15.75" customHeight="1" x14ac:dyDescent="0.3">
      <c r="D304"/>
      <c r="E304"/>
      <c r="F304"/>
      <c r="R304"/>
      <c r="U304"/>
      <c r="V304"/>
      <c r="W304"/>
      <c r="X304"/>
      <c r="Y304"/>
      <c r="Z304"/>
      <c r="AA304"/>
    </row>
    <row r="305" spans="4:27" ht="15.75" customHeight="1" x14ac:dyDescent="0.3">
      <c r="D305"/>
      <c r="E305"/>
      <c r="F305"/>
      <c r="R305"/>
      <c r="U305"/>
      <c r="V305"/>
      <c r="W305"/>
      <c r="X305"/>
      <c r="Y305"/>
      <c r="Z305"/>
      <c r="AA305"/>
    </row>
    <row r="306" spans="4:27" ht="15.75" customHeight="1" x14ac:dyDescent="0.3">
      <c r="D306"/>
      <c r="E306"/>
      <c r="F306"/>
      <c r="R306"/>
      <c r="U306"/>
      <c r="V306"/>
      <c r="W306"/>
      <c r="X306"/>
      <c r="Y306"/>
      <c r="Z306"/>
      <c r="AA306"/>
    </row>
    <row r="307" spans="4:27" ht="15.75" customHeight="1" x14ac:dyDescent="0.3">
      <c r="D307"/>
      <c r="E307"/>
      <c r="F307"/>
      <c r="R307"/>
      <c r="U307"/>
      <c r="V307"/>
      <c r="W307"/>
      <c r="X307"/>
      <c r="Y307"/>
      <c r="Z307"/>
      <c r="AA307"/>
    </row>
  </sheetData>
  <sortState ref="A5:AS69">
    <sortCondition ref="C5:C69"/>
  </sortState>
  <mergeCells count="9">
    <mergeCell ref="AE3:AK3"/>
    <mergeCell ref="A69:D69"/>
    <mergeCell ref="A70:D70"/>
    <mergeCell ref="A71:D71"/>
    <mergeCell ref="A2:D2"/>
    <mergeCell ref="A3:D4"/>
    <mergeCell ref="F3:F4"/>
    <mergeCell ref="G3:Q3"/>
    <mergeCell ref="S3:AB3"/>
  </mergeCells>
  <phoneticPr fontId="0" type="noConversion"/>
  <pageMargins left="0.17" right="0.21" top="0.56999999999999995" bottom="0.31" header="0.5" footer="0.28000000000000003"/>
  <pageSetup paperSize="9" scale="50" fitToHeight="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N258"/>
  <sheetViews>
    <sheetView zoomScaleNormal="100" workbookViewId="0">
      <pane ySplit="3010" topLeftCell="A9" activePane="bottomLeft"/>
      <selection activeCell="L4" sqref="L4"/>
      <selection pane="bottomLeft" activeCell="A10" sqref="A10"/>
    </sheetView>
  </sheetViews>
  <sheetFormatPr defaultRowHeight="12.5" x14ac:dyDescent="0.25"/>
  <cols>
    <col min="2" max="2" width="0" hidden="1" customWidth="1"/>
    <col min="4" max="4" width="54.1796875" style="49" bestFit="1" customWidth="1"/>
    <col min="5" max="5" width="6.453125" style="49" hidden="1" customWidth="1"/>
    <col min="6" max="6" width="6.453125" style="49" customWidth="1"/>
    <col min="7" max="7" width="6.81640625" style="38" customWidth="1"/>
    <col min="8" max="8" width="16.1796875" bestFit="1" customWidth="1"/>
    <col min="9" max="9" width="13.1796875" bestFit="1" customWidth="1"/>
    <col min="10" max="10" width="14.81640625" bestFit="1" customWidth="1"/>
    <col min="11" max="11" width="15.453125" bestFit="1" customWidth="1"/>
    <col min="12" max="12" width="14.81640625" bestFit="1" customWidth="1"/>
    <col min="13" max="13" width="14.453125" bestFit="1" customWidth="1"/>
    <col min="14" max="15" width="15.453125" bestFit="1" customWidth="1"/>
    <col min="16" max="16" width="15.453125" customWidth="1"/>
    <col min="17" max="17" width="13.453125" bestFit="1" customWidth="1"/>
    <col min="18" max="18" width="15.81640625" customWidth="1"/>
    <col min="19" max="19" width="4.1796875" style="50" customWidth="1"/>
    <col min="20" max="20" width="16.54296875" customWidth="1"/>
    <col min="21" max="21" width="14.81640625" customWidth="1"/>
    <col min="22" max="28" width="14.81640625" style="45" customWidth="1"/>
    <col min="29" max="29" width="17.1796875" customWidth="1"/>
    <col min="30" max="30" width="15.453125" customWidth="1"/>
    <col min="31" max="31" width="3.453125" customWidth="1"/>
    <col min="32" max="32" width="17.54296875" bestFit="1" customWidth="1"/>
    <col min="33" max="35" width="16.1796875" customWidth="1"/>
    <col min="36" max="36" width="17.1796875" customWidth="1"/>
    <col min="37" max="37" width="16.1796875" customWidth="1"/>
    <col min="38" max="38" width="17.81640625" customWidth="1"/>
    <col min="39" max="39" width="15.54296875" customWidth="1"/>
    <col min="40" max="40" width="17.1796875" customWidth="1"/>
    <col min="41" max="41" width="12" customWidth="1"/>
  </cols>
  <sheetData>
    <row r="1" spans="1:144" s="45" customFormat="1" x14ac:dyDescent="0.25">
      <c r="D1" s="62"/>
      <c r="E1" s="62"/>
      <c r="F1" s="62"/>
      <c r="G1" s="71"/>
      <c r="S1" s="50"/>
    </row>
    <row r="2" spans="1:144" s="32" customFormat="1" ht="15.5" x14ac:dyDescent="0.25">
      <c r="A2" s="187"/>
      <c r="B2" s="187"/>
      <c r="C2" s="187"/>
      <c r="D2" s="187"/>
      <c r="E2" s="90"/>
      <c r="F2" s="145"/>
      <c r="G2" s="53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</row>
    <row r="3" spans="1:144" s="4" customFormat="1" ht="22.5" customHeight="1" x14ac:dyDescent="0.3">
      <c r="A3" s="194" t="s">
        <v>446</v>
      </c>
      <c r="B3" s="195"/>
      <c r="C3" s="195"/>
      <c r="D3" s="195"/>
      <c r="E3" s="91"/>
      <c r="F3" s="144"/>
      <c r="G3" s="209"/>
      <c r="H3" s="189" t="s">
        <v>235</v>
      </c>
      <c r="I3" s="190"/>
      <c r="J3" s="190"/>
      <c r="K3" s="190"/>
      <c r="L3" s="190"/>
      <c r="M3" s="190"/>
      <c r="N3" s="190"/>
      <c r="O3" s="190"/>
      <c r="P3" s="190"/>
      <c r="Q3" s="190"/>
      <c r="R3" s="191"/>
      <c r="S3" s="23"/>
      <c r="T3" s="189" t="s">
        <v>240</v>
      </c>
      <c r="U3" s="192"/>
      <c r="V3" s="192"/>
      <c r="W3" s="192"/>
      <c r="X3" s="192"/>
      <c r="Y3" s="192"/>
      <c r="Z3" s="192"/>
      <c r="AA3" s="192"/>
      <c r="AB3" s="192"/>
      <c r="AC3" s="193"/>
      <c r="AD3" s="58"/>
      <c r="AE3" s="2"/>
      <c r="AF3" s="184" t="s">
        <v>251</v>
      </c>
      <c r="AG3" s="185"/>
      <c r="AH3" s="185"/>
      <c r="AI3" s="185"/>
      <c r="AJ3" s="185"/>
      <c r="AK3" s="185"/>
      <c r="AL3" s="186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</row>
    <row r="4" spans="1:144" s="4" customFormat="1" ht="87.75" customHeight="1" x14ac:dyDescent="0.25">
      <c r="A4" s="196"/>
      <c r="B4" s="197"/>
      <c r="C4" s="197"/>
      <c r="D4" s="197"/>
      <c r="E4" s="63" t="str">
        <f t="shared" ref="E4:E19" si="0">IF(G4="Y",1," ")</f>
        <v xml:space="preserve"> </v>
      </c>
      <c r="F4" s="63"/>
      <c r="G4" s="210"/>
      <c r="H4" s="17" t="s">
        <v>228</v>
      </c>
      <c r="I4" s="15" t="s">
        <v>229</v>
      </c>
      <c r="J4" s="15" t="s">
        <v>230</v>
      </c>
      <c r="K4" s="15" t="s">
        <v>231</v>
      </c>
      <c r="L4" s="42" t="s">
        <v>243</v>
      </c>
      <c r="M4" s="15" t="s">
        <v>232</v>
      </c>
      <c r="N4" s="15" t="s">
        <v>0</v>
      </c>
      <c r="O4" s="15" t="s">
        <v>233</v>
      </c>
      <c r="P4" s="15" t="s">
        <v>234</v>
      </c>
      <c r="Q4" s="22" t="s">
        <v>266</v>
      </c>
      <c r="R4" s="56" t="s">
        <v>1</v>
      </c>
      <c r="S4" s="24"/>
      <c r="T4" s="15" t="s">
        <v>236</v>
      </c>
      <c r="U4" s="33" t="s">
        <v>237</v>
      </c>
      <c r="V4" s="55" t="s">
        <v>284</v>
      </c>
      <c r="W4" s="55" t="s">
        <v>285</v>
      </c>
      <c r="X4" s="16" t="s">
        <v>2</v>
      </c>
      <c r="Y4" s="16" t="s">
        <v>238</v>
      </c>
      <c r="Z4" s="16" t="s">
        <v>286</v>
      </c>
      <c r="AA4" s="55" t="s">
        <v>287</v>
      </c>
      <c r="AB4" s="16" t="s">
        <v>239</v>
      </c>
      <c r="AC4" s="56" t="s">
        <v>242</v>
      </c>
      <c r="AD4" s="57" t="s">
        <v>241</v>
      </c>
      <c r="AE4" s="2"/>
      <c r="AF4" s="15" t="s">
        <v>244</v>
      </c>
      <c r="AG4" s="15" t="s">
        <v>245</v>
      </c>
      <c r="AH4" s="15" t="s">
        <v>246</v>
      </c>
      <c r="AI4" s="15" t="s">
        <v>247</v>
      </c>
      <c r="AJ4" s="58" t="s">
        <v>250</v>
      </c>
      <c r="AK4" s="33" t="s">
        <v>248</v>
      </c>
      <c r="AL4" s="58" t="s">
        <v>249</v>
      </c>
      <c r="AM4" s="2"/>
      <c r="AN4" s="48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</row>
    <row r="5" spans="1:144" ht="18.75" customHeight="1" x14ac:dyDescent="0.3">
      <c r="A5" s="3">
        <v>1</v>
      </c>
      <c r="B5" s="41" t="s">
        <v>301</v>
      </c>
      <c r="C5" s="41">
        <v>9298</v>
      </c>
      <c r="D5" s="63" t="s">
        <v>35</v>
      </c>
      <c r="E5" s="128">
        <f t="shared" si="0"/>
        <v>1</v>
      </c>
      <c r="F5" s="128"/>
      <c r="G5" s="64" t="s">
        <v>450</v>
      </c>
      <c r="H5" s="72">
        <v>56902</v>
      </c>
      <c r="I5" s="64">
        <v>0</v>
      </c>
      <c r="J5" s="64">
        <v>139804</v>
      </c>
      <c r="K5" s="64"/>
      <c r="L5" s="64">
        <v>0</v>
      </c>
      <c r="M5" s="64">
        <v>0</v>
      </c>
      <c r="N5" s="64">
        <v>5043</v>
      </c>
      <c r="O5" s="64">
        <v>21641</v>
      </c>
      <c r="P5" s="64"/>
      <c r="Q5" s="64">
        <v>0</v>
      </c>
      <c r="R5" s="65">
        <f t="shared" ref="R5:R15" si="1">SUM(H5:Q5)</f>
        <v>223390</v>
      </c>
      <c r="S5" s="9"/>
      <c r="T5" s="64">
        <v>72066</v>
      </c>
      <c r="U5" s="64"/>
      <c r="V5" s="64">
        <v>0</v>
      </c>
      <c r="W5" s="64">
        <v>2918</v>
      </c>
      <c r="X5" s="64">
        <v>47343</v>
      </c>
      <c r="Y5" s="64">
        <v>48294</v>
      </c>
      <c r="Z5" s="64">
        <v>15052</v>
      </c>
      <c r="AA5" s="64">
        <v>0</v>
      </c>
      <c r="AB5" s="64">
        <v>0</v>
      </c>
      <c r="AC5" s="83">
        <f t="shared" ref="AC5:AC15" si="2">SUM(T5:AB5)</f>
        <v>185673</v>
      </c>
      <c r="AD5" s="51">
        <f t="shared" ref="AD5:AD16" si="3">+R5-AC5</f>
        <v>37717</v>
      </c>
      <c r="AE5" s="39"/>
      <c r="AF5" s="64">
        <v>498926</v>
      </c>
      <c r="AG5" s="64">
        <v>7018</v>
      </c>
      <c r="AH5" s="64">
        <v>674277</v>
      </c>
      <c r="AI5" s="64">
        <v>0</v>
      </c>
      <c r="AJ5" s="60">
        <f t="shared" ref="AJ5:AJ15" si="4">SUM(AF5:AI5)</f>
        <v>1180221</v>
      </c>
      <c r="AK5" s="64">
        <v>0</v>
      </c>
      <c r="AL5" s="60">
        <f t="shared" ref="AL5:AL16" si="5">+AJ5-AK5</f>
        <v>1180221</v>
      </c>
      <c r="AM5" s="39"/>
      <c r="AN5" s="84"/>
      <c r="AO5" s="39"/>
      <c r="AX5" s="19"/>
    </row>
    <row r="6" spans="1:144" ht="18.75" customHeight="1" x14ac:dyDescent="0.3">
      <c r="A6" s="3">
        <f t="shared" ref="A6:A14" si="6">+A5+1</f>
        <v>2</v>
      </c>
      <c r="B6" s="41" t="s">
        <v>301</v>
      </c>
      <c r="C6" s="41">
        <v>9797</v>
      </c>
      <c r="D6" s="63" t="s">
        <v>15</v>
      </c>
      <c r="E6" s="128">
        <f t="shared" si="0"/>
        <v>1</v>
      </c>
      <c r="F6" s="128"/>
      <c r="G6" s="64" t="s">
        <v>450</v>
      </c>
      <c r="H6" s="72">
        <v>46344</v>
      </c>
      <c r="I6" s="64">
        <v>0</v>
      </c>
      <c r="J6" s="64">
        <v>0</v>
      </c>
      <c r="K6" s="64">
        <v>0</v>
      </c>
      <c r="L6" s="64">
        <v>0</v>
      </c>
      <c r="M6" s="64">
        <v>0</v>
      </c>
      <c r="N6" s="64">
        <v>640</v>
      </c>
      <c r="O6" s="64"/>
      <c r="P6" s="64">
        <v>40167</v>
      </c>
      <c r="Q6" s="64">
        <v>3554</v>
      </c>
      <c r="R6" s="65">
        <f t="shared" si="1"/>
        <v>90705</v>
      </c>
      <c r="S6" s="10"/>
      <c r="T6" s="64">
        <v>25271</v>
      </c>
      <c r="U6" s="64">
        <v>0</v>
      </c>
      <c r="V6" s="64">
        <v>0</v>
      </c>
      <c r="W6" s="64"/>
      <c r="X6" s="64">
        <v>13398</v>
      </c>
      <c r="Y6" s="64">
        <v>1615</v>
      </c>
      <c r="Z6" s="64"/>
      <c r="AA6" s="64">
        <v>0</v>
      </c>
      <c r="AB6" s="64">
        <v>13727</v>
      </c>
      <c r="AC6" s="83">
        <f t="shared" si="2"/>
        <v>54011</v>
      </c>
      <c r="AD6" s="51">
        <f t="shared" si="3"/>
        <v>36694</v>
      </c>
      <c r="AE6" s="39"/>
      <c r="AF6" s="64">
        <v>3300000</v>
      </c>
      <c r="AG6" s="64"/>
      <c r="AH6" s="64">
        <v>261000</v>
      </c>
      <c r="AI6" s="64">
        <v>0</v>
      </c>
      <c r="AJ6" s="60">
        <f t="shared" si="4"/>
        <v>3561000</v>
      </c>
      <c r="AK6" s="64"/>
      <c r="AL6" s="60">
        <f t="shared" si="5"/>
        <v>3561000</v>
      </c>
      <c r="AM6" s="39"/>
      <c r="AN6" s="84"/>
      <c r="AO6" s="39"/>
      <c r="AX6" s="19"/>
    </row>
    <row r="7" spans="1:144" ht="18.75" customHeight="1" x14ac:dyDescent="0.3">
      <c r="A7" s="3">
        <f t="shared" si="6"/>
        <v>3</v>
      </c>
      <c r="B7" s="41" t="s">
        <v>301</v>
      </c>
      <c r="C7" s="41">
        <v>9301</v>
      </c>
      <c r="D7" s="63" t="s">
        <v>253</v>
      </c>
      <c r="E7" s="128">
        <f t="shared" si="0"/>
        <v>1</v>
      </c>
      <c r="F7" s="128"/>
      <c r="G7" s="64" t="s">
        <v>450</v>
      </c>
      <c r="H7" s="72">
        <v>94475</v>
      </c>
      <c r="I7" s="64">
        <v>19555</v>
      </c>
      <c r="J7" s="64"/>
      <c r="K7" s="64">
        <v>0</v>
      </c>
      <c r="L7" s="64">
        <v>0</v>
      </c>
      <c r="M7" s="64">
        <v>0</v>
      </c>
      <c r="N7" s="64"/>
      <c r="O7" s="64">
        <v>7469</v>
      </c>
      <c r="P7" s="64">
        <v>5718</v>
      </c>
      <c r="Q7" s="64"/>
      <c r="R7" s="65">
        <f t="shared" si="1"/>
        <v>127217</v>
      </c>
      <c r="S7" s="9"/>
      <c r="T7" s="64">
        <v>85393</v>
      </c>
      <c r="U7" s="64"/>
      <c r="V7" s="64"/>
      <c r="W7" s="64"/>
      <c r="X7" s="64">
        <v>19854</v>
      </c>
      <c r="Y7" s="64">
        <v>13399</v>
      </c>
      <c r="Z7" s="64"/>
      <c r="AA7" s="64">
        <v>0</v>
      </c>
      <c r="AB7" s="64">
        <v>12372</v>
      </c>
      <c r="AC7" s="83">
        <f t="shared" si="2"/>
        <v>131018</v>
      </c>
      <c r="AD7" s="51">
        <f t="shared" si="3"/>
        <v>-3801</v>
      </c>
      <c r="AE7" s="39"/>
      <c r="AF7" s="64">
        <v>2853700</v>
      </c>
      <c r="AG7" s="64">
        <v>193470</v>
      </c>
      <c r="AH7" s="64">
        <v>211957</v>
      </c>
      <c r="AI7" s="64">
        <v>21001</v>
      </c>
      <c r="AJ7" s="60">
        <f t="shared" si="4"/>
        <v>3280128</v>
      </c>
      <c r="AK7" s="64">
        <v>806</v>
      </c>
      <c r="AL7" s="60">
        <f t="shared" si="5"/>
        <v>3279322</v>
      </c>
      <c r="AM7" s="39"/>
      <c r="AN7" s="84"/>
      <c r="AO7" s="39"/>
      <c r="AX7" s="19"/>
    </row>
    <row r="8" spans="1:144" ht="18.75" customHeight="1" x14ac:dyDescent="0.3">
      <c r="A8" s="3">
        <f t="shared" si="6"/>
        <v>4</v>
      </c>
      <c r="B8" s="41" t="s">
        <v>301</v>
      </c>
      <c r="C8" s="41">
        <v>9334</v>
      </c>
      <c r="D8" s="63" t="s">
        <v>254</v>
      </c>
      <c r="E8" s="128" t="str">
        <f t="shared" si="0"/>
        <v xml:space="preserve"> </v>
      </c>
      <c r="F8" s="128"/>
      <c r="G8" s="64" t="s">
        <v>303</v>
      </c>
      <c r="H8" s="72">
        <v>42280</v>
      </c>
      <c r="I8" s="64">
        <v>0</v>
      </c>
      <c r="J8" s="64">
        <v>13785</v>
      </c>
      <c r="K8" s="64">
        <v>0</v>
      </c>
      <c r="L8" s="64">
        <v>8000</v>
      </c>
      <c r="M8" s="64">
        <v>0</v>
      </c>
      <c r="N8" s="64">
        <v>3923</v>
      </c>
      <c r="O8" s="64">
        <v>0</v>
      </c>
      <c r="P8" s="64">
        <v>0</v>
      </c>
      <c r="Q8" s="64">
        <v>0</v>
      </c>
      <c r="R8" s="65">
        <f t="shared" si="1"/>
        <v>67988</v>
      </c>
      <c r="S8" s="9"/>
      <c r="T8" s="64">
        <v>47756</v>
      </c>
      <c r="U8" s="64">
        <v>0</v>
      </c>
      <c r="V8" s="64">
        <v>0</v>
      </c>
      <c r="W8" s="64">
        <v>160</v>
      </c>
      <c r="X8" s="64">
        <v>4239</v>
      </c>
      <c r="Y8" s="64">
        <v>10117</v>
      </c>
      <c r="Z8" s="64">
        <v>3680</v>
      </c>
      <c r="AA8" s="64">
        <v>0</v>
      </c>
      <c r="AB8" s="64">
        <v>1119</v>
      </c>
      <c r="AC8" s="83">
        <f t="shared" si="2"/>
        <v>67071</v>
      </c>
      <c r="AD8" s="51">
        <f t="shared" si="3"/>
        <v>917</v>
      </c>
      <c r="AE8" s="39"/>
      <c r="AF8" s="64">
        <v>0</v>
      </c>
      <c r="AG8" s="64">
        <v>0</v>
      </c>
      <c r="AH8" s="64">
        <v>0</v>
      </c>
      <c r="AI8" s="64">
        <v>0</v>
      </c>
      <c r="AJ8" s="60">
        <f t="shared" si="4"/>
        <v>0</v>
      </c>
      <c r="AK8" s="64">
        <v>0</v>
      </c>
      <c r="AL8" s="60">
        <f t="shared" si="5"/>
        <v>0</v>
      </c>
      <c r="AM8" s="39"/>
      <c r="AN8" s="84"/>
      <c r="AO8" s="39"/>
      <c r="AX8" s="19"/>
    </row>
    <row r="9" spans="1:144" ht="18.75" customHeight="1" x14ac:dyDescent="0.3">
      <c r="A9" s="3">
        <f t="shared" si="6"/>
        <v>5</v>
      </c>
      <c r="B9" s="41" t="s">
        <v>301</v>
      </c>
      <c r="C9" s="41">
        <v>9556</v>
      </c>
      <c r="D9" s="63" t="s">
        <v>57</v>
      </c>
      <c r="E9" s="128">
        <f t="shared" si="0"/>
        <v>1</v>
      </c>
      <c r="F9" s="128"/>
      <c r="G9" s="64" t="s">
        <v>450</v>
      </c>
      <c r="H9" s="93">
        <v>147487</v>
      </c>
      <c r="I9" s="64">
        <v>0</v>
      </c>
      <c r="J9" s="64">
        <v>25541</v>
      </c>
      <c r="K9" s="64"/>
      <c r="L9" s="64"/>
      <c r="M9" s="64">
        <v>59846</v>
      </c>
      <c r="N9" s="64">
        <v>35499</v>
      </c>
      <c r="O9" s="64">
        <v>23067</v>
      </c>
      <c r="P9" s="64"/>
      <c r="Q9" s="64"/>
      <c r="R9" s="65">
        <f t="shared" si="1"/>
        <v>291440</v>
      </c>
      <c r="S9" s="9"/>
      <c r="T9" s="64">
        <v>64019</v>
      </c>
      <c r="U9" s="64"/>
      <c r="V9" s="64"/>
      <c r="W9" s="64">
        <v>5642</v>
      </c>
      <c r="X9" s="64">
        <v>103363</v>
      </c>
      <c r="Y9" s="64">
        <v>24307</v>
      </c>
      <c r="Z9" s="64">
        <v>34435</v>
      </c>
      <c r="AA9" s="64">
        <v>0</v>
      </c>
      <c r="AB9" s="64">
        <v>31946</v>
      </c>
      <c r="AC9" s="83">
        <f t="shared" si="2"/>
        <v>263712</v>
      </c>
      <c r="AD9" s="51">
        <f t="shared" si="3"/>
        <v>27728</v>
      </c>
      <c r="AE9" s="39"/>
      <c r="AF9" s="64">
        <v>7611504</v>
      </c>
      <c r="AG9" s="64">
        <v>48065</v>
      </c>
      <c r="AH9" s="64">
        <v>702183</v>
      </c>
      <c r="AI9" s="64">
        <v>112111</v>
      </c>
      <c r="AJ9" s="60">
        <f t="shared" si="4"/>
        <v>8473863</v>
      </c>
      <c r="AK9" s="64">
        <v>16540</v>
      </c>
      <c r="AL9" s="60">
        <f t="shared" si="5"/>
        <v>8457323</v>
      </c>
      <c r="AM9" s="39"/>
      <c r="AN9" s="84"/>
      <c r="AO9" s="39"/>
      <c r="AX9" s="19"/>
    </row>
    <row r="10" spans="1:144" ht="18.75" customHeight="1" x14ac:dyDescent="0.3">
      <c r="A10" s="3">
        <f t="shared" si="6"/>
        <v>6</v>
      </c>
      <c r="B10" s="41" t="s">
        <v>301</v>
      </c>
      <c r="C10" s="41">
        <v>9969</v>
      </c>
      <c r="D10" s="63" t="s">
        <v>225</v>
      </c>
      <c r="E10" s="128">
        <f t="shared" si="0"/>
        <v>1</v>
      </c>
      <c r="F10" s="128"/>
      <c r="G10" s="64" t="s">
        <v>450</v>
      </c>
      <c r="H10" s="93">
        <v>85152</v>
      </c>
      <c r="I10" s="64">
        <v>0</v>
      </c>
      <c r="J10" s="64">
        <v>0</v>
      </c>
      <c r="K10" s="64">
        <v>0</v>
      </c>
      <c r="L10" s="64">
        <v>0</v>
      </c>
      <c r="M10" s="64">
        <v>0</v>
      </c>
      <c r="N10" s="64">
        <v>0</v>
      </c>
      <c r="O10" s="64">
        <v>0</v>
      </c>
      <c r="P10" s="64">
        <v>0</v>
      </c>
      <c r="Q10" s="64">
        <v>0</v>
      </c>
      <c r="R10" s="65">
        <f t="shared" si="1"/>
        <v>85152</v>
      </c>
      <c r="S10" s="10"/>
      <c r="T10" s="64">
        <v>80413</v>
      </c>
      <c r="U10" s="64">
        <v>0</v>
      </c>
      <c r="V10" s="64"/>
      <c r="W10" s="64">
        <v>0</v>
      </c>
      <c r="X10" s="64">
        <v>0</v>
      </c>
      <c r="Y10" s="64">
        <v>12911</v>
      </c>
      <c r="Z10" s="64">
        <v>0</v>
      </c>
      <c r="AA10" s="64">
        <v>0</v>
      </c>
      <c r="AB10" s="64">
        <v>0</v>
      </c>
      <c r="AC10" s="83">
        <f t="shared" si="2"/>
        <v>93324</v>
      </c>
      <c r="AD10" s="51">
        <f t="shared" si="3"/>
        <v>-8172</v>
      </c>
      <c r="AE10" s="39"/>
      <c r="AF10" s="64">
        <v>3800000</v>
      </c>
      <c r="AG10" s="64">
        <v>11000</v>
      </c>
      <c r="AH10" s="64">
        <v>14599</v>
      </c>
      <c r="AI10" s="64">
        <v>0</v>
      </c>
      <c r="AJ10" s="60">
        <f t="shared" si="4"/>
        <v>3825599</v>
      </c>
      <c r="AK10" s="64">
        <v>0</v>
      </c>
      <c r="AL10" s="60">
        <f t="shared" si="5"/>
        <v>3825599</v>
      </c>
      <c r="AM10" s="39"/>
      <c r="AN10" s="84"/>
      <c r="AO10" s="39"/>
      <c r="AX10" s="19"/>
    </row>
    <row r="11" spans="1:144" ht="18.75" customHeight="1" x14ac:dyDescent="0.3">
      <c r="A11" s="3">
        <f t="shared" si="6"/>
        <v>7</v>
      </c>
      <c r="B11" s="41" t="s">
        <v>301</v>
      </c>
      <c r="C11" s="41">
        <v>9345</v>
      </c>
      <c r="D11" s="63" t="s">
        <v>60</v>
      </c>
      <c r="E11" s="128">
        <f t="shared" si="0"/>
        <v>1</v>
      </c>
      <c r="F11" s="128"/>
      <c r="G11" s="64" t="s">
        <v>450</v>
      </c>
      <c r="H11" s="93">
        <v>219886</v>
      </c>
      <c r="I11" s="64">
        <v>0</v>
      </c>
      <c r="J11" s="64">
        <v>16500</v>
      </c>
      <c r="K11" s="64">
        <v>0</v>
      </c>
      <c r="L11" s="64">
        <v>0</v>
      </c>
      <c r="M11" s="64">
        <v>0</v>
      </c>
      <c r="N11" s="64">
        <v>23400</v>
      </c>
      <c r="O11" s="64">
        <v>22583</v>
      </c>
      <c r="P11" s="64"/>
      <c r="Q11" s="64">
        <v>22658</v>
      </c>
      <c r="R11" s="65">
        <f t="shared" si="1"/>
        <v>305027</v>
      </c>
      <c r="S11" s="10"/>
      <c r="T11" s="64">
        <v>116479</v>
      </c>
      <c r="U11" s="64">
        <v>0</v>
      </c>
      <c r="V11" s="64">
        <v>0</v>
      </c>
      <c r="W11" s="64"/>
      <c r="X11" s="64">
        <v>209963</v>
      </c>
      <c r="Y11" s="64">
        <v>60595</v>
      </c>
      <c r="Z11" s="64">
        <v>0</v>
      </c>
      <c r="AA11" s="64">
        <v>0</v>
      </c>
      <c r="AB11" s="64">
        <v>0</v>
      </c>
      <c r="AC11" s="83">
        <f t="shared" si="2"/>
        <v>387037</v>
      </c>
      <c r="AD11" s="51">
        <f t="shared" si="3"/>
        <v>-82010</v>
      </c>
      <c r="AE11" s="39"/>
      <c r="AF11" s="64">
        <v>2732765</v>
      </c>
      <c r="AG11" s="64">
        <v>552186</v>
      </c>
      <c r="AH11" s="64">
        <v>550600</v>
      </c>
      <c r="AI11" s="64">
        <v>0</v>
      </c>
      <c r="AJ11" s="60">
        <f t="shared" si="4"/>
        <v>3835551</v>
      </c>
      <c r="AK11" s="64"/>
      <c r="AL11" s="60">
        <f t="shared" si="5"/>
        <v>3835551</v>
      </c>
      <c r="AM11" s="39"/>
      <c r="AN11" s="84"/>
      <c r="AO11" s="39"/>
      <c r="AX11" s="19"/>
    </row>
    <row r="12" spans="1:144" ht="18.75" customHeight="1" x14ac:dyDescent="0.3">
      <c r="A12" s="3">
        <f t="shared" si="6"/>
        <v>8</v>
      </c>
      <c r="B12" s="41" t="s">
        <v>301</v>
      </c>
      <c r="C12" s="41">
        <v>9322</v>
      </c>
      <c r="D12" s="63" t="s">
        <v>44</v>
      </c>
      <c r="E12" s="128" t="str">
        <f t="shared" si="0"/>
        <v xml:space="preserve"> </v>
      </c>
      <c r="F12" s="128"/>
      <c r="G12" s="64" t="s">
        <v>303</v>
      </c>
      <c r="H12" s="93">
        <v>88052</v>
      </c>
      <c r="I12" s="64">
        <v>0</v>
      </c>
      <c r="J12" s="64">
        <v>41146</v>
      </c>
      <c r="K12" s="64"/>
      <c r="L12" s="64">
        <v>14666</v>
      </c>
      <c r="M12" s="64">
        <v>0</v>
      </c>
      <c r="N12" s="64">
        <v>22280</v>
      </c>
      <c r="O12" s="64">
        <v>15743</v>
      </c>
      <c r="P12" s="64"/>
      <c r="Q12" s="64">
        <v>1326</v>
      </c>
      <c r="R12" s="65">
        <f t="shared" si="1"/>
        <v>183213</v>
      </c>
      <c r="S12" s="10"/>
      <c r="T12" s="64">
        <v>56974</v>
      </c>
      <c r="U12" s="64">
        <v>23400</v>
      </c>
      <c r="V12" s="64">
        <v>27461</v>
      </c>
      <c r="W12" s="64">
        <v>768</v>
      </c>
      <c r="X12" s="64">
        <v>14629</v>
      </c>
      <c r="Y12" s="64">
        <v>1417</v>
      </c>
      <c r="Z12" s="64">
        <v>51051</v>
      </c>
      <c r="AA12" s="64"/>
      <c r="AB12" s="64"/>
      <c r="AC12" s="83">
        <f t="shared" si="2"/>
        <v>175700</v>
      </c>
      <c r="AD12" s="51">
        <f t="shared" si="3"/>
        <v>7513</v>
      </c>
      <c r="AE12" s="39"/>
      <c r="AF12" s="64">
        <v>4500000</v>
      </c>
      <c r="AG12" s="64">
        <v>1126335</v>
      </c>
      <c r="AH12" s="64">
        <v>310697</v>
      </c>
      <c r="AI12" s="64">
        <v>0</v>
      </c>
      <c r="AJ12" s="60">
        <f t="shared" si="4"/>
        <v>5937032</v>
      </c>
      <c r="AK12" s="64">
        <v>0</v>
      </c>
      <c r="AL12" s="60">
        <f t="shared" si="5"/>
        <v>5937032</v>
      </c>
      <c r="AM12" s="39"/>
      <c r="AN12" s="84"/>
      <c r="AO12" s="39"/>
      <c r="AX12" s="2"/>
    </row>
    <row r="13" spans="1:144" ht="18.75" customHeight="1" x14ac:dyDescent="0.3">
      <c r="A13" s="3">
        <f t="shared" si="6"/>
        <v>9</v>
      </c>
      <c r="B13" s="41" t="s">
        <v>301</v>
      </c>
      <c r="C13" s="41">
        <v>9336</v>
      </c>
      <c r="D13" s="63" t="s">
        <v>213</v>
      </c>
      <c r="E13" s="128">
        <f t="shared" si="0"/>
        <v>1</v>
      </c>
      <c r="F13" s="128"/>
      <c r="G13" s="64" t="s">
        <v>450</v>
      </c>
      <c r="H13" s="72">
        <v>106098</v>
      </c>
      <c r="I13" s="64">
        <v>35308</v>
      </c>
      <c r="J13" s="64"/>
      <c r="K13" s="64">
        <v>0</v>
      </c>
      <c r="L13" s="64"/>
      <c r="M13" s="64"/>
      <c r="N13" s="64">
        <v>32146</v>
      </c>
      <c r="O13" s="64">
        <v>2113</v>
      </c>
      <c r="P13" s="64">
        <v>48515</v>
      </c>
      <c r="Q13" s="64">
        <v>2747</v>
      </c>
      <c r="R13" s="65">
        <f t="shared" si="1"/>
        <v>226927</v>
      </c>
      <c r="S13" s="9"/>
      <c r="T13" s="64"/>
      <c r="U13" s="64">
        <v>0</v>
      </c>
      <c r="V13" s="64"/>
      <c r="W13" s="64">
        <v>3431</v>
      </c>
      <c r="X13" s="64">
        <v>45833</v>
      </c>
      <c r="Y13" s="64">
        <v>11177</v>
      </c>
      <c r="Z13" s="64">
        <v>32807</v>
      </c>
      <c r="AA13" s="64"/>
      <c r="AB13" s="64">
        <v>54890</v>
      </c>
      <c r="AC13" s="83">
        <f t="shared" si="2"/>
        <v>148138</v>
      </c>
      <c r="AD13" s="51">
        <f t="shared" si="3"/>
        <v>78789</v>
      </c>
      <c r="AF13" s="64">
        <v>5250000</v>
      </c>
      <c r="AG13" s="64">
        <v>5966</v>
      </c>
      <c r="AH13" s="64">
        <v>172618</v>
      </c>
      <c r="AI13" s="64">
        <v>4513</v>
      </c>
      <c r="AJ13" s="60">
        <f t="shared" si="4"/>
        <v>5433097</v>
      </c>
      <c r="AK13" s="64">
        <v>7764</v>
      </c>
      <c r="AL13" s="60">
        <f t="shared" si="5"/>
        <v>5425333</v>
      </c>
      <c r="AM13" s="39"/>
      <c r="AN13" s="84"/>
      <c r="AO13" s="39"/>
      <c r="AX13" s="2"/>
    </row>
    <row r="14" spans="1:144" ht="18.75" customHeight="1" x14ac:dyDescent="0.3">
      <c r="A14" s="3">
        <f t="shared" si="6"/>
        <v>10</v>
      </c>
      <c r="B14" s="41" t="s">
        <v>301</v>
      </c>
      <c r="C14" s="41">
        <v>9329</v>
      </c>
      <c r="D14" s="63" t="s">
        <v>51</v>
      </c>
      <c r="E14" s="128">
        <f t="shared" si="0"/>
        <v>1</v>
      </c>
      <c r="F14" s="128"/>
      <c r="G14" s="64" t="s">
        <v>450</v>
      </c>
      <c r="H14" s="72">
        <v>145935</v>
      </c>
      <c r="I14" s="64">
        <v>109534</v>
      </c>
      <c r="J14" s="64"/>
      <c r="K14" s="64">
        <v>0</v>
      </c>
      <c r="L14" s="64">
        <v>998</v>
      </c>
      <c r="M14" s="64">
        <v>8000</v>
      </c>
      <c r="N14" s="64">
        <v>15152</v>
      </c>
      <c r="O14" s="64">
        <v>1872</v>
      </c>
      <c r="P14" s="64">
        <v>400</v>
      </c>
      <c r="Q14" s="64">
        <v>350</v>
      </c>
      <c r="R14" s="65">
        <f t="shared" si="1"/>
        <v>282241</v>
      </c>
      <c r="S14" s="9"/>
      <c r="T14" s="64">
        <v>77</v>
      </c>
      <c r="U14" s="64">
        <v>0</v>
      </c>
      <c r="V14" s="64"/>
      <c r="W14" s="64">
        <v>12300</v>
      </c>
      <c r="X14" s="64">
        <v>73223</v>
      </c>
      <c r="Y14" s="64">
        <v>20468</v>
      </c>
      <c r="Z14" s="64">
        <v>1000</v>
      </c>
      <c r="AA14" s="64"/>
      <c r="AB14" s="64">
        <v>6545</v>
      </c>
      <c r="AC14" s="83">
        <f t="shared" si="2"/>
        <v>113613</v>
      </c>
      <c r="AD14" s="51">
        <f t="shared" si="3"/>
        <v>168628</v>
      </c>
      <c r="AE14" s="39"/>
      <c r="AF14" s="64">
        <v>3885000</v>
      </c>
      <c r="AG14" s="64">
        <v>342691</v>
      </c>
      <c r="AH14" s="64">
        <v>118292</v>
      </c>
      <c r="AI14" s="64">
        <v>1350</v>
      </c>
      <c r="AJ14" s="60">
        <f t="shared" si="4"/>
        <v>4347333</v>
      </c>
      <c r="AK14" s="64"/>
      <c r="AL14" s="60">
        <f t="shared" si="5"/>
        <v>4347333</v>
      </c>
      <c r="AM14" s="39"/>
      <c r="AN14" s="84"/>
      <c r="AO14" s="39"/>
      <c r="AX14" s="2"/>
    </row>
    <row r="15" spans="1:144" ht="18.75" customHeight="1" x14ac:dyDescent="0.3">
      <c r="A15" s="3">
        <v>11</v>
      </c>
      <c r="B15" s="41"/>
      <c r="C15" s="178">
        <v>19560</v>
      </c>
      <c r="D15" s="179" t="s">
        <v>435</v>
      </c>
      <c r="E15" s="177">
        <f t="shared" si="0"/>
        <v>1</v>
      </c>
      <c r="F15" s="128"/>
      <c r="G15" s="64" t="s">
        <v>450</v>
      </c>
      <c r="H15" s="72">
        <v>10824</v>
      </c>
      <c r="I15" s="72"/>
      <c r="J15" s="72"/>
      <c r="K15" s="72"/>
      <c r="L15" s="72"/>
      <c r="M15" s="72"/>
      <c r="N15" s="72"/>
      <c r="O15" s="72"/>
      <c r="P15" s="72"/>
      <c r="Q15" s="72"/>
      <c r="R15" s="65">
        <f t="shared" si="1"/>
        <v>10824</v>
      </c>
      <c r="S15" s="9"/>
      <c r="T15" s="64"/>
      <c r="U15" s="64"/>
      <c r="V15" s="64">
        <v>5759</v>
      </c>
      <c r="W15" s="64"/>
      <c r="X15" s="64">
        <v>70</v>
      </c>
      <c r="Y15" s="64">
        <v>800</v>
      </c>
      <c r="Z15" s="64"/>
      <c r="AA15" s="64"/>
      <c r="AB15" s="64"/>
      <c r="AC15" s="83">
        <f t="shared" si="2"/>
        <v>6629</v>
      </c>
      <c r="AD15" s="51">
        <f t="shared" si="3"/>
        <v>4195</v>
      </c>
      <c r="AE15" s="39"/>
      <c r="AF15" s="64"/>
      <c r="AG15" s="64"/>
      <c r="AH15" s="64">
        <v>4195</v>
      </c>
      <c r="AI15" s="64"/>
      <c r="AJ15" s="60">
        <f t="shared" si="4"/>
        <v>4195</v>
      </c>
      <c r="AK15" s="64"/>
      <c r="AL15" s="60">
        <f t="shared" si="5"/>
        <v>4195</v>
      </c>
      <c r="AM15" s="39"/>
      <c r="AN15" s="84"/>
      <c r="AO15" s="39"/>
      <c r="AX15" s="2"/>
    </row>
    <row r="16" spans="1:144" s="7" customFormat="1" ht="18.75" customHeight="1" x14ac:dyDescent="0.3">
      <c r="A16" s="199" t="s">
        <v>438</v>
      </c>
      <c r="B16" s="200"/>
      <c r="C16" s="208"/>
      <c r="D16" s="208"/>
      <c r="E16" s="128" t="str">
        <f t="shared" si="0"/>
        <v xml:space="preserve"> </v>
      </c>
      <c r="F16" s="128"/>
      <c r="G16" s="117"/>
      <c r="H16" s="76">
        <f>SUM(H5:H15)</f>
        <v>1043435</v>
      </c>
      <c r="I16" s="76">
        <f t="shared" ref="I16:Q16" si="7">SUM(I5:I15)</f>
        <v>164397</v>
      </c>
      <c r="J16" s="76">
        <f t="shared" si="7"/>
        <v>236776</v>
      </c>
      <c r="K16" s="76">
        <f t="shared" si="7"/>
        <v>0</v>
      </c>
      <c r="L16" s="76">
        <f t="shared" si="7"/>
        <v>23664</v>
      </c>
      <c r="M16" s="76">
        <f t="shared" si="7"/>
        <v>67846</v>
      </c>
      <c r="N16" s="76">
        <f t="shared" si="7"/>
        <v>138083</v>
      </c>
      <c r="O16" s="76">
        <f t="shared" si="7"/>
        <v>94488</v>
      </c>
      <c r="P16" s="76">
        <f t="shared" si="7"/>
        <v>94800</v>
      </c>
      <c r="Q16" s="76">
        <f t="shared" si="7"/>
        <v>30635</v>
      </c>
      <c r="R16" s="143">
        <f>SUM(R5:R15)</f>
        <v>1894124</v>
      </c>
      <c r="S16" s="31"/>
      <c r="T16" s="30">
        <f>SUM(T5:T15)</f>
        <v>548448</v>
      </c>
      <c r="U16" s="30">
        <f t="shared" ref="U16:AB16" si="8">SUM(U5:U15)</f>
        <v>23400</v>
      </c>
      <c r="V16" s="30">
        <f t="shared" si="8"/>
        <v>33220</v>
      </c>
      <c r="W16" s="30">
        <f t="shared" si="8"/>
        <v>25219</v>
      </c>
      <c r="X16" s="30">
        <f t="shared" si="8"/>
        <v>531915</v>
      </c>
      <c r="Y16" s="30">
        <f t="shared" si="8"/>
        <v>205100</v>
      </c>
      <c r="Z16" s="30">
        <f t="shared" si="8"/>
        <v>138025</v>
      </c>
      <c r="AA16" s="30">
        <f t="shared" si="8"/>
        <v>0</v>
      </c>
      <c r="AB16" s="30">
        <f t="shared" si="8"/>
        <v>120599</v>
      </c>
      <c r="AC16" s="143">
        <f>SUM(AC5:AC15)</f>
        <v>1625926</v>
      </c>
      <c r="AD16" s="143">
        <f t="shared" si="3"/>
        <v>268198</v>
      </c>
      <c r="AE16" s="39"/>
      <c r="AF16" s="30">
        <f>SUM(AF5:AF15)</f>
        <v>34431895</v>
      </c>
      <c r="AG16" s="30">
        <f t="shared" ref="AG16:AI16" si="9">SUM(AG5:AG15)</f>
        <v>2286731</v>
      </c>
      <c r="AH16" s="30">
        <f t="shared" si="9"/>
        <v>3020418</v>
      </c>
      <c r="AI16" s="30">
        <f t="shared" si="9"/>
        <v>138975</v>
      </c>
      <c r="AJ16" s="146">
        <f>SUM(AJ5:AJ15)</f>
        <v>39878019</v>
      </c>
      <c r="AK16" s="30">
        <f>SUM(AK5:AK15)</f>
        <v>25110</v>
      </c>
      <c r="AL16" s="146">
        <f t="shared" si="5"/>
        <v>39852909</v>
      </c>
      <c r="AM16" s="77"/>
      <c r="AN16" s="85"/>
    </row>
    <row r="17" spans="1:43" s="7" customFormat="1" ht="18.75" customHeight="1" x14ac:dyDescent="0.3">
      <c r="A17" s="199" t="s">
        <v>322</v>
      </c>
      <c r="B17" s="200"/>
      <c r="C17" s="200"/>
      <c r="D17" s="200"/>
      <c r="E17" s="128" t="str">
        <f t="shared" si="0"/>
        <v xml:space="preserve"> </v>
      </c>
      <c r="F17" s="128"/>
      <c r="G17" s="117"/>
      <c r="H17" s="76">
        <v>1052315</v>
      </c>
      <c r="I17" s="30">
        <v>13770</v>
      </c>
      <c r="J17" s="30">
        <v>207513</v>
      </c>
      <c r="K17" s="30">
        <v>0</v>
      </c>
      <c r="L17" s="30">
        <v>115527</v>
      </c>
      <c r="M17" s="30">
        <v>90289</v>
      </c>
      <c r="N17" s="30">
        <v>97686</v>
      </c>
      <c r="O17" s="30">
        <v>103717</v>
      </c>
      <c r="P17" s="30">
        <v>55257</v>
      </c>
      <c r="Q17" s="30">
        <v>9211</v>
      </c>
      <c r="R17" s="51">
        <v>1745285</v>
      </c>
      <c r="S17" s="31"/>
      <c r="T17" s="30">
        <v>668609</v>
      </c>
      <c r="U17" s="30">
        <v>37433</v>
      </c>
      <c r="V17" s="30">
        <v>105174</v>
      </c>
      <c r="W17" s="30">
        <v>73090</v>
      </c>
      <c r="X17" s="30">
        <v>308072</v>
      </c>
      <c r="Y17" s="30">
        <v>157139</v>
      </c>
      <c r="Z17" s="30">
        <v>130462</v>
      </c>
      <c r="AA17" s="30">
        <v>0</v>
      </c>
      <c r="AB17" s="30">
        <v>199607</v>
      </c>
      <c r="AC17" s="83">
        <v>1679586</v>
      </c>
      <c r="AD17" s="51">
        <v>65699</v>
      </c>
      <c r="AE17" s="39"/>
      <c r="AF17" s="30">
        <v>33708452</v>
      </c>
      <c r="AG17" s="30">
        <v>2002960</v>
      </c>
      <c r="AH17" s="30">
        <v>2689043</v>
      </c>
      <c r="AI17" s="30">
        <v>165586</v>
      </c>
      <c r="AJ17" s="51">
        <v>38566041</v>
      </c>
      <c r="AK17" s="30">
        <v>222845</v>
      </c>
      <c r="AL17" s="51">
        <v>38343196</v>
      </c>
      <c r="AM17" s="77"/>
      <c r="AN17" s="97"/>
      <c r="AO17" s="97"/>
      <c r="AP17" s="97"/>
      <c r="AQ17" s="97"/>
    </row>
    <row r="18" spans="1:43" s="7" customFormat="1" ht="18.75" customHeight="1" x14ac:dyDescent="0.3">
      <c r="A18" s="201" t="s">
        <v>439</v>
      </c>
      <c r="B18" s="202"/>
      <c r="C18" s="202"/>
      <c r="D18" s="202"/>
      <c r="E18" s="128" t="str">
        <f t="shared" si="0"/>
        <v xml:space="preserve"> </v>
      </c>
      <c r="F18" s="128"/>
      <c r="G18" s="118"/>
      <c r="H18" s="66">
        <f t="shared" ref="H18:AK18" si="10">+H16/H17</f>
        <v>0.99156146210972951</v>
      </c>
      <c r="I18" s="66"/>
      <c r="J18" s="40">
        <f t="shared" si="10"/>
        <v>1.1410176711820463</v>
      </c>
      <c r="K18" s="40">
        <v>0</v>
      </c>
      <c r="L18" s="40">
        <f t="shared" si="10"/>
        <v>0.20483523332208056</v>
      </c>
      <c r="M18" s="40"/>
      <c r="N18" s="40">
        <f t="shared" si="10"/>
        <v>1.4135392993878344</v>
      </c>
      <c r="O18" s="40">
        <f t="shared" si="10"/>
        <v>0.91101748025878115</v>
      </c>
      <c r="P18" s="40">
        <f t="shared" si="10"/>
        <v>1.7156197404853684</v>
      </c>
      <c r="Q18" s="40">
        <f t="shared" si="10"/>
        <v>3.3259146672456845</v>
      </c>
      <c r="R18" s="52">
        <f t="shared" si="10"/>
        <v>1.0852806275192877</v>
      </c>
      <c r="S18" s="79"/>
      <c r="T18" s="40">
        <f t="shared" si="10"/>
        <v>0.82028210807811441</v>
      </c>
      <c r="U18" s="40">
        <f t="shared" si="10"/>
        <v>0.62511687548419848</v>
      </c>
      <c r="V18" s="40">
        <v>0</v>
      </c>
      <c r="W18" s="40">
        <f t="shared" si="10"/>
        <v>0.34504036119852238</v>
      </c>
      <c r="X18" s="40">
        <f t="shared" si="10"/>
        <v>1.7265931340725544</v>
      </c>
      <c r="Y18" s="40">
        <f t="shared" si="10"/>
        <v>1.3052138552491743</v>
      </c>
      <c r="Z18" s="40">
        <f t="shared" si="10"/>
        <v>1.0579709034048228</v>
      </c>
      <c r="AA18" s="40">
        <v>0</v>
      </c>
      <c r="AB18" s="40">
        <f t="shared" si="10"/>
        <v>0.60418221805848493</v>
      </c>
      <c r="AC18" s="147">
        <f>+AC16/AC17</f>
        <v>0.96805165082347677</v>
      </c>
      <c r="AD18" s="147">
        <f>+AD16/AD17*-1</f>
        <v>-4.0822234737210614</v>
      </c>
      <c r="AE18" s="39"/>
      <c r="AF18" s="40">
        <f t="shared" si="10"/>
        <v>1.0214617686982481</v>
      </c>
      <c r="AG18" s="66">
        <f t="shared" si="10"/>
        <v>1.1416758197867156</v>
      </c>
      <c r="AH18" s="40">
        <f t="shared" si="10"/>
        <v>1.1232315734631242</v>
      </c>
      <c r="AI18" s="40">
        <v>0</v>
      </c>
      <c r="AJ18" s="52">
        <f>+AJ16/AJ17</f>
        <v>1.0340189961422279</v>
      </c>
      <c r="AK18" s="40">
        <f t="shared" si="10"/>
        <v>0.1126792164957706</v>
      </c>
      <c r="AL18" s="52">
        <f>+AL16/AL17</f>
        <v>1.0393736870551948</v>
      </c>
      <c r="AM18" s="77"/>
    </row>
    <row r="19" spans="1:43" ht="18.75" customHeight="1" x14ac:dyDescent="0.25">
      <c r="B19" s="41"/>
      <c r="C19" s="41"/>
      <c r="D19" s="63"/>
      <c r="E19" s="63" t="str">
        <f t="shared" si="0"/>
        <v xml:space="preserve"> </v>
      </c>
      <c r="F19" s="63"/>
      <c r="G19" s="41"/>
      <c r="H19" s="61"/>
      <c r="V19"/>
      <c r="W19"/>
      <c r="X19"/>
      <c r="Y19"/>
      <c r="Z19"/>
      <c r="AA19"/>
      <c r="AB19"/>
      <c r="AE19" s="47"/>
    </row>
    <row r="20" spans="1:43" ht="13" x14ac:dyDescent="0.3">
      <c r="B20" s="41"/>
      <c r="C20" s="41"/>
      <c r="D20" s="149" t="s">
        <v>442</v>
      </c>
      <c r="E20" s="149"/>
      <c r="F20" s="149"/>
      <c r="G20" s="35">
        <f>SUM(E5:E14)</f>
        <v>8</v>
      </c>
      <c r="H20" s="61"/>
      <c r="V20"/>
      <c r="W20"/>
      <c r="X20"/>
      <c r="Y20"/>
      <c r="Z20"/>
      <c r="AA20"/>
      <c r="AB20"/>
    </row>
    <row r="21" spans="1:43" ht="13" x14ac:dyDescent="0.3">
      <c r="B21" s="41"/>
      <c r="C21" s="41"/>
      <c r="D21" s="149" t="s">
        <v>318</v>
      </c>
      <c r="E21" s="149"/>
      <c r="F21" s="149"/>
      <c r="G21" s="150">
        <f>+G20/A14</f>
        <v>0.8</v>
      </c>
      <c r="H21" s="63"/>
      <c r="I21" s="63"/>
      <c r="J21" s="41"/>
      <c r="K21" s="41"/>
      <c r="L21" s="61"/>
      <c r="S21"/>
      <c r="V21"/>
      <c r="W21" s="95"/>
      <c r="X21"/>
      <c r="Y21"/>
      <c r="Z21"/>
      <c r="AA21"/>
      <c r="AB21"/>
    </row>
    <row r="22" spans="1:43" x14ac:dyDescent="0.25">
      <c r="B22" s="41"/>
      <c r="C22" s="41"/>
      <c r="D22" s="63"/>
      <c r="E22" s="63" t="str">
        <f t="shared" ref="E22:E69" si="11">IF(G22="Y",1," ")</f>
        <v xml:space="preserve"> </v>
      </c>
      <c r="F22" s="63"/>
      <c r="G22" s="63"/>
      <c r="H22" s="63"/>
      <c r="I22" s="63"/>
      <c r="J22" s="41"/>
      <c r="K22" s="41"/>
      <c r="L22" s="61"/>
      <c r="S22"/>
      <c r="V22"/>
      <c r="W22" s="95"/>
      <c r="X22"/>
      <c r="Y22"/>
      <c r="Z22"/>
      <c r="AA22"/>
      <c r="AB22"/>
    </row>
    <row r="23" spans="1:43" x14ac:dyDescent="0.25">
      <c r="B23" s="41"/>
      <c r="C23" s="41"/>
      <c r="D23" s="63"/>
      <c r="E23" s="63" t="str">
        <f t="shared" si="11"/>
        <v xml:space="preserve"> </v>
      </c>
      <c r="F23" s="63"/>
      <c r="G23" s="41"/>
      <c r="H23" s="61"/>
      <c r="V23"/>
      <c r="W23" s="95"/>
      <c r="X23"/>
      <c r="Y23"/>
      <c r="Z23"/>
      <c r="AA23"/>
      <c r="AB23"/>
    </row>
    <row r="24" spans="1:43" x14ac:dyDescent="0.25">
      <c r="B24" s="41"/>
      <c r="C24" s="41"/>
      <c r="D24" s="63"/>
      <c r="E24" s="63" t="str">
        <f t="shared" si="11"/>
        <v xml:space="preserve"> </v>
      </c>
      <c r="F24" s="63"/>
      <c r="G24" s="41"/>
      <c r="H24" s="61"/>
      <c r="V24"/>
      <c r="W24" s="95"/>
      <c r="X24"/>
      <c r="Y24"/>
      <c r="Z24"/>
      <c r="AA24"/>
      <c r="AB24"/>
    </row>
    <row r="25" spans="1:43" x14ac:dyDescent="0.25">
      <c r="B25" s="41"/>
      <c r="C25" s="41"/>
      <c r="D25" s="63"/>
      <c r="E25" s="63" t="str">
        <f t="shared" si="11"/>
        <v xml:space="preserve"> </v>
      </c>
      <c r="F25" s="63"/>
      <c r="G25" s="41"/>
      <c r="H25" s="61"/>
      <c r="V25"/>
      <c r="W25" s="95"/>
      <c r="X25"/>
      <c r="Y25"/>
      <c r="Z25"/>
      <c r="AA25"/>
      <c r="AB25"/>
    </row>
    <row r="26" spans="1:43" x14ac:dyDescent="0.25">
      <c r="B26" s="41"/>
      <c r="C26" s="41"/>
      <c r="D26" s="63"/>
      <c r="E26" s="63" t="str">
        <f t="shared" si="11"/>
        <v xml:space="preserve"> </v>
      </c>
      <c r="F26" s="63"/>
      <c r="G26" s="41"/>
      <c r="H26" s="61"/>
      <c r="V26"/>
      <c r="W26" s="95"/>
      <c r="X26"/>
      <c r="Y26"/>
      <c r="Z26"/>
      <c r="AA26"/>
      <c r="AB26"/>
    </row>
    <row r="27" spans="1:43" x14ac:dyDescent="0.25">
      <c r="B27" s="41"/>
      <c r="C27" s="41"/>
      <c r="D27" s="63"/>
      <c r="E27" s="63" t="str">
        <f t="shared" si="11"/>
        <v xml:space="preserve"> </v>
      </c>
      <c r="F27" s="63"/>
      <c r="G27" s="41"/>
      <c r="H27" s="61"/>
      <c r="V27"/>
      <c r="W27" s="95"/>
      <c r="X27"/>
      <c r="Y27"/>
      <c r="Z27"/>
      <c r="AA27"/>
      <c r="AB27"/>
    </row>
    <row r="28" spans="1:43" x14ac:dyDescent="0.25">
      <c r="B28" s="41"/>
      <c r="C28" s="41"/>
      <c r="D28" s="63"/>
      <c r="E28" s="63" t="str">
        <f t="shared" si="11"/>
        <v xml:space="preserve"> </v>
      </c>
      <c r="F28" s="63"/>
      <c r="G28" s="41"/>
      <c r="H28" s="61"/>
      <c r="V28"/>
      <c r="W28" s="95"/>
      <c r="X28"/>
      <c r="Y28"/>
      <c r="Z28"/>
      <c r="AA28"/>
      <c r="AB28"/>
    </row>
    <row r="29" spans="1:43" x14ac:dyDescent="0.25">
      <c r="B29" s="41"/>
      <c r="C29" s="41"/>
      <c r="D29" s="63"/>
      <c r="E29" s="63" t="str">
        <f t="shared" si="11"/>
        <v xml:space="preserve"> </v>
      </c>
      <c r="F29" s="63"/>
      <c r="G29" s="41"/>
      <c r="H29" s="61"/>
      <c r="V29"/>
      <c r="W29"/>
      <c r="X29"/>
      <c r="Y29"/>
      <c r="Z29"/>
      <c r="AA29"/>
      <c r="AB29"/>
    </row>
    <row r="30" spans="1:43" x14ac:dyDescent="0.25">
      <c r="B30" s="41"/>
      <c r="C30" s="41"/>
      <c r="D30" s="63"/>
      <c r="E30" s="63" t="str">
        <f t="shared" si="11"/>
        <v xml:space="preserve"> </v>
      </c>
      <c r="F30" s="63"/>
      <c r="G30" s="41"/>
      <c r="H30" s="61"/>
      <c r="V30"/>
      <c r="W30"/>
      <c r="X30"/>
      <c r="Y30"/>
      <c r="Z30"/>
      <c r="AA30"/>
      <c r="AB30"/>
    </row>
    <row r="31" spans="1:43" x14ac:dyDescent="0.25">
      <c r="B31" s="41"/>
      <c r="C31" s="41"/>
      <c r="D31" s="63"/>
      <c r="E31" s="63" t="str">
        <f t="shared" si="11"/>
        <v xml:space="preserve"> </v>
      </c>
      <c r="F31" s="63"/>
      <c r="G31" s="41"/>
      <c r="H31" s="61"/>
      <c r="V31"/>
      <c r="W31"/>
      <c r="X31"/>
      <c r="Y31"/>
      <c r="Z31"/>
      <c r="AA31"/>
      <c r="AB31"/>
    </row>
    <row r="32" spans="1:43" x14ac:dyDescent="0.25">
      <c r="B32" s="41"/>
      <c r="C32" s="41"/>
      <c r="D32" s="63"/>
      <c r="E32" s="63" t="str">
        <f t="shared" si="11"/>
        <v xml:space="preserve"> </v>
      </c>
      <c r="F32" s="63"/>
      <c r="G32" s="41"/>
      <c r="H32" s="61"/>
      <c r="V32"/>
      <c r="W32"/>
      <c r="X32"/>
      <c r="Y32"/>
      <c r="Z32"/>
      <c r="AA32"/>
      <c r="AB32"/>
    </row>
    <row r="33" spans="2:28" x14ac:dyDescent="0.25">
      <c r="B33" s="41"/>
      <c r="C33" s="41"/>
      <c r="D33" s="63"/>
      <c r="E33" s="63" t="str">
        <f t="shared" si="11"/>
        <v xml:space="preserve"> </v>
      </c>
      <c r="F33" s="63"/>
      <c r="G33" s="41"/>
      <c r="H33" s="61"/>
      <c r="V33"/>
      <c r="W33"/>
      <c r="X33"/>
      <c r="Y33"/>
      <c r="Z33"/>
      <c r="AA33"/>
      <c r="AB33"/>
    </row>
    <row r="34" spans="2:28" x14ac:dyDescent="0.25">
      <c r="B34" s="41"/>
      <c r="C34" s="41"/>
      <c r="D34" s="63"/>
      <c r="E34" s="63" t="str">
        <f t="shared" si="11"/>
        <v xml:space="preserve"> </v>
      </c>
      <c r="F34" s="63"/>
      <c r="G34" s="41"/>
      <c r="H34" s="61"/>
      <c r="V34"/>
      <c r="W34"/>
      <c r="X34"/>
      <c r="Y34"/>
      <c r="Z34"/>
      <c r="AA34"/>
      <c r="AB34"/>
    </row>
    <row r="35" spans="2:28" x14ac:dyDescent="0.25">
      <c r="B35" s="41"/>
      <c r="C35" s="41"/>
      <c r="D35" s="63"/>
      <c r="E35" s="63" t="str">
        <f t="shared" si="11"/>
        <v xml:space="preserve"> </v>
      </c>
      <c r="F35" s="63"/>
      <c r="G35" s="41"/>
      <c r="H35" s="61"/>
      <c r="V35"/>
      <c r="W35"/>
      <c r="X35"/>
      <c r="Y35"/>
      <c r="Z35"/>
      <c r="AA35"/>
      <c r="AB35"/>
    </row>
    <row r="36" spans="2:28" x14ac:dyDescent="0.25">
      <c r="B36" s="41"/>
      <c r="C36" s="41"/>
      <c r="D36" s="63"/>
      <c r="E36" s="63" t="str">
        <f t="shared" si="11"/>
        <v xml:space="preserve"> </v>
      </c>
      <c r="F36" s="63"/>
      <c r="G36" s="41"/>
      <c r="H36" s="61"/>
      <c r="V36"/>
      <c r="W36"/>
      <c r="X36"/>
      <c r="Y36"/>
      <c r="Z36"/>
      <c r="AA36"/>
      <c r="AB36"/>
    </row>
    <row r="37" spans="2:28" x14ac:dyDescent="0.25">
      <c r="B37" s="41"/>
      <c r="C37" s="41"/>
      <c r="D37" s="63"/>
      <c r="E37" s="63" t="str">
        <f t="shared" si="11"/>
        <v xml:space="preserve"> </v>
      </c>
      <c r="F37" s="63"/>
      <c r="G37" s="41"/>
      <c r="H37" s="61"/>
      <c r="V37"/>
      <c r="W37"/>
      <c r="X37"/>
      <c r="Y37"/>
      <c r="Z37"/>
      <c r="AA37"/>
      <c r="AB37"/>
    </row>
    <row r="38" spans="2:28" x14ac:dyDescent="0.25">
      <c r="B38" s="41"/>
      <c r="C38" s="41"/>
      <c r="D38" s="63"/>
      <c r="E38" s="63" t="str">
        <f t="shared" si="11"/>
        <v xml:space="preserve"> </v>
      </c>
      <c r="F38" s="63"/>
      <c r="G38" s="41"/>
      <c r="H38" s="61"/>
      <c r="V38"/>
      <c r="W38"/>
      <c r="X38"/>
      <c r="Y38"/>
      <c r="Z38"/>
      <c r="AA38"/>
      <c r="AB38"/>
    </row>
    <row r="39" spans="2:28" x14ac:dyDescent="0.25">
      <c r="B39" s="41"/>
      <c r="C39" s="41"/>
      <c r="D39" s="63"/>
      <c r="E39" s="63" t="str">
        <f t="shared" si="11"/>
        <v xml:space="preserve"> </v>
      </c>
      <c r="F39" s="63"/>
      <c r="G39" s="41"/>
      <c r="H39" s="61"/>
      <c r="V39"/>
      <c r="W39"/>
      <c r="X39"/>
      <c r="Y39"/>
      <c r="Z39"/>
      <c r="AA39"/>
      <c r="AB39"/>
    </row>
    <row r="40" spans="2:28" x14ac:dyDescent="0.25">
      <c r="B40" s="41"/>
      <c r="C40" s="41"/>
      <c r="D40" s="63"/>
      <c r="E40" s="63" t="str">
        <f t="shared" si="11"/>
        <v xml:space="preserve"> </v>
      </c>
      <c r="F40" s="63"/>
      <c r="G40" s="41"/>
      <c r="H40" s="61"/>
      <c r="V40"/>
      <c r="W40"/>
      <c r="X40"/>
      <c r="Y40"/>
      <c r="Z40"/>
      <c r="AA40"/>
      <c r="AB40"/>
    </row>
    <row r="41" spans="2:28" x14ac:dyDescent="0.25">
      <c r="B41" s="41"/>
      <c r="C41" s="41"/>
      <c r="D41" s="63"/>
      <c r="E41" s="63" t="str">
        <f t="shared" si="11"/>
        <v xml:space="preserve"> </v>
      </c>
      <c r="F41" s="63"/>
      <c r="G41" s="41"/>
      <c r="H41" s="61"/>
      <c r="V41"/>
      <c r="W41"/>
      <c r="X41"/>
      <c r="Y41"/>
      <c r="Z41"/>
      <c r="AA41"/>
      <c r="AB41"/>
    </row>
    <row r="42" spans="2:28" x14ac:dyDescent="0.25">
      <c r="B42" s="41"/>
      <c r="C42" s="41"/>
      <c r="D42" s="63"/>
      <c r="E42" s="63" t="str">
        <f t="shared" si="11"/>
        <v xml:space="preserve"> </v>
      </c>
      <c r="F42" s="63"/>
      <c r="G42" s="41"/>
      <c r="H42" s="61"/>
      <c r="V42"/>
      <c r="W42"/>
      <c r="X42"/>
      <c r="Y42"/>
      <c r="Z42"/>
      <c r="AA42"/>
      <c r="AB42"/>
    </row>
    <row r="43" spans="2:28" x14ac:dyDescent="0.25">
      <c r="B43" s="41"/>
      <c r="C43" s="41"/>
      <c r="D43" s="63"/>
      <c r="E43" s="63" t="str">
        <f t="shared" si="11"/>
        <v xml:space="preserve"> </v>
      </c>
      <c r="F43" s="63"/>
      <c r="G43" s="41"/>
      <c r="H43" s="61"/>
      <c r="V43"/>
      <c r="W43"/>
      <c r="X43"/>
      <c r="Y43"/>
      <c r="Z43"/>
      <c r="AA43"/>
      <c r="AB43"/>
    </row>
    <row r="44" spans="2:28" x14ac:dyDescent="0.25">
      <c r="B44" s="41"/>
      <c r="C44" s="41"/>
      <c r="D44" s="63"/>
      <c r="E44" s="63" t="str">
        <f t="shared" si="11"/>
        <v xml:space="preserve"> </v>
      </c>
      <c r="F44" s="63"/>
      <c r="G44" s="41"/>
      <c r="H44" s="61"/>
      <c r="V44"/>
      <c r="W44"/>
      <c r="X44"/>
      <c r="Y44"/>
      <c r="Z44"/>
      <c r="AA44"/>
      <c r="AB44"/>
    </row>
    <row r="45" spans="2:28" x14ac:dyDescent="0.25">
      <c r="B45" s="41"/>
      <c r="C45" s="41"/>
      <c r="D45" s="63"/>
      <c r="E45" s="63" t="str">
        <f t="shared" si="11"/>
        <v xml:space="preserve"> </v>
      </c>
      <c r="F45" s="63"/>
      <c r="G45" s="41"/>
      <c r="H45" s="61"/>
      <c r="V45"/>
      <c r="W45"/>
      <c r="X45"/>
      <c r="Y45"/>
      <c r="Z45"/>
      <c r="AA45"/>
      <c r="AB45"/>
    </row>
    <row r="46" spans="2:28" x14ac:dyDescent="0.25">
      <c r="B46" s="41"/>
      <c r="C46" s="41"/>
      <c r="D46" s="63"/>
      <c r="E46" s="63" t="str">
        <f t="shared" si="11"/>
        <v xml:space="preserve"> </v>
      </c>
      <c r="F46" s="63"/>
      <c r="G46" s="41"/>
      <c r="H46" s="61"/>
      <c r="V46"/>
      <c r="W46"/>
      <c r="X46"/>
      <c r="Y46"/>
      <c r="Z46"/>
      <c r="AA46"/>
      <c r="AB46"/>
    </row>
    <row r="47" spans="2:28" x14ac:dyDescent="0.25">
      <c r="B47" s="41"/>
      <c r="C47" s="41"/>
      <c r="D47" s="63"/>
      <c r="E47" s="63" t="str">
        <f t="shared" si="11"/>
        <v xml:space="preserve"> </v>
      </c>
      <c r="F47" s="63"/>
      <c r="G47" s="41"/>
      <c r="H47" s="61"/>
      <c r="V47"/>
      <c r="W47"/>
      <c r="X47"/>
      <c r="Y47"/>
      <c r="Z47"/>
      <c r="AA47"/>
      <c r="AB47"/>
    </row>
    <row r="48" spans="2:28" x14ac:dyDescent="0.25">
      <c r="B48" s="41"/>
      <c r="C48" s="41"/>
      <c r="D48" s="63"/>
      <c r="E48" s="63" t="str">
        <f t="shared" si="11"/>
        <v xml:space="preserve"> </v>
      </c>
      <c r="F48" s="63"/>
      <c r="G48" s="41"/>
      <c r="H48" s="61"/>
      <c r="V48"/>
      <c r="W48"/>
      <c r="X48"/>
      <c r="Y48"/>
      <c r="Z48"/>
      <c r="AA48"/>
      <c r="AB48"/>
    </row>
    <row r="49" spans="2:28" x14ac:dyDescent="0.25">
      <c r="B49" s="41"/>
      <c r="C49" s="41"/>
      <c r="D49" s="63"/>
      <c r="E49" s="63" t="str">
        <f t="shared" si="11"/>
        <v xml:space="preserve"> </v>
      </c>
      <c r="F49" s="63"/>
      <c r="G49" s="41"/>
      <c r="H49" s="61"/>
      <c r="V49"/>
      <c r="W49"/>
      <c r="X49"/>
      <c r="Y49"/>
      <c r="Z49"/>
      <c r="AA49"/>
      <c r="AB49"/>
    </row>
    <row r="50" spans="2:28" x14ac:dyDescent="0.25">
      <c r="B50" s="41"/>
      <c r="C50" s="41"/>
      <c r="D50" s="63"/>
      <c r="E50" s="63" t="str">
        <f t="shared" si="11"/>
        <v xml:space="preserve"> </v>
      </c>
      <c r="F50" s="63"/>
      <c r="G50" s="41"/>
      <c r="H50" s="61"/>
      <c r="V50"/>
      <c r="W50"/>
      <c r="X50"/>
      <c r="Y50"/>
      <c r="Z50"/>
      <c r="AA50"/>
      <c r="AB50"/>
    </row>
    <row r="51" spans="2:28" x14ac:dyDescent="0.25">
      <c r="B51" s="41"/>
      <c r="C51" s="41"/>
      <c r="D51" s="63"/>
      <c r="E51" s="63" t="str">
        <f t="shared" si="11"/>
        <v xml:space="preserve"> </v>
      </c>
      <c r="F51" s="63"/>
      <c r="G51" s="41"/>
      <c r="H51" s="61"/>
      <c r="V51"/>
      <c r="W51"/>
      <c r="X51"/>
      <c r="Y51"/>
      <c r="Z51"/>
      <c r="AA51"/>
      <c r="AB51"/>
    </row>
    <row r="52" spans="2:28" x14ac:dyDescent="0.25">
      <c r="B52" s="41"/>
      <c r="C52" s="41"/>
      <c r="D52" s="63"/>
      <c r="E52" s="63" t="str">
        <f t="shared" si="11"/>
        <v xml:space="preserve"> </v>
      </c>
      <c r="F52" s="63"/>
      <c r="G52" s="41"/>
      <c r="H52" s="61"/>
      <c r="V52"/>
      <c r="W52"/>
      <c r="X52"/>
      <c r="Y52"/>
      <c r="Z52"/>
      <c r="AA52"/>
      <c r="AB52"/>
    </row>
    <row r="53" spans="2:28" x14ac:dyDescent="0.25">
      <c r="B53" s="41"/>
      <c r="C53" s="41"/>
      <c r="D53" s="63"/>
      <c r="E53" s="63" t="str">
        <f t="shared" si="11"/>
        <v xml:space="preserve"> </v>
      </c>
      <c r="F53" s="63"/>
      <c r="G53" s="41"/>
      <c r="H53" s="61"/>
      <c r="V53"/>
      <c r="W53"/>
      <c r="X53"/>
      <c r="Y53"/>
      <c r="Z53"/>
      <c r="AA53"/>
      <c r="AB53"/>
    </row>
    <row r="54" spans="2:28" x14ac:dyDescent="0.25">
      <c r="B54" s="41"/>
      <c r="C54" s="41"/>
      <c r="D54" s="63"/>
      <c r="E54" s="63" t="str">
        <f t="shared" si="11"/>
        <v xml:space="preserve"> </v>
      </c>
      <c r="F54" s="63"/>
      <c r="G54" s="41"/>
      <c r="H54" s="61"/>
      <c r="V54"/>
      <c r="W54"/>
      <c r="X54"/>
      <c r="Y54"/>
      <c r="Z54"/>
      <c r="AA54"/>
      <c r="AB54"/>
    </row>
    <row r="55" spans="2:28" x14ac:dyDescent="0.25">
      <c r="B55" s="41"/>
      <c r="C55" s="41"/>
      <c r="D55" s="63"/>
      <c r="E55" s="63" t="str">
        <f t="shared" si="11"/>
        <v xml:space="preserve"> </v>
      </c>
      <c r="F55" s="63"/>
      <c r="G55" s="41"/>
      <c r="H55" s="61"/>
      <c r="V55"/>
      <c r="W55"/>
      <c r="X55"/>
      <c r="Y55"/>
      <c r="Z55"/>
      <c r="AA55"/>
      <c r="AB55"/>
    </row>
    <row r="56" spans="2:28" x14ac:dyDescent="0.25">
      <c r="B56" s="41"/>
      <c r="C56" s="41"/>
      <c r="D56" s="63"/>
      <c r="E56" s="63" t="str">
        <f t="shared" si="11"/>
        <v xml:space="preserve"> </v>
      </c>
      <c r="F56" s="63"/>
      <c r="G56" s="41"/>
      <c r="H56" s="61"/>
      <c r="V56"/>
      <c r="W56"/>
      <c r="X56"/>
      <c r="Y56"/>
      <c r="Z56"/>
      <c r="AA56"/>
      <c r="AB56"/>
    </row>
    <row r="57" spans="2:28" x14ac:dyDescent="0.25">
      <c r="B57" s="41"/>
      <c r="C57" s="41"/>
      <c r="D57" s="63"/>
      <c r="E57" s="63" t="str">
        <f t="shared" si="11"/>
        <v xml:space="preserve"> </v>
      </c>
      <c r="F57" s="63"/>
      <c r="G57" s="41"/>
      <c r="H57" s="61"/>
      <c r="V57"/>
      <c r="W57"/>
      <c r="X57"/>
      <c r="Y57"/>
      <c r="Z57"/>
      <c r="AA57"/>
      <c r="AB57"/>
    </row>
    <row r="58" spans="2:28" x14ac:dyDescent="0.25">
      <c r="B58" s="41"/>
      <c r="C58" s="41"/>
      <c r="D58" s="63"/>
      <c r="E58" s="63" t="str">
        <f t="shared" si="11"/>
        <v xml:space="preserve"> </v>
      </c>
      <c r="F58" s="63"/>
      <c r="G58" s="41"/>
      <c r="H58" s="61"/>
      <c r="V58"/>
      <c r="W58"/>
      <c r="X58"/>
      <c r="Y58"/>
      <c r="Z58"/>
      <c r="AA58"/>
      <c r="AB58"/>
    </row>
    <row r="59" spans="2:28" x14ac:dyDescent="0.25">
      <c r="B59" s="41"/>
      <c r="C59" s="41"/>
      <c r="D59" s="63"/>
      <c r="E59" s="63" t="str">
        <f t="shared" si="11"/>
        <v xml:space="preserve"> </v>
      </c>
      <c r="F59" s="63"/>
      <c r="G59" s="41"/>
      <c r="H59" s="61"/>
      <c r="V59"/>
      <c r="W59"/>
      <c r="X59"/>
      <c r="Y59"/>
      <c r="Z59"/>
      <c r="AA59"/>
      <c r="AB59"/>
    </row>
    <row r="60" spans="2:28" x14ac:dyDescent="0.25">
      <c r="B60" s="41"/>
      <c r="C60" s="41"/>
      <c r="D60" s="63"/>
      <c r="E60" s="63" t="str">
        <f t="shared" si="11"/>
        <v xml:space="preserve"> </v>
      </c>
      <c r="F60" s="63"/>
      <c r="G60" s="41"/>
      <c r="H60" s="61"/>
      <c r="V60"/>
      <c r="W60"/>
      <c r="X60"/>
      <c r="Y60"/>
      <c r="Z60"/>
      <c r="AA60"/>
      <c r="AB60"/>
    </row>
    <row r="61" spans="2:28" x14ac:dyDescent="0.25">
      <c r="B61" s="41"/>
      <c r="C61" s="41"/>
      <c r="D61" s="63"/>
      <c r="E61" s="63" t="str">
        <f t="shared" si="11"/>
        <v xml:space="preserve"> </v>
      </c>
      <c r="F61" s="63"/>
      <c r="G61" s="41"/>
      <c r="H61" s="61"/>
      <c r="V61"/>
      <c r="W61"/>
      <c r="X61"/>
      <c r="Y61"/>
      <c r="Z61"/>
      <c r="AA61"/>
      <c r="AB61"/>
    </row>
    <row r="62" spans="2:28" x14ac:dyDescent="0.25">
      <c r="B62" s="41"/>
      <c r="C62" s="41"/>
      <c r="D62" s="63"/>
      <c r="E62" s="63" t="str">
        <f t="shared" si="11"/>
        <v xml:space="preserve"> </v>
      </c>
      <c r="F62" s="63"/>
      <c r="G62" s="41"/>
      <c r="H62" s="61"/>
      <c r="V62"/>
      <c r="W62"/>
      <c r="X62"/>
      <c r="Y62"/>
      <c r="Z62"/>
      <c r="AA62"/>
      <c r="AB62"/>
    </row>
    <row r="63" spans="2:28" x14ac:dyDescent="0.25">
      <c r="B63" s="41"/>
      <c r="C63" s="41"/>
      <c r="D63" s="63"/>
      <c r="E63" s="63" t="str">
        <f t="shared" si="11"/>
        <v xml:space="preserve"> </v>
      </c>
      <c r="F63" s="63"/>
      <c r="G63" s="41"/>
      <c r="H63" s="61"/>
      <c r="V63"/>
      <c r="W63"/>
      <c r="X63"/>
      <c r="Y63"/>
      <c r="Z63"/>
      <c r="AA63"/>
      <c r="AB63"/>
    </row>
    <row r="64" spans="2:28" x14ac:dyDescent="0.25">
      <c r="B64" s="41"/>
      <c r="C64" s="41"/>
      <c r="D64" s="63"/>
      <c r="E64" s="63" t="str">
        <f t="shared" si="11"/>
        <v xml:space="preserve"> </v>
      </c>
      <c r="F64" s="63"/>
      <c r="G64" s="41"/>
      <c r="H64" s="61"/>
      <c r="V64"/>
      <c r="W64"/>
      <c r="X64"/>
      <c r="Y64"/>
      <c r="Z64"/>
      <c r="AA64"/>
      <c r="AB64"/>
    </row>
    <row r="65" spans="2:28" x14ac:dyDescent="0.25">
      <c r="B65" s="41"/>
      <c r="C65" s="41"/>
      <c r="D65" s="63"/>
      <c r="E65" s="63" t="str">
        <f t="shared" si="11"/>
        <v xml:space="preserve"> </v>
      </c>
      <c r="F65" s="63"/>
      <c r="G65" s="41"/>
      <c r="H65" s="61"/>
      <c r="V65"/>
      <c r="W65"/>
      <c r="X65"/>
      <c r="Y65"/>
      <c r="Z65"/>
      <c r="AA65"/>
      <c r="AB65"/>
    </row>
    <row r="66" spans="2:28" x14ac:dyDescent="0.25">
      <c r="B66" s="41"/>
      <c r="C66" s="41"/>
      <c r="D66" s="63"/>
      <c r="E66" s="63" t="str">
        <f t="shared" si="11"/>
        <v xml:space="preserve"> </v>
      </c>
      <c r="F66" s="63"/>
      <c r="G66" s="41"/>
      <c r="H66" s="61"/>
      <c r="V66"/>
      <c r="W66"/>
      <c r="X66"/>
      <c r="Y66"/>
      <c r="Z66"/>
      <c r="AA66"/>
      <c r="AB66"/>
    </row>
    <row r="67" spans="2:28" x14ac:dyDescent="0.25">
      <c r="B67" s="41"/>
      <c r="C67" s="41"/>
      <c r="D67" s="63"/>
      <c r="E67" s="63" t="str">
        <f t="shared" si="11"/>
        <v xml:space="preserve"> </v>
      </c>
      <c r="F67" s="63"/>
      <c r="G67" s="41"/>
      <c r="H67" s="61"/>
      <c r="V67"/>
      <c r="W67"/>
      <c r="X67"/>
      <c r="Y67"/>
      <c r="Z67"/>
      <c r="AA67"/>
      <c r="AB67"/>
    </row>
    <row r="68" spans="2:28" x14ac:dyDescent="0.25">
      <c r="B68" s="41"/>
      <c r="C68" s="41"/>
      <c r="D68" s="63"/>
      <c r="E68" s="63" t="str">
        <f t="shared" si="11"/>
        <v xml:space="preserve"> </v>
      </c>
      <c r="F68" s="63"/>
      <c r="G68" s="41"/>
      <c r="H68" s="61"/>
      <c r="V68"/>
      <c r="W68"/>
      <c r="X68"/>
      <c r="Y68"/>
      <c r="Z68"/>
      <c r="AA68"/>
      <c r="AB68"/>
    </row>
    <row r="69" spans="2:28" x14ac:dyDescent="0.25">
      <c r="B69" s="41"/>
      <c r="C69" s="41"/>
      <c r="D69" s="63"/>
      <c r="E69" s="63" t="str">
        <f t="shared" si="11"/>
        <v xml:space="preserve"> </v>
      </c>
      <c r="F69" s="63"/>
      <c r="G69" s="41"/>
      <c r="H69" s="61"/>
      <c r="V69"/>
      <c r="W69"/>
      <c r="X69"/>
      <c r="Y69"/>
      <c r="Z69"/>
      <c r="AA69"/>
      <c r="AB69"/>
    </row>
    <row r="70" spans="2:28" x14ac:dyDescent="0.25">
      <c r="B70" s="41"/>
      <c r="C70" s="41"/>
      <c r="D70" s="63"/>
      <c r="E70" s="63" t="str">
        <f t="shared" ref="E70:E71" si="12">IF(G70="Y",1," ")</f>
        <v xml:space="preserve"> </v>
      </c>
      <c r="F70" s="63"/>
      <c r="G70" s="41"/>
      <c r="H70" s="61"/>
      <c r="V70"/>
      <c r="W70"/>
      <c r="X70"/>
      <c r="Y70"/>
      <c r="Z70"/>
      <c r="AA70"/>
      <c r="AB70"/>
    </row>
    <row r="71" spans="2:28" x14ac:dyDescent="0.25">
      <c r="B71" s="41"/>
      <c r="C71" s="41"/>
      <c r="D71" s="63"/>
      <c r="E71" s="63" t="str">
        <f t="shared" si="12"/>
        <v xml:space="preserve"> </v>
      </c>
      <c r="F71" s="63"/>
      <c r="G71" s="41"/>
      <c r="H71" s="61"/>
      <c r="V71"/>
      <c r="W71"/>
      <c r="X71"/>
      <c r="Y71"/>
      <c r="Z71"/>
      <c r="AA71"/>
      <c r="AB71"/>
    </row>
    <row r="72" spans="2:28" x14ac:dyDescent="0.25">
      <c r="B72" s="41"/>
      <c r="C72" s="41"/>
      <c r="D72" s="63"/>
      <c r="E72" s="63" t="str">
        <f t="shared" ref="E72:E77" si="13">IF(G72="y",1,"")</f>
        <v/>
      </c>
      <c r="F72" s="63"/>
      <c r="G72" s="41"/>
      <c r="H72" s="61"/>
      <c r="V72"/>
      <c r="W72"/>
      <c r="X72"/>
      <c r="Y72"/>
      <c r="Z72"/>
      <c r="AA72"/>
      <c r="AB72"/>
    </row>
    <row r="73" spans="2:28" x14ac:dyDescent="0.25">
      <c r="B73" s="41"/>
      <c r="C73" s="41"/>
      <c r="D73" s="63"/>
      <c r="E73" s="63" t="str">
        <f t="shared" si="13"/>
        <v/>
      </c>
      <c r="F73" s="63"/>
      <c r="G73" s="41"/>
      <c r="H73" s="61"/>
      <c r="V73"/>
      <c r="W73"/>
      <c r="X73"/>
      <c r="Y73"/>
      <c r="Z73"/>
      <c r="AA73"/>
      <c r="AB73"/>
    </row>
    <row r="74" spans="2:28" x14ac:dyDescent="0.25">
      <c r="B74" s="41"/>
      <c r="C74" s="41"/>
      <c r="D74" s="63"/>
      <c r="E74" s="63" t="str">
        <f t="shared" si="13"/>
        <v/>
      </c>
      <c r="F74" s="63"/>
      <c r="G74" s="41"/>
      <c r="H74" s="61"/>
      <c r="V74"/>
      <c r="W74"/>
      <c r="X74"/>
      <c r="Y74"/>
      <c r="Z74"/>
      <c r="AA74"/>
      <c r="AB74"/>
    </row>
    <row r="75" spans="2:28" x14ac:dyDescent="0.25">
      <c r="B75" s="41"/>
      <c r="C75" s="41"/>
      <c r="D75" s="63"/>
      <c r="E75" s="63" t="str">
        <f t="shared" si="13"/>
        <v/>
      </c>
      <c r="F75" s="63"/>
      <c r="G75" s="41"/>
      <c r="H75" s="61"/>
      <c r="V75"/>
      <c r="W75"/>
      <c r="X75"/>
      <c r="Y75"/>
      <c r="Z75"/>
      <c r="AA75"/>
      <c r="AB75"/>
    </row>
    <row r="76" spans="2:28" x14ac:dyDescent="0.25">
      <c r="B76" s="41"/>
      <c r="C76" s="41"/>
      <c r="D76" s="63"/>
      <c r="E76" s="63" t="str">
        <f t="shared" si="13"/>
        <v/>
      </c>
      <c r="F76" s="63"/>
      <c r="G76" s="41"/>
      <c r="H76" s="61"/>
      <c r="V76"/>
      <c r="W76"/>
      <c r="X76"/>
      <c r="Y76"/>
      <c r="Z76"/>
      <c r="AA76"/>
      <c r="AB76"/>
    </row>
    <row r="77" spans="2:28" x14ac:dyDescent="0.25">
      <c r="B77" s="41"/>
      <c r="C77" s="41"/>
      <c r="D77" s="63"/>
      <c r="E77" s="63" t="str">
        <f t="shared" si="13"/>
        <v/>
      </c>
      <c r="F77" s="63"/>
      <c r="G77" s="41"/>
      <c r="H77" s="61"/>
      <c r="V77"/>
      <c r="W77"/>
      <c r="X77"/>
      <c r="Y77"/>
      <c r="Z77"/>
      <c r="AA77"/>
      <c r="AB77"/>
    </row>
    <row r="78" spans="2:28" x14ac:dyDescent="0.25">
      <c r="B78" s="41"/>
      <c r="C78" s="41"/>
      <c r="D78" s="63"/>
      <c r="E78" s="63"/>
      <c r="F78" s="63"/>
      <c r="G78" s="41"/>
      <c r="H78" s="61"/>
      <c r="V78"/>
      <c r="W78"/>
      <c r="X78"/>
      <c r="Y78"/>
      <c r="Z78"/>
      <c r="AA78"/>
      <c r="AB78"/>
    </row>
    <row r="79" spans="2:28" x14ac:dyDescent="0.25">
      <c r="V79"/>
      <c r="W79"/>
      <c r="X79"/>
      <c r="Y79"/>
      <c r="Z79"/>
      <c r="AA79"/>
      <c r="AB79"/>
    </row>
    <row r="80" spans="2:28" x14ac:dyDescent="0.25">
      <c r="V80"/>
      <c r="W80"/>
      <c r="X80"/>
      <c r="Y80"/>
      <c r="Z80"/>
      <c r="AA80"/>
      <c r="AB80"/>
    </row>
    <row r="81" spans="4:28" x14ac:dyDescent="0.25">
      <c r="V81"/>
      <c r="W81"/>
      <c r="X81"/>
      <c r="Y81"/>
      <c r="Z81"/>
      <c r="AA81"/>
      <c r="AB81"/>
    </row>
    <row r="82" spans="4:28" x14ac:dyDescent="0.25">
      <c r="V82"/>
      <c r="W82"/>
      <c r="X82"/>
      <c r="Y82"/>
      <c r="Z82"/>
      <c r="AA82"/>
      <c r="AB82"/>
    </row>
    <row r="83" spans="4:28" x14ac:dyDescent="0.25">
      <c r="V83"/>
      <c r="W83"/>
      <c r="X83"/>
      <c r="Y83"/>
      <c r="Z83"/>
      <c r="AA83"/>
      <c r="AB83"/>
    </row>
    <row r="84" spans="4:28" x14ac:dyDescent="0.25">
      <c r="V84"/>
      <c r="W84"/>
      <c r="X84"/>
      <c r="Y84"/>
      <c r="Z84"/>
      <c r="AA84"/>
      <c r="AB84"/>
    </row>
    <row r="85" spans="4:28" x14ac:dyDescent="0.25">
      <c r="V85"/>
      <c r="W85"/>
      <c r="X85"/>
      <c r="Y85"/>
      <c r="Z85"/>
      <c r="AA85"/>
      <c r="AB85"/>
    </row>
    <row r="86" spans="4:28" x14ac:dyDescent="0.25">
      <c r="V86"/>
      <c r="W86"/>
      <c r="X86"/>
      <c r="Y86"/>
      <c r="Z86"/>
      <c r="AA86"/>
      <c r="AB86"/>
    </row>
    <row r="87" spans="4:28" x14ac:dyDescent="0.25">
      <c r="V87"/>
      <c r="W87"/>
      <c r="X87"/>
      <c r="Y87"/>
      <c r="Z87"/>
      <c r="AA87"/>
      <c r="AB87"/>
    </row>
    <row r="88" spans="4:28" x14ac:dyDescent="0.25">
      <c r="V88"/>
      <c r="W88"/>
      <c r="X88"/>
      <c r="Y88"/>
      <c r="Z88"/>
      <c r="AA88"/>
      <c r="AB88"/>
    </row>
    <row r="89" spans="4:28" x14ac:dyDescent="0.25">
      <c r="V89"/>
      <c r="W89"/>
      <c r="X89"/>
      <c r="Y89"/>
      <c r="Z89"/>
      <c r="AA89"/>
      <c r="AB89"/>
    </row>
    <row r="90" spans="4:28" x14ac:dyDescent="0.25">
      <c r="V90"/>
      <c r="W90"/>
      <c r="X90"/>
      <c r="Y90"/>
      <c r="Z90"/>
      <c r="AA90"/>
      <c r="AB90"/>
    </row>
    <row r="91" spans="4:28" x14ac:dyDescent="0.25">
      <c r="V91"/>
      <c r="W91"/>
      <c r="X91"/>
      <c r="Y91"/>
      <c r="Z91"/>
      <c r="AA91"/>
      <c r="AB91"/>
    </row>
    <row r="92" spans="4:28" x14ac:dyDescent="0.25">
      <c r="V92"/>
      <c r="W92"/>
      <c r="X92"/>
      <c r="Y92"/>
      <c r="Z92"/>
      <c r="AA92"/>
      <c r="AB92"/>
    </row>
    <row r="93" spans="4:28" x14ac:dyDescent="0.25">
      <c r="D93"/>
      <c r="E93"/>
      <c r="F93"/>
      <c r="V93"/>
      <c r="W93"/>
      <c r="X93"/>
      <c r="Y93"/>
      <c r="Z93"/>
      <c r="AA93"/>
      <c r="AB93"/>
    </row>
    <row r="94" spans="4:28" x14ac:dyDescent="0.25">
      <c r="D94"/>
      <c r="E94"/>
      <c r="F94"/>
      <c r="V94"/>
      <c r="W94"/>
      <c r="X94"/>
      <c r="Y94"/>
      <c r="Z94"/>
      <c r="AA94"/>
      <c r="AB94"/>
    </row>
    <row r="95" spans="4:28" x14ac:dyDescent="0.25">
      <c r="D95"/>
      <c r="E95"/>
      <c r="F95"/>
      <c r="V95"/>
      <c r="W95"/>
      <c r="X95"/>
      <c r="Y95"/>
      <c r="Z95"/>
      <c r="AA95"/>
      <c r="AB95"/>
    </row>
    <row r="96" spans="4:28" x14ac:dyDescent="0.25">
      <c r="D96"/>
      <c r="E96"/>
      <c r="F96"/>
      <c r="V96"/>
      <c r="W96"/>
      <c r="X96"/>
      <c r="Y96"/>
      <c r="Z96"/>
      <c r="AA96"/>
      <c r="AB96"/>
    </row>
    <row r="97" spans="4:28" x14ac:dyDescent="0.25">
      <c r="D97"/>
      <c r="E97"/>
      <c r="F97"/>
      <c r="V97"/>
      <c r="W97"/>
      <c r="X97"/>
      <c r="Y97"/>
      <c r="Z97"/>
      <c r="AA97"/>
      <c r="AB97"/>
    </row>
    <row r="98" spans="4:28" x14ac:dyDescent="0.25">
      <c r="D98"/>
      <c r="E98"/>
      <c r="F98"/>
      <c r="V98"/>
      <c r="W98"/>
      <c r="X98"/>
      <c r="Y98"/>
      <c r="Z98"/>
      <c r="AA98"/>
      <c r="AB98"/>
    </row>
    <row r="99" spans="4:28" x14ac:dyDescent="0.25">
      <c r="D99"/>
      <c r="E99"/>
      <c r="F99"/>
      <c r="V99"/>
      <c r="W99"/>
      <c r="X99"/>
      <c r="Y99"/>
      <c r="Z99"/>
      <c r="AA99"/>
      <c r="AB99"/>
    </row>
    <row r="100" spans="4:28" x14ac:dyDescent="0.25">
      <c r="D100"/>
      <c r="E100"/>
      <c r="F100"/>
      <c r="V100"/>
      <c r="W100"/>
      <c r="X100"/>
      <c r="Y100"/>
      <c r="Z100"/>
      <c r="AA100"/>
      <c r="AB100"/>
    </row>
    <row r="101" spans="4:28" x14ac:dyDescent="0.25">
      <c r="D101"/>
      <c r="E101"/>
      <c r="F101"/>
      <c r="V101"/>
      <c r="W101"/>
      <c r="X101"/>
      <c r="Y101"/>
      <c r="Z101"/>
      <c r="AA101"/>
      <c r="AB101"/>
    </row>
    <row r="102" spans="4:28" x14ac:dyDescent="0.25">
      <c r="D102"/>
      <c r="E102"/>
      <c r="F102"/>
      <c r="V102"/>
      <c r="W102"/>
      <c r="X102"/>
      <c r="Y102"/>
      <c r="Z102"/>
      <c r="AA102"/>
      <c r="AB102"/>
    </row>
    <row r="103" spans="4:28" x14ac:dyDescent="0.25">
      <c r="D103"/>
      <c r="E103"/>
      <c r="F103"/>
      <c r="V103"/>
      <c r="W103"/>
      <c r="X103"/>
      <c r="Y103"/>
      <c r="Z103"/>
      <c r="AA103"/>
      <c r="AB103"/>
    </row>
    <row r="104" spans="4:28" x14ac:dyDescent="0.25">
      <c r="D104"/>
      <c r="E104"/>
      <c r="F104"/>
      <c r="V104"/>
      <c r="W104"/>
      <c r="X104"/>
      <c r="Y104"/>
      <c r="Z104"/>
      <c r="AA104"/>
      <c r="AB104"/>
    </row>
    <row r="105" spans="4:28" x14ac:dyDescent="0.25">
      <c r="D105"/>
      <c r="E105"/>
      <c r="F105"/>
      <c r="V105"/>
      <c r="W105"/>
      <c r="X105"/>
      <c r="Y105"/>
      <c r="Z105"/>
      <c r="AA105"/>
      <c r="AB105"/>
    </row>
    <row r="106" spans="4:28" x14ac:dyDescent="0.25">
      <c r="D106"/>
      <c r="E106"/>
      <c r="F106"/>
      <c r="V106"/>
      <c r="W106"/>
      <c r="X106"/>
      <c r="Y106"/>
      <c r="Z106"/>
      <c r="AA106"/>
      <c r="AB106"/>
    </row>
    <row r="107" spans="4:28" x14ac:dyDescent="0.25">
      <c r="D107"/>
      <c r="E107"/>
      <c r="F107"/>
      <c r="V107"/>
      <c r="W107"/>
      <c r="X107"/>
      <c r="Y107"/>
      <c r="Z107"/>
      <c r="AA107"/>
      <c r="AB107"/>
    </row>
    <row r="108" spans="4:28" x14ac:dyDescent="0.25">
      <c r="D108"/>
      <c r="E108"/>
      <c r="F108"/>
      <c r="V108"/>
      <c r="W108"/>
      <c r="X108"/>
      <c r="Y108"/>
      <c r="Z108"/>
      <c r="AA108"/>
      <c r="AB108"/>
    </row>
    <row r="109" spans="4:28" x14ac:dyDescent="0.25">
      <c r="D109"/>
      <c r="E109"/>
      <c r="F109"/>
      <c r="V109"/>
      <c r="W109"/>
      <c r="X109"/>
      <c r="Y109"/>
      <c r="Z109"/>
      <c r="AA109"/>
      <c r="AB109"/>
    </row>
    <row r="110" spans="4:28" x14ac:dyDescent="0.25">
      <c r="D110"/>
      <c r="E110"/>
      <c r="F110"/>
      <c r="V110"/>
      <c r="W110"/>
      <c r="X110"/>
      <c r="Y110"/>
      <c r="Z110"/>
      <c r="AA110"/>
      <c r="AB110"/>
    </row>
    <row r="111" spans="4:28" x14ac:dyDescent="0.25">
      <c r="D111"/>
      <c r="E111"/>
      <c r="F111"/>
      <c r="V111"/>
      <c r="W111"/>
      <c r="X111"/>
      <c r="Y111"/>
      <c r="Z111"/>
      <c r="AA111"/>
      <c r="AB111"/>
    </row>
    <row r="112" spans="4:28" x14ac:dyDescent="0.25">
      <c r="D112"/>
      <c r="E112"/>
      <c r="F112"/>
      <c r="V112"/>
      <c r="W112"/>
      <c r="X112"/>
      <c r="Y112"/>
      <c r="Z112"/>
      <c r="AA112"/>
      <c r="AB112"/>
    </row>
    <row r="113" spans="4:28" x14ac:dyDescent="0.25">
      <c r="D113"/>
      <c r="E113"/>
      <c r="F113"/>
      <c r="V113"/>
      <c r="W113"/>
      <c r="X113"/>
      <c r="Y113"/>
      <c r="Z113"/>
      <c r="AA113"/>
      <c r="AB113"/>
    </row>
    <row r="114" spans="4:28" x14ac:dyDescent="0.25">
      <c r="D114"/>
      <c r="E114"/>
      <c r="F114"/>
      <c r="V114"/>
      <c r="W114"/>
      <c r="X114"/>
      <c r="Y114"/>
      <c r="Z114"/>
      <c r="AA114"/>
      <c r="AB114"/>
    </row>
    <row r="115" spans="4:28" x14ac:dyDescent="0.25">
      <c r="D115"/>
      <c r="E115"/>
      <c r="F115"/>
      <c r="V115"/>
      <c r="W115"/>
      <c r="X115"/>
      <c r="Y115"/>
      <c r="Z115"/>
      <c r="AA115"/>
      <c r="AB115"/>
    </row>
    <row r="116" spans="4:28" x14ac:dyDescent="0.25">
      <c r="D116"/>
      <c r="E116"/>
      <c r="F116"/>
      <c r="V116"/>
      <c r="W116"/>
      <c r="X116"/>
      <c r="Y116"/>
      <c r="Z116"/>
      <c r="AA116"/>
      <c r="AB116"/>
    </row>
    <row r="117" spans="4:28" x14ac:dyDescent="0.25">
      <c r="D117"/>
      <c r="E117"/>
      <c r="F117"/>
      <c r="V117"/>
      <c r="W117"/>
      <c r="X117"/>
      <c r="Y117"/>
      <c r="Z117"/>
      <c r="AA117"/>
      <c r="AB117"/>
    </row>
    <row r="118" spans="4:28" x14ac:dyDescent="0.25">
      <c r="D118"/>
      <c r="E118"/>
      <c r="F118"/>
      <c r="V118"/>
      <c r="W118"/>
      <c r="X118"/>
      <c r="Y118"/>
      <c r="Z118"/>
      <c r="AA118"/>
      <c r="AB118"/>
    </row>
    <row r="119" spans="4:28" x14ac:dyDescent="0.25">
      <c r="D119"/>
      <c r="E119"/>
      <c r="F119"/>
      <c r="V119"/>
      <c r="W119"/>
      <c r="X119"/>
      <c r="Y119"/>
      <c r="Z119"/>
      <c r="AA119"/>
      <c r="AB119"/>
    </row>
    <row r="120" spans="4:28" x14ac:dyDescent="0.25">
      <c r="D120"/>
      <c r="E120"/>
      <c r="F120"/>
      <c r="V120"/>
      <c r="W120"/>
      <c r="X120"/>
      <c r="Y120"/>
      <c r="Z120"/>
      <c r="AA120"/>
      <c r="AB120"/>
    </row>
    <row r="121" spans="4:28" x14ac:dyDescent="0.25">
      <c r="D121"/>
      <c r="E121"/>
      <c r="F121"/>
      <c r="V121"/>
      <c r="W121"/>
      <c r="X121"/>
      <c r="Y121"/>
      <c r="Z121"/>
      <c r="AA121"/>
      <c r="AB121"/>
    </row>
    <row r="122" spans="4:28" x14ac:dyDescent="0.25">
      <c r="D122"/>
      <c r="E122"/>
      <c r="F122"/>
      <c r="V122"/>
      <c r="W122"/>
      <c r="X122"/>
      <c r="Y122"/>
      <c r="Z122"/>
      <c r="AA122"/>
      <c r="AB122"/>
    </row>
    <row r="123" spans="4:28" x14ac:dyDescent="0.25">
      <c r="D123"/>
      <c r="E123"/>
      <c r="F123"/>
      <c r="V123"/>
      <c r="W123"/>
      <c r="X123"/>
      <c r="Y123"/>
      <c r="Z123"/>
      <c r="AA123"/>
      <c r="AB123"/>
    </row>
    <row r="124" spans="4:28" x14ac:dyDescent="0.25">
      <c r="D124"/>
      <c r="E124"/>
      <c r="F124"/>
      <c r="V124"/>
      <c r="W124"/>
      <c r="X124"/>
      <c r="Y124"/>
      <c r="Z124"/>
      <c r="AA124"/>
      <c r="AB124"/>
    </row>
    <row r="125" spans="4:28" x14ac:dyDescent="0.25">
      <c r="D125"/>
      <c r="E125"/>
      <c r="F125"/>
      <c r="V125"/>
      <c r="W125"/>
      <c r="X125"/>
      <c r="Y125"/>
      <c r="Z125"/>
      <c r="AA125"/>
      <c r="AB125"/>
    </row>
    <row r="126" spans="4:28" x14ac:dyDescent="0.25">
      <c r="D126"/>
      <c r="E126"/>
      <c r="F126"/>
      <c r="V126"/>
      <c r="W126"/>
      <c r="X126"/>
      <c r="Y126"/>
      <c r="Z126"/>
      <c r="AA126"/>
      <c r="AB126"/>
    </row>
    <row r="127" spans="4:28" x14ac:dyDescent="0.25">
      <c r="D127"/>
      <c r="E127"/>
      <c r="F127"/>
      <c r="V127"/>
      <c r="W127"/>
      <c r="X127"/>
      <c r="Y127"/>
      <c r="Z127"/>
      <c r="AA127"/>
      <c r="AB127"/>
    </row>
    <row r="128" spans="4:28" x14ac:dyDescent="0.25">
      <c r="D128"/>
      <c r="E128"/>
      <c r="F128"/>
      <c r="V128"/>
      <c r="W128"/>
      <c r="X128"/>
      <c r="Y128"/>
      <c r="Z128"/>
      <c r="AA128"/>
      <c r="AB128"/>
    </row>
    <row r="129" spans="4:28" x14ac:dyDescent="0.25">
      <c r="D129"/>
      <c r="E129"/>
      <c r="F129"/>
      <c r="V129"/>
      <c r="W129"/>
      <c r="X129"/>
      <c r="Y129"/>
      <c r="Z129"/>
      <c r="AA129"/>
      <c r="AB129"/>
    </row>
    <row r="130" spans="4:28" x14ac:dyDescent="0.25">
      <c r="D130"/>
      <c r="E130"/>
      <c r="F130"/>
      <c r="V130"/>
      <c r="W130"/>
      <c r="X130"/>
      <c r="Y130"/>
      <c r="Z130"/>
      <c r="AA130"/>
      <c r="AB130"/>
    </row>
    <row r="131" spans="4:28" x14ac:dyDescent="0.25">
      <c r="D131"/>
      <c r="E131"/>
      <c r="F131"/>
      <c r="V131"/>
      <c r="W131"/>
      <c r="X131"/>
      <c r="Y131"/>
      <c r="Z131"/>
      <c r="AA131"/>
      <c r="AB131"/>
    </row>
    <row r="132" spans="4:28" x14ac:dyDescent="0.25">
      <c r="D132"/>
      <c r="E132"/>
      <c r="F132"/>
      <c r="V132"/>
      <c r="W132"/>
      <c r="X132"/>
      <c r="Y132"/>
      <c r="Z132"/>
      <c r="AA132"/>
      <c r="AB132"/>
    </row>
    <row r="133" spans="4:28" x14ac:dyDescent="0.25">
      <c r="D133"/>
      <c r="E133"/>
      <c r="F133"/>
      <c r="V133"/>
      <c r="W133"/>
      <c r="X133"/>
      <c r="Y133"/>
      <c r="Z133"/>
      <c r="AA133"/>
      <c r="AB133"/>
    </row>
    <row r="134" spans="4:28" x14ac:dyDescent="0.25">
      <c r="D134"/>
      <c r="E134"/>
      <c r="F134"/>
      <c r="V134"/>
      <c r="W134"/>
      <c r="X134"/>
      <c r="Y134"/>
      <c r="Z134"/>
      <c r="AA134"/>
      <c r="AB134"/>
    </row>
    <row r="135" spans="4:28" x14ac:dyDescent="0.25">
      <c r="D135"/>
      <c r="E135"/>
      <c r="F135"/>
      <c r="V135"/>
      <c r="W135"/>
      <c r="X135"/>
      <c r="Y135"/>
      <c r="Z135"/>
      <c r="AA135"/>
      <c r="AB135"/>
    </row>
    <row r="136" spans="4:28" x14ac:dyDescent="0.25">
      <c r="D136"/>
      <c r="E136"/>
      <c r="F136"/>
      <c r="V136"/>
      <c r="W136"/>
      <c r="X136"/>
      <c r="Y136"/>
      <c r="Z136"/>
      <c r="AA136"/>
      <c r="AB136"/>
    </row>
    <row r="137" spans="4:28" x14ac:dyDescent="0.25">
      <c r="D137"/>
      <c r="E137"/>
      <c r="F137"/>
      <c r="V137"/>
      <c r="W137"/>
      <c r="X137"/>
      <c r="Y137"/>
      <c r="Z137"/>
      <c r="AA137"/>
      <c r="AB137"/>
    </row>
    <row r="138" spans="4:28" x14ac:dyDescent="0.25">
      <c r="D138"/>
      <c r="E138"/>
      <c r="F138"/>
      <c r="V138"/>
      <c r="W138"/>
      <c r="X138"/>
      <c r="Y138"/>
      <c r="Z138"/>
      <c r="AA138"/>
      <c r="AB138"/>
    </row>
    <row r="139" spans="4:28" x14ac:dyDescent="0.25">
      <c r="D139"/>
      <c r="E139"/>
      <c r="F139"/>
      <c r="V139"/>
      <c r="W139"/>
      <c r="X139"/>
      <c r="Y139"/>
      <c r="Z139"/>
      <c r="AA139"/>
      <c r="AB139"/>
    </row>
    <row r="140" spans="4:28" x14ac:dyDescent="0.25">
      <c r="D140"/>
      <c r="E140"/>
      <c r="F140"/>
      <c r="V140"/>
      <c r="W140"/>
      <c r="X140"/>
      <c r="Y140"/>
      <c r="Z140"/>
      <c r="AA140"/>
      <c r="AB140"/>
    </row>
    <row r="141" spans="4:28" x14ac:dyDescent="0.25">
      <c r="D141"/>
      <c r="E141"/>
      <c r="F141"/>
      <c r="V141"/>
      <c r="W141"/>
      <c r="X141"/>
      <c r="Y141"/>
      <c r="Z141"/>
      <c r="AA141"/>
      <c r="AB141"/>
    </row>
    <row r="142" spans="4:28" x14ac:dyDescent="0.25">
      <c r="D142"/>
      <c r="E142"/>
      <c r="F142"/>
      <c r="V142"/>
      <c r="W142"/>
      <c r="X142"/>
      <c r="Y142"/>
      <c r="Z142"/>
      <c r="AA142"/>
      <c r="AB142"/>
    </row>
    <row r="143" spans="4:28" x14ac:dyDescent="0.25">
      <c r="D143"/>
      <c r="E143"/>
      <c r="F143"/>
      <c r="V143"/>
      <c r="W143"/>
      <c r="X143"/>
      <c r="Y143"/>
      <c r="Z143"/>
      <c r="AA143"/>
      <c r="AB143"/>
    </row>
    <row r="144" spans="4:28" x14ac:dyDescent="0.25">
      <c r="D144"/>
      <c r="E144"/>
      <c r="F144"/>
      <c r="V144"/>
      <c r="W144"/>
      <c r="X144"/>
      <c r="Y144"/>
      <c r="Z144"/>
      <c r="AA144"/>
      <c r="AB144"/>
    </row>
    <row r="145" spans="4:28" x14ac:dyDescent="0.25">
      <c r="D145"/>
      <c r="E145"/>
      <c r="F145"/>
      <c r="V145"/>
      <c r="W145"/>
      <c r="X145"/>
      <c r="Y145"/>
      <c r="Z145"/>
      <c r="AA145"/>
      <c r="AB145"/>
    </row>
    <row r="146" spans="4:28" x14ac:dyDescent="0.25">
      <c r="D146"/>
      <c r="E146"/>
      <c r="F146"/>
      <c r="V146"/>
      <c r="W146"/>
      <c r="X146"/>
      <c r="Y146"/>
      <c r="Z146"/>
      <c r="AA146"/>
      <c r="AB146"/>
    </row>
    <row r="147" spans="4:28" x14ac:dyDescent="0.25">
      <c r="D147"/>
      <c r="E147"/>
      <c r="F147"/>
      <c r="V147"/>
      <c r="W147"/>
      <c r="X147"/>
      <c r="Y147"/>
      <c r="Z147"/>
      <c r="AA147"/>
      <c r="AB147"/>
    </row>
    <row r="148" spans="4:28" x14ac:dyDescent="0.25">
      <c r="D148"/>
      <c r="E148"/>
      <c r="F148"/>
      <c r="V148"/>
      <c r="W148"/>
      <c r="X148"/>
      <c r="Y148"/>
      <c r="Z148"/>
      <c r="AA148"/>
      <c r="AB148"/>
    </row>
    <row r="149" spans="4:28" x14ac:dyDescent="0.25">
      <c r="D149"/>
      <c r="E149"/>
      <c r="F149"/>
      <c r="V149"/>
      <c r="W149"/>
      <c r="X149"/>
      <c r="Y149"/>
      <c r="Z149"/>
      <c r="AA149"/>
      <c r="AB149"/>
    </row>
    <row r="150" spans="4:28" x14ac:dyDescent="0.25">
      <c r="D150"/>
      <c r="E150"/>
      <c r="F150"/>
      <c r="V150"/>
      <c r="W150"/>
      <c r="X150"/>
      <c r="Y150"/>
      <c r="Z150"/>
      <c r="AA150"/>
      <c r="AB150"/>
    </row>
    <row r="151" spans="4:28" x14ac:dyDescent="0.25">
      <c r="D151"/>
      <c r="E151"/>
      <c r="F151"/>
      <c r="V151"/>
      <c r="W151"/>
      <c r="X151"/>
      <c r="Y151"/>
      <c r="Z151"/>
      <c r="AA151"/>
      <c r="AB151"/>
    </row>
    <row r="152" spans="4:28" x14ac:dyDescent="0.25">
      <c r="D152"/>
      <c r="E152"/>
      <c r="F152"/>
      <c r="V152"/>
      <c r="W152"/>
      <c r="X152"/>
      <c r="Y152"/>
      <c r="Z152"/>
      <c r="AA152"/>
      <c r="AB152"/>
    </row>
    <row r="153" spans="4:28" x14ac:dyDescent="0.25">
      <c r="D153"/>
      <c r="E153"/>
      <c r="F153"/>
      <c r="V153"/>
      <c r="W153"/>
      <c r="X153"/>
      <c r="Y153"/>
      <c r="Z153"/>
      <c r="AA153"/>
      <c r="AB153"/>
    </row>
    <row r="154" spans="4:28" x14ac:dyDescent="0.25">
      <c r="D154"/>
      <c r="E154"/>
      <c r="F154"/>
      <c r="V154"/>
      <c r="W154"/>
      <c r="X154"/>
      <c r="Y154"/>
      <c r="Z154"/>
      <c r="AA154"/>
      <c r="AB154"/>
    </row>
    <row r="155" spans="4:28" x14ac:dyDescent="0.25">
      <c r="D155"/>
      <c r="E155"/>
      <c r="F155"/>
      <c r="V155"/>
      <c r="W155"/>
      <c r="X155"/>
      <c r="Y155"/>
      <c r="Z155"/>
      <c r="AA155"/>
      <c r="AB155"/>
    </row>
    <row r="156" spans="4:28" x14ac:dyDescent="0.25">
      <c r="D156"/>
      <c r="E156"/>
      <c r="F156"/>
      <c r="V156"/>
      <c r="W156"/>
      <c r="X156"/>
      <c r="Y156"/>
      <c r="Z156"/>
      <c r="AA156"/>
      <c r="AB156"/>
    </row>
    <row r="157" spans="4:28" x14ac:dyDescent="0.25">
      <c r="D157"/>
      <c r="E157"/>
      <c r="F157"/>
      <c r="V157"/>
      <c r="W157"/>
      <c r="X157"/>
      <c r="Y157"/>
      <c r="Z157"/>
      <c r="AA157"/>
      <c r="AB157"/>
    </row>
    <row r="158" spans="4:28" x14ac:dyDescent="0.25">
      <c r="D158"/>
      <c r="E158"/>
      <c r="F158"/>
      <c r="V158"/>
      <c r="W158"/>
      <c r="X158"/>
      <c r="Y158"/>
      <c r="Z158"/>
      <c r="AA158"/>
      <c r="AB158"/>
    </row>
    <row r="159" spans="4:28" x14ac:dyDescent="0.25">
      <c r="D159"/>
      <c r="E159"/>
      <c r="F159"/>
      <c r="V159"/>
      <c r="W159"/>
      <c r="X159"/>
      <c r="Y159"/>
      <c r="Z159"/>
      <c r="AA159"/>
      <c r="AB159"/>
    </row>
    <row r="160" spans="4:28" x14ac:dyDescent="0.25">
      <c r="D160"/>
      <c r="E160"/>
      <c r="F160"/>
      <c r="V160"/>
      <c r="W160"/>
      <c r="X160"/>
      <c r="Y160"/>
      <c r="Z160"/>
      <c r="AA160"/>
      <c r="AB160"/>
    </row>
    <row r="161" spans="4:28" x14ac:dyDescent="0.25">
      <c r="D161"/>
      <c r="E161"/>
      <c r="F161"/>
      <c r="V161"/>
      <c r="W161"/>
      <c r="X161"/>
      <c r="Y161"/>
      <c r="Z161"/>
      <c r="AA161"/>
      <c r="AB161"/>
    </row>
    <row r="162" spans="4:28" x14ac:dyDescent="0.25">
      <c r="D162"/>
      <c r="E162"/>
      <c r="F162"/>
      <c r="V162"/>
      <c r="W162"/>
      <c r="X162"/>
      <c r="Y162"/>
      <c r="Z162"/>
      <c r="AA162"/>
      <c r="AB162"/>
    </row>
    <row r="163" spans="4:28" x14ac:dyDescent="0.25">
      <c r="D163"/>
      <c r="E163"/>
      <c r="F163"/>
      <c r="V163"/>
      <c r="W163"/>
      <c r="X163"/>
      <c r="Y163"/>
      <c r="Z163"/>
      <c r="AA163"/>
      <c r="AB163"/>
    </row>
    <row r="164" spans="4:28" x14ac:dyDescent="0.25">
      <c r="D164"/>
      <c r="E164"/>
      <c r="F164"/>
      <c r="V164"/>
      <c r="W164"/>
      <c r="X164"/>
      <c r="Y164"/>
      <c r="Z164"/>
      <c r="AA164"/>
      <c r="AB164"/>
    </row>
    <row r="165" spans="4:28" x14ac:dyDescent="0.25">
      <c r="D165"/>
      <c r="E165"/>
      <c r="F165"/>
      <c r="V165"/>
      <c r="W165"/>
      <c r="X165"/>
      <c r="Y165"/>
      <c r="Z165"/>
      <c r="AA165"/>
      <c r="AB165"/>
    </row>
    <row r="166" spans="4:28" x14ac:dyDescent="0.25">
      <c r="D166"/>
      <c r="E166"/>
      <c r="F166"/>
      <c r="V166"/>
      <c r="W166"/>
      <c r="X166"/>
      <c r="Y166"/>
      <c r="Z166"/>
      <c r="AA166"/>
      <c r="AB166"/>
    </row>
    <row r="167" spans="4:28" x14ac:dyDescent="0.25">
      <c r="D167"/>
      <c r="E167"/>
      <c r="F167"/>
      <c r="V167"/>
      <c r="W167"/>
      <c r="X167"/>
      <c r="Y167"/>
      <c r="Z167"/>
      <c r="AA167"/>
      <c r="AB167"/>
    </row>
    <row r="168" spans="4:28" x14ac:dyDescent="0.25">
      <c r="D168"/>
      <c r="E168"/>
      <c r="F168"/>
      <c r="V168"/>
      <c r="W168"/>
      <c r="X168"/>
      <c r="Y168"/>
      <c r="Z168"/>
      <c r="AA168"/>
      <c r="AB168"/>
    </row>
    <row r="169" spans="4:28" x14ac:dyDescent="0.25">
      <c r="D169"/>
      <c r="E169"/>
      <c r="F169"/>
      <c r="V169"/>
      <c r="W169"/>
      <c r="X169"/>
      <c r="Y169"/>
      <c r="Z169"/>
      <c r="AA169"/>
      <c r="AB169"/>
    </row>
    <row r="170" spans="4:28" x14ac:dyDescent="0.25">
      <c r="D170"/>
      <c r="E170"/>
      <c r="F170"/>
      <c r="V170"/>
      <c r="W170"/>
      <c r="X170"/>
      <c r="Y170"/>
      <c r="Z170"/>
      <c r="AA170"/>
      <c r="AB170"/>
    </row>
    <row r="171" spans="4:28" x14ac:dyDescent="0.25">
      <c r="D171"/>
      <c r="E171"/>
      <c r="F171"/>
      <c r="V171"/>
      <c r="W171"/>
      <c r="X171"/>
      <c r="Y171"/>
      <c r="Z171"/>
      <c r="AA171"/>
      <c r="AB171"/>
    </row>
    <row r="172" spans="4:28" x14ac:dyDescent="0.25">
      <c r="D172"/>
      <c r="E172"/>
      <c r="F172"/>
      <c r="V172"/>
      <c r="W172"/>
      <c r="X172"/>
      <c r="Y172"/>
      <c r="Z172"/>
      <c r="AA172"/>
      <c r="AB172"/>
    </row>
    <row r="173" spans="4:28" x14ac:dyDescent="0.25">
      <c r="D173"/>
      <c r="E173"/>
      <c r="F173"/>
      <c r="V173"/>
      <c r="W173"/>
      <c r="X173"/>
      <c r="Y173"/>
      <c r="Z173"/>
      <c r="AA173"/>
      <c r="AB173"/>
    </row>
    <row r="174" spans="4:28" x14ac:dyDescent="0.25">
      <c r="D174"/>
      <c r="E174"/>
      <c r="F174"/>
      <c r="V174"/>
      <c r="W174"/>
      <c r="X174"/>
      <c r="Y174"/>
      <c r="Z174"/>
      <c r="AA174"/>
      <c r="AB174"/>
    </row>
    <row r="175" spans="4:28" x14ac:dyDescent="0.25">
      <c r="D175"/>
      <c r="E175"/>
      <c r="F175"/>
      <c r="V175"/>
      <c r="W175"/>
      <c r="X175"/>
      <c r="Y175"/>
      <c r="Z175"/>
      <c r="AA175"/>
      <c r="AB175"/>
    </row>
    <row r="176" spans="4:28" x14ac:dyDescent="0.25">
      <c r="D176"/>
      <c r="E176"/>
      <c r="F176"/>
      <c r="V176"/>
      <c r="W176"/>
      <c r="X176"/>
      <c r="Y176"/>
      <c r="Z176"/>
      <c r="AA176"/>
      <c r="AB176"/>
    </row>
    <row r="177" spans="4:28" x14ac:dyDescent="0.25">
      <c r="D177"/>
      <c r="E177"/>
      <c r="F177"/>
      <c r="V177"/>
      <c r="W177"/>
      <c r="X177"/>
      <c r="Y177"/>
      <c r="Z177"/>
      <c r="AA177"/>
      <c r="AB177"/>
    </row>
    <row r="178" spans="4:28" x14ac:dyDescent="0.25">
      <c r="D178"/>
      <c r="E178"/>
      <c r="F178"/>
      <c r="V178"/>
      <c r="W178"/>
      <c r="X178"/>
      <c r="Y178"/>
      <c r="Z178"/>
      <c r="AA178"/>
      <c r="AB178"/>
    </row>
    <row r="179" spans="4:28" x14ac:dyDescent="0.25">
      <c r="D179"/>
      <c r="E179"/>
      <c r="F179"/>
      <c r="V179"/>
      <c r="W179"/>
      <c r="X179"/>
      <c r="Y179"/>
      <c r="Z179"/>
      <c r="AA179"/>
      <c r="AB179"/>
    </row>
    <row r="180" spans="4:28" x14ac:dyDescent="0.25">
      <c r="D180"/>
      <c r="E180"/>
      <c r="F180"/>
      <c r="V180"/>
      <c r="W180"/>
      <c r="X180"/>
      <c r="Y180"/>
      <c r="Z180"/>
      <c r="AA180"/>
      <c r="AB180"/>
    </row>
    <row r="181" spans="4:28" x14ac:dyDescent="0.25">
      <c r="D181"/>
      <c r="E181"/>
      <c r="F181"/>
      <c r="V181"/>
      <c r="W181"/>
      <c r="X181"/>
      <c r="Y181"/>
      <c r="Z181"/>
      <c r="AA181"/>
      <c r="AB181"/>
    </row>
    <row r="182" spans="4:28" x14ac:dyDescent="0.25">
      <c r="D182"/>
      <c r="E182"/>
      <c r="F182"/>
      <c r="V182"/>
      <c r="W182"/>
      <c r="X182"/>
      <c r="Y182"/>
      <c r="Z182"/>
      <c r="AA182"/>
      <c r="AB182"/>
    </row>
    <row r="183" spans="4:28" x14ac:dyDescent="0.25">
      <c r="D183"/>
      <c r="E183"/>
      <c r="F183"/>
      <c r="V183"/>
      <c r="W183"/>
      <c r="X183"/>
      <c r="Y183"/>
      <c r="Z183"/>
      <c r="AA183"/>
      <c r="AB183"/>
    </row>
    <row r="184" spans="4:28" x14ac:dyDescent="0.25">
      <c r="D184"/>
      <c r="E184"/>
      <c r="F184"/>
      <c r="V184"/>
      <c r="W184"/>
      <c r="X184"/>
      <c r="Y184"/>
      <c r="Z184"/>
      <c r="AA184"/>
      <c r="AB184"/>
    </row>
    <row r="185" spans="4:28" x14ac:dyDescent="0.25">
      <c r="D185"/>
      <c r="E185"/>
      <c r="F185"/>
      <c r="V185"/>
      <c r="W185"/>
      <c r="X185"/>
      <c r="Y185"/>
      <c r="Z185"/>
      <c r="AA185"/>
      <c r="AB185"/>
    </row>
    <row r="186" spans="4:28" x14ac:dyDescent="0.25">
      <c r="D186"/>
      <c r="E186"/>
      <c r="F186"/>
      <c r="V186"/>
      <c r="W186"/>
      <c r="X186"/>
      <c r="Y186"/>
      <c r="Z186"/>
      <c r="AA186"/>
      <c r="AB186"/>
    </row>
    <row r="187" spans="4:28" x14ac:dyDescent="0.25">
      <c r="D187"/>
      <c r="E187"/>
      <c r="F187"/>
      <c r="V187"/>
      <c r="W187"/>
      <c r="X187"/>
      <c r="Y187"/>
      <c r="Z187"/>
      <c r="AA187"/>
      <c r="AB187"/>
    </row>
    <row r="188" spans="4:28" x14ac:dyDescent="0.25">
      <c r="D188"/>
      <c r="E188"/>
      <c r="F188"/>
      <c r="V188"/>
      <c r="W188"/>
      <c r="X188"/>
      <c r="Y188"/>
      <c r="Z188"/>
      <c r="AA188"/>
      <c r="AB188"/>
    </row>
    <row r="189" spans="4:28" x14ac:dyDescent="0.25">
      <c r="D189"/>
      <c r="E189"/>
      <c r="F189"/>
      <c r="V189"/>
      <c r="W189"/>
      <c r="X189"/>
      <c r="Y189"/>
      <c r="Z189"/>
      <c r="AA189"/>
      <c r="AB189"/>
    </row>
    <row r="190" spans="4:28" x14ac:dyDescent="0.25">
      <c r="D190"/>
      <c r="E190"/>
      <c r="F190"/>
      <c r="V190"/>
      <c r="W190"/>
      <c r="X190"/>
      <c r="Y190"/>
      <c r="Z190"/>
      <c r="AA190"/>
      <c r="AB190"/>
    </row>
    <row r="191" spans="4:28" x14ac:dyDescent="0.25">
      <c r="D191"/>
      <c r="E191"/>
      <c r="F191"/>
      <c r="V191"/>
      <c r="W191"/>
      <c r="X191"/>
      <c r="Y191"/>
      <c r="Z191"/>
      <c r="AA191"/>
      <c r="AB191"/>
    </row>
    <row r="192" spans="4:28" x14ac:dyDescent="0.25">
      <c r="D192"/>
      <c r="E192"/>
      <c r="F192"/>
      <c r="V192"/>
      <c r="W192"/>
      <c r="X192"/>
      <c r="Y192"/>
      <c r="Z192"/>
      <c r="AA192"/>
      <c r="AB192"/>
    </row>
    <row r="193" spans="4:28" x14ac:dyDescent="0.25">
      <c r="D193"/>
      <c r="E193"/>
      <c r="F193"/>
      <c r="V193"/>
      <c r="W193"/>
      <c r="X193"/>
      <c r="Y193"/>
      <c r="Z193"/>
      <c r="AA193"/>
      <c r="AB193"/>
    </row>
    <row r="194" spans="4:28" x14ac:dyDescent="0.25">
      <c r="D194"/>
      <c r="E194"/>
      <c r="F194"/>
      <c r="V194"/>
      <c r="W194"/>
      <c r="X194"/>
      <c r="Y194"/>
      <c r="Z194"/>
      <c r="AA194"/>
      <c r="AB194"/>
    </row>
    <row r="195" spans="4:28" x14ac:dyDescent="0.25">
      <c r="D195"/>
      <c r="E195"/>
      <c r="F195"/>
      <c r="V195"/>
      <c r="W195"/>
      <c r="X195"/>
      <c r="Y195"/>
      <c r="Z195"/>
      <c r="AA195"/>
      <c r="AB195"/>
    </row>
    <row r="196" spans="4:28" x14ac:dyDescent="0.25">
      <c r="D196"/>
      <c r="E196"/>
      <c r="F196"/>
      <c r="V196"/>
      <c r="W196"/>
      <c r="X196"/>
      <c r="Y196"/>
      <c r="Z196"/>
      <c r="AA196"/>
      <c r="AB196"/>
    </row>
    <row r="197" spans="4:28" x14ac:dyDescent="0.25">
      <c r="D197"/>
      <c r="E197"/>
      <c r="F197"/>
      <c r="V197"/>
      <c r="W197"/>
      <c r="X197"/>
      <c r="Y197"/>
      <c r="Z197"/>
      <c r="AA197"/>
      <c r="AB197"/>
    </row>
    <row r="198" spans="4:28" x14ac:dyDescent="0.25">
      <c r="D198"/>
      <c r="E198"/>
      <c r="F198"/>
      <c r="V198"/>
      <c r="W198"/>
      <c r="X198"/>
      <c r="Y198"/>
      <c r="Z198"/>
      <c r="AA198"/>
      <c r="AB198"/>
    </row>
    <row r="199" spans="4:28" x14ac:dyDescent="0.25">
      <c r="D199"/>
      <c r="E199"/>
      <c r="F199"/>
      <c r="V199"/>
      <c r="W199"/>
      <c r="X199"/>
      <c r="Y199"/>
      <c r="Z199"/>
      <c r="AA199"/>
      <c r="AB199"/>
    </row>
    <row r="200" spans="4:28" x14ac:dyDescent="0.25">
      <c r="D200"/>
      <c r="E200"/>
      <c r="F200"/>
      <c r="V200"/>
      <c r="W200"/>
      <c r="X200"/>
      <c r="Y200"/>
      <c r="Z200"/>
      <c r="AA200"/>
      <c r="AB200"/>
    </row>
    <row r="201" spans="4:28" x14ac:dyDescent="0.25">
      <c r="D201"/>
      <c r="E201"/>
      <c r="F201"/>
      <c r="V201"/>
      <c r="W201"/>
      <c r="X201"/>
      <c r="Y201"/>
      <c r="Z201"/>
      <c r="AA201"/>
      <c r="AB201"/>
    </row>
    <row r="202" spans="4:28" x14ac:dyDescent="0.25">
      <c r="D202"/>
      <c r="E202"/>
      <c r="F202"/>
      <c r="V202"/>
      <c r="W202"/>
      <c r="X202"/>
      <c r="Y202"/>
      <c r="Z202"/>
      <c r="AA202"/>
      <c r="AB202"/>
    </row>
    <row r="203" spans="4:28" x14ac:dyDescent="0.25">
      <c r="D203"/>
      <c r="E203"/>
      <c r="F203"/>
      <c r="V203"/>
      <c r="W203"/>
      <c r="X203"/>
      <c r="Y203"/>
      <c r="Z203"/>
      <c r="AA203"/>
      <c r="AB203"/>
    </row>
    <row r="204" spans="4:28" x14ac:dyDescent="0.25">
      <c r="D204"/>
      <c r="E204"/>
      <c r="F204"/>
      <c r="V204"/>
      <c r="W204"/>
      <c r="X204"/>
      <c r="Y204"/>
      <c r="Z204"/>
      <c r="AA204"/>
      <c r="AB204"/>
    </row>
    <row r="205" spans="4:28" x14ac:dyDescent="0.25">
      <c r="D205"/>
      <c r="E205"/>
      <c r="F205"/>
      <c r="V205"/>
      <c r="W205"/>
      <c r="X205"/>
      <c r="Y205"/>
      <c r="Z205"/>
      <c r="AA205"/>
      <c r="AB205"/>
    </row>
    <row r="206" spans="4:28" x14ac:dyDescent="0.25">
      <c r="D206"/>
      <c r="E206"/>
      <c r="F206"/>
      <c r="V206"/>
      <c r="W206"/>
      <c r="X206"/>
      <c r="Y206"/>
      <c r="Z206"/>
      <c r="AA206"/>
      <c r="AB206"/>
    </row>
    <row r="207" spans="4:28" x14ac:dyDescent="0.25">
      <c r="D207"/>
      <c r="E207"/>
      <c r="F207"/>
      <c r="V207"/>
      <c r="W207"/>
      <c r="X207"/>
      <c r="Y207"/>
      <c r="Z207"/>
      <c r="AA207"/>
      <c r="AB207"/>
    </row>
    <row r="208" spans="4:28" x14ac:dyDescent="0.25">
      <c r="D208"/>
      <c r="E208"/>
      <c r="F208"/>
      <c r="V208"/>
      <c r="W208"/>
      <c r="X208"/>
      <c r="Y208"/>
      <c r="Z208"/>
      <c r="AA208"/>
      <c r="AB208"/>
    </row>
    <row r="209" spans="4:28" x14ac:dyDescent="0.25">
      <c r="D209"/>
      <c r="E209"/>
      <c r="F209"/>
      <c r="V209"/>
      <c r="W209"/>
      <c r="X209"/>
      <c r="Y209"/>
      <c r="Z209"/>
      <c r="AA209"/>
      <c r="AB209"/>
    </row>
    <row r="210" spans="4:28" x14ac:dyDescent="0.25">
      <c r="D210"/>
      <c r="E210"/>
      <c r="F210"/>
      <c r="V210"/>
      <c r="W210"/>
      <c r="X210"/>
      <c r="Y210"/>
      <c r="Z210"/>
      <c r="AA210"/>
      <c r="AB210"/>
    </row>
    <row r="211" spans="4:28" x14ac:dyDescent="0.25">
      <c r="D211"/>
      <c r="E211"/>
      <c r="F211"/>
      <c r="V211"/>
      <c r="W211"/>
      <c r="X211"/>
      <c r="Y211"/>
      <c r="Z211"/>
      <c r="AA211"/>
      <c r="AB211"/>
    </row>
    <row r="212" spans="4:28" x14ac:dyDescent="0.25">
      <c r="D212"/>
      <c r="E212"/>
      <c r="F212"/>
      <c r="V212"/>
      <c r="W212"/>
      <c r="X212"/>
      <c r="Y212"/>
      <c r="Z212"/>
      <c r="AA212"/>
      <c r="AB212"/>
    </row>
    <row r="213" spans="4:28" x14ac:dyDescent="0.25">
      <c r="D213"/>
      <c r="E213"/>
      <c r="F213"/>
      <c r="V213"/>
      <c r="W213"/>
      <c r="X213"/>
      <c r="Y213"/>
      <c r="Z213"/>
      <c r="AA213"/>
      <c r="AB213"/>
    </row>
    <row r="214" spans="4:28" x14ac:dyDescent="0.25">
      <c r="D214"/>
      <c r="E214"/>
      <c r="F214"/>
      <c r="V214"/>
      <c r="W214"/>
      <c r="X214"/>
      <c r="Y214"/>
      <c r="Z214"/>
      <c r="AA214"/>
      <c r="AB214"/>
    </row>
    <row r="215" spans="4:28" x14ac:dyDescent="0.25">
      <c r="D215"/>
      <c r="E215"/>
      <c r="F215"/>
      <c r="V215"/>
      <c r="W215"/>
      <c r="X215"/>
      <c r="Y215"/>
      <c r="Z215"/>
      <c r="AA215"/>
      <c r="AB215"/>
    </row>
    <row r="216" spans="4:28" x14ac:dyDescent="0.25">
      <c r="D216"/>
      <c r="E216"/>
      <c r="F216"/>
    </row>
    <row r="217" spans="4:28" x14ac:dyDescent="0.25">
      <c r="D217"/>
      <c r="E217"/>
      <c r="F217"/>
    </row>
    <row r="218" spans="4:28" x14ac:dyDescent="0.25">
      <c r="D218"/>
      <c r="E218"/>
      <c r="F218"/>
    </row>
    <row r="219" spans="4:28" x14ac:dyDescent="0.25">
      <c r="D219"/>
      <c r="E219"/>
      <c r="F219"/>
    </row>
    <row r="220" spans="4:28" x14ac:dyDescent="0.25">
      <c r="D220"/>
      <c r="E220"/>
      <c r="F220"/>
    </row>
    <row r="221" spans="4:28" x14ac:dyDescent="0.25">
      <c r="D221"/>
      <c r="E221"/>
      <c r="F221"/>
      <c r="V221"/>
      <c r="W221"/>
      <c r="X221"/>
      <c r="Y221"/>
      <c r="Z221"/>
      <c r="AA221"/>
      <c r="AB221"/>
    </row>
    <row r="222" spans="4:28" x14ac:dyDescent="0.25">
      <c r="D222"/>
      <c r="E222"/>
      <c r="F222"/>
      <c r="V222"/>
      <c r="W222"/>
      <c r="X222"/>
      <c r="Y222"/>
      <c r="Z222"/>
      <c r="AA222"/>
      <c r="AB222"/>
    </row>
    <row r="223" spans="4:28" x14ac:dyDescent="0.25">
      <c r="D223"/>
      <c r="E223"/>
      <c r="F223"/>
      <c r="V223"/>
      <c r="W223"/>
      <c r="X223"/>
      <c r="Y223"/>
      <c r="Z223"/>
      <c r="AA223"/>
      <c r="AB223"/>
    </row>
    <row r="224" spans="4:28" x14ac:dyDescent="0.25">
      <c r="D224"/>
      <c r="E224"/>
      <c r="F224"/>
      <c r="V224"/>
      <c r="W224"/>
      <c r="X224"/>
      <c r="Y224"/>
      <c r="Z224"/>
      <c r="AA224"/>
      <c r="AB224"/>
    </row>
    <row r="225" spans="4:28" x14ac:dyDescent="0.25">
      <c r="D225"/>
      <c r="E225"/>
      <c r="F225"/>
      <c r="V225"/>
      <c r="W225"/>
      <c r="X225"/>
      <c r="Y225"/>
      <c r="Z225"/>
      <c r="AA225"/>
      <c r="AB225"/>
    </row>
    <row r="226" spans="4:28" x14ac:dyDescent="0.25">
      <c r="D226"/>
      <c r="E226"/>
      <c r="F226"/>
      <c r="V226"/>
      <c r="W226"/>
      <c r="X226"/>
      <c r="Y226"/>
      <c r="Z226"/>
      <c r="AA226"/>
      <c r="AB226"/>
    </row>
    <row r="227" spans="4:28" x14ac:dyDescent="0.25">
      <c r="D227"/>
      <c r="E227"/>
      <c r="F227"/>
      <c r="V227"/>
      <c r="W227"/>
      <c r="X227"/>
      <c r="Y227"/>
      <c r="Z227"/>
      <c r="AA227"/>
      <c r="AB227"/>
    </row>
    <row r="228" spans="4:28" x14ac:dyDescent="0.25">
      <c r="D228"/>
      <c r="E228"/>
      <c r="F228"/>
      <c r="V228"/>
      <c r="W228"/>
      <c r="X228"/>
      <c r="Y228"/>
      <c r="Z228"/>
      <c r="AA228"/>
      <c r="AB228"/>
    </row>
    <row r="229" spans="4:28" x14ac:dyDescent="0.25">
      <c r="D229"/>
      <c r="E229"/>
      <c r="F229"/>
      <c r="V229"/>
      <c r="W229"/>
      <c r="X229"/>
      <c r="Y229"/>
      <c r="Z229"/>
      <c r="AA229"/>
      <c r="AB229"/>
    </row>
    <row r="230" spans="4:28" x14ac:dyDescent="0.25">
      <c r="D230"/>
      <c r="E230"/>
      <c r="F230"/>
      <c r="V230"/>
      <c r="W230"/>
      <c r="X230"/>
      <c r="Y230"/>
      <c r="Z230"/>
      <c r="AA230"/>
      <c r="AB230"/>
    </row>
    <row r="231" spans="4:28" x14ac:dyDescent="0.25">
      <c r="D231"/>
      <c r="E231"/>
      <c r="F231"/>
      <c r="V231"/>
      <c r="W231"/>
      <c r="X231"/>
      <c r="Y231"/>
      <c r="Z231"/>
      <c r="AA231"/>
      <c r="AB231"/>
    </row>
    <row r="232" spans="4:28" x14ac:dyDescent="0.25">
      <c r="D232"/>
      <c r="E232"/>
      <c r="F232"/>
      <c r="V232"/>
      <c r="W232"/>
      <c r="X232"/>
      <c r="Y232"/>
      <c r="Z232"/>
      <c r="AA232"/>
      <c r="AB232"/>
    </row>
    <row r="233" spans="4:28" x14ac:dyDescent="0.25">
      <c r="D233"/>
      <c r="E233"/>
      <c r="F233"/>
      <c r="V233"/>
      <c r="W233"/>
      <c r="X233"/>
      <c r="Y233"/>
      <c r="Z233"/>
      <c r="AA233"/>
      <c r="AB233"/>
    </row>
    <row r="234" spans="4:28" x14ac:dyDescent="0.25">
      <c r="D234"/>
      <c r="E234"/>
      <c r="F234"/>
      <c r="V234"/>
      <c r="W234"/>
      <c r="X234"/>
      <c r="Y234"/>
      <c r="Z234"/>
      <c r="AA234"/>
      <c r="AB234"/>
    </row>
    <row r="235" spans="4:28" x14ac:dyDescent="0.25">
      <c r="D235"/>
      <c r="E235"/>
      <c r="F235"/>
      <c r="V235"/>
      <c r="W235"/>
      <c r="X235"/>
      <c r="Y235"/>
      <c r="Z235"/>
      <c r="AA235"/>
      <c r="AB235"/>
    </row>
    <row r="236" spans="4:28" x14ac:dyDescent="0.25">
      <c r="D236"/>
      <c r="E236"/>
      <c r="F236"/>
      <c r="V236"/>
      <c r="W236"/>
      <c r="X236"/>
      <c r="Y236"/>
      <c r="Z236"/>
      <c r="AA236"/>
      <c r="AB236"/>
    </row>
    <row r="237" spans="4:28" x14ac:dyDescent="0.25">
      <c r="D237"/>
      <c r="E237"/>
      <c r="F237"/>
      <c r="V237"/>
      <c r="W237"/>
      <c r="X237"/>
      <c r="Y237"/>
      <c r="Z237"/>
      <c r="AA237"/>
      <c r="AB237"/>
    </row>
    <row r="238" spans="4:28" x14ac:dyDescent="0.25">
      <c r="D238"/>
      <c r="E238"/>
      <c r="F238"/>
      <c r="V238"/>
      <c r="W238"/>
      <c r="X238"/>
      <c r="Y238"/>
      <c r="Z238"/>
      <c r="AA238"/>
      <c r="AB238"/>
    </row>
    <row r="249" spans="4:28" x14ac:dyDescent="0.25">
      <c r="D249"/>
      <c r="E249"/>
      <c r="F249"/>
      <c r="G249"/>
      <c r="S249"/>
      <c r="V249"/>
      <c r="W249"/>
      <c r="X249"/>
      <c r="Y249"/>
      <c r="Z249"/>
      <c r="AA249"/>
      <c r="AB249"/>
    </row>
    <row r="250" spans="4:28" x14ac:dyDescent="0.25">
      <c r="D250"/>
      <c r="E250"/>
      <c r="F250"/>
      <c r="G250"/>
      <c r="S250"/>
      <c r="V250"/>
      <c r="W250"/>
      <c r="X250"/>
      <c r="Y250"/>
      <c r="Z250"/>
      <c r="AA250"/>
      <c r="AB250"/>
    </row>
    <row r="251" spans="4:28" x14ac:dyDescent="0.25">
      <c r="D251"/>
      <c r="E251"/>
      <c r="F251"/>
      <c r="G251"/>
      <c r="S251"/>
      <c r="V251"/>
      <c r="W251"/>
      <c r="X251"/>
      <c r="Y251"/>
      <c r="Z251"/>
      <c r="AA251"/>
      <c r="AB251"/>
    </row>
    <row r="252" spans="4:28" x14ac:dyDescent="0.25">
      <c r="D252"/>
      <c r="E252"/>
      <c r="F252"/>
      <c r="G252"/>
      <c r="S252"/>
      <c r="V252"/>
      <c r="W252"/>
      <c r="X252"/>
      <c r="Y252"/>
      <c r="Z252"/>
      <c r="AA252"/>
      <c r="AB252"/>
    </row>
    <row r="253" spans="4:28" x14ac:dyDescent="0.25">
      <c r="D253"/>
      <c r="E253"/>
      <c r="F253"/>
      <c r="G253"/>
      <c r="S253"/>
      <c r="V253"/>
      <c r="W253"/>
      <c r="X253"/>
      <c r="Y253"/>
      <c r="Z253"/>
      <c r="AA253"/>
      <c r="AB253"/>
    </row>
    <row r="254" spans="4:28" x14ac:dyDescent="0.25">
      <c r="D254"/>
      <c r="E254"/>
      <c r="F254"/>
      <c r="G254"/>
      <c r="S254"/>
      <c r="V254"/>
      <c r="W254"/>
      <c r="X254"/>
      <c r="Y254"/>
      <c r="Z254"/>
      <c r="AA254"/>
      <c r="AB254"/>
    </row>
    <row r="255" spans="4:28" x14ac:dyDescent="0.25">
      <c r="D255"/>
      <c r="E255"/>
      <c r="F255"/>
      <c r="G255"/>
      <c r="S255"/>
      <c r="V255"/>
      <c r="W255"/>
      <c r="X255"/>
      <c r="Y255"/>
      <c r="Z255"/>
      <c r="AA255"/>
      <c r="AB255"/>
    </row>
    <row r="256" spans="4:28" x14ac:dyDescent="0.25">
      <c r="D256"/>
      <c r="E256"/>
      <c r="F256"/>
      <c r="G256"/>
      <c r="S256"/>
      <c r="V256"/>
      <c r="W256"/>
      <c r="X256"/>
      <c r="Y256"/>
      <c r="Z256"/>
      <c r="AA256"/>
      <c r="AB256"/>
    </row>
    <row r="257" spans="4:28" x14ac:dyDescent="0.25">
      <c r="D257"/>
      <c r="E257"/>
      <c r="F257"/>
      <c r="G257"/>
      <c r="S257"/>
      <c r="V257"/>
      <c r="W257"/>
      <c r="X257"/>
      <c r="Y257"/>
      <c r="Z257"/>
      <c r="AA257"/>
      <c r="AB257"/>
    </row>
    <row r="258" spans="4:28" x14ac:dyDescent="0.25">
      <c r="D258"/>
      <c r="E258"/>
      <c r="F258"/>
      <c r="G258"/>
      <c r="S258"/>
      <c r="V258"/>
      <c r="W258"/>
      <c r="X258"/>
      <c r="Y258"/>
      <c r="Z258"/>
      <c r="AA258"/>
      <c r="AB258"/>
    </row>
  </sheetData>
  <mergeCells count="9">
    <mergeCell ref="AF3:AL3"/>
    <mergeCell ref="A16:D16"/>
    <mergeCell ref="A17:D17"/>
    <mergeCell ref="A18:D18"/>
    <mergeCell ref="A2:D2"/>
    <mergeCell ref="A3:D4"/>
    <mergeCell ref="G3:G4"/>
    <mergeCell ref="H3:R3"/>
    <mergeCell ref="T3:AC3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EM312"/>
  <sheetViews>
    <sheetView topLeftCell="AC9" zoomScaleNormal="100" workbookViewId="0">
      <selection activeCell="AL18" sqref="AL18"/>
    </sheetView>
  </sheetViews>
  <sheetFormatPr defaultRowHeight="12.5" x14ac:dyDescent="0.25"/>
  <cols>
    <col min="2" max="2" width="0" hidden="1" customWidth="1"/>
    <col min="4" max="4" width="40" style="49" customWidth="1"/>
    <col min="5" max="5" width="11.453125" style="49" hidden="1" customWidth="1"/>
    <col min="6" max="6" width="5.453125" style="38" customWidth="1"/>
    <col min="7" max="7" width="16.1796875" bestFit="1" customWidth="1"/>
    <col min="8" max="8" width="13.1796875" bestFit="1" customWidth="1"/>
    <col min="9" max="9" width="14.81640625" bestFit="1" customWidth="1"/>
    <col min="10" max="10" width="15.453125" bestFit="1" customWidth="1"/>
    <col min="11" max="11" width="14.81640625" bestFit="1" customWidth="1"/>
    <col min="12" max="12" width="14.453125" bestFit="1" customWidth="1"/>
    <col min="13" max="14" width="15.453125" bestFit="1" customWidth="1"/>
    <col min="15" max="15" width="15.453125" customWidth="1"/>
    <col min="16" max="16" width="13.453125" bestFit="1" customWidth="1"/>
    <col min="17" max="17" width="15.81640625" customWidth="1"/>
    <col min="18" max="18" width="4.1796875" style="50" customWidth="1"/>
    <col min="19" max="19" width="16.54296875" customWidth="1"/>
    <col min="20" max="20" width="14.81640625" customWidth="1"/>
    <col min="21" max="27" width="14.81640625" style="45" customWidth="1"/>
    <col min="28" max="28" width="17.1796875" customWidth="1"/>
    <col min="29" max="29" width="15.453125" customWidth="1"/>
    <col min="30" max="30" width="3.453125" customWidth="1"/>
    <col min="31" max="31" width="17.54296875" bestFit="1" customWidth="1"/>
    <col min="32" max="34" width="16.1796875" customWidth="1"/>
    <col min="35" max="35" width="17.1796875" customWidth="1"/>
    <col min="36" max="36" width="16.1796875" customWidth="1"/>
    <col min="37" max="37" width="17.81640625" customWidth="1"/>
    <col min="38" max="38" width="15.54296875" customWidth="1"/>
  </cols>
  <sheetData>
    <row r="1" spans="1:143" s="45" customFormat="1" x14ac:dyDescent="0.25">
      <c r="D1" s="62"/>
      <c r="E1" s="62"/>
      <c r="F1" s="71"/>
      <c r="R1" s="50"/>
    </row>
    <row r="2" spans="1:143" s="32" customFormat="1" ht="19.5" customHeight="1" x14ac:dyDescent="0.25">
      <c r="A2" s="187"/>
      <c r="B2" s="187"/>
      <c r="C2" s="187"/>
      <c r="D2" s="187"/>
      <c r="E2" s="74"/>
      <c r="F2" s="53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spans="1:143" s="4" customFormat="1" ht="20.25" customHeight="1" x14ac:dyDescent="0.3">
      <c r="A3" s="194" t="s">
        <v>448</v>
      </c>
      <c r="B3" s="195"/>
      <c r="C3" s="195"/>
      <c r="D3" s="195"/>
      <c r="E3" s="75"/>
      <c r="F3" s="209"/>
      <c r="G3" s="211" t="s">
        <v>235</v>
      </c>
      <c r="H3" s="212"/>
      <c r="I3" s="212"/>
      <c r="J3" s="212"/>
      <c r="K3" s="212"/>
      <c r="L3" s="212"/>
      <c r="M3" s="212"/>
      <c r="N3" s="212"/>
      <c r="O3" s="212"/>
      <c r="P3" s="212"/>
      <c r="Q3" s="213"/>
      <c r="R3" s="23"/>
      <c r="S3" s="211" t="s">
        <v>240</v>
      </c>
      <c r="T3" s="214"/>
      <c r="U3" s="214"/>
      <c r="V3" s="214"/>
      <c r="W3" s="214"/>
      <c r="X3" s="214"/>
      <c r="Y3" s="214"/>
      <c r="Z3" s="214"/>
      <c r="AA3" s="214"/>
      <c r="AB3" s="215"/>
      <c r="AC3" s="14"/>
      <c r="AD3" s="2"/>
      <c r="AE3" s="206" t="s">
        <v>251</v>
      </c>
      <c r="AF3" s="207"/>
      <c r="AG3" s="207"/>
      <c r="AH3" s="207"/>
      <c r="AI3" s="185"/>
      <c r="AJ3" s="207"/>
      <c r="AK3" s="186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</row>
    <row r="4" spans="1:143" s="4" customFormat="1" ht="91.5" customHeight="1" x14ac:dyDescent="0.25">
      <c r="A4" s="196"/>
      <c r="B4" s="197"/>
      <c r="C4" s="197"/>
      <c r="D4" s="197"/>
      <c r="E4" s="63"/>
      <c r="F4" s="210"/>
      <c r="G4" s="17" t="s">
        <v>228</v>
      </c>
      <c r="H4" s="15" t="s">
        <v>229</v>
      </c>
      <c r="I4" s="15" t="s">
        <v>230</v>
      </c>
      <c r="J4" s="15" t="s">
        <v>231</v>
      </c>
      <c r="K4" s="42" t="s">
        <v>243</v>
      </c>
      <c r="L4" s="15" t="s">
        <v>232</v>
      </c>
      <c r="M4" s="15" t="s">
        <v>0</v>
      </c>
      <c r="N4" s="15" t="s">
        <v>233</v>
      </c>
      <c r="O4" s="15" t="s">
        <v>234</v>
      </c>
      <c r="P4" s="22" t="s">
        <v>266</v>
      </c>
      <c r="Q4" s="56" t="s">
        <v>1</v>
      </c>
      <c r="R4" s="24"/>
      <c r="S4" s="15" t="s">
        <v>236</v>
      </c>
      <c r="T4" s="33" t="s">
        <v>237</v>
      </c>
      <c r="U4" s="55" t="s">
        <v>284</v>
      </c>
      <c r="V4" s="55" t="s">
        <v>285</v>
      </c>
      <c r="W4" s="16" t="s">
        <v>2</v>
      </c>
      <c r="X4" s="16" t="s">
        <v>238</v>
      </c>
      <c r="Y4" s="16" t="s">
        <v>286</v>
      </c>
      <c r="Z4" s="55" t="s">
        <v>287</v>
      </c>
      <c r="AA4" s="16" t="s">
        <v>239</v>
      </c>
      <c r="AB4" s="25" t="s">
        <v>242</v>
      </c>
      <c r="AC4" s="21" t="s">
        <v>241</v>
      </c>
      <c r="AD4" s="2"/>
      <c r="AE4" s="15" t="s">
        <v>244</v>
      </c>
      <c r="AF4" s="15" t="s">
        <v>245</v>
      </c>
      <c r="AG4" s="15" t="s">
        <v>246</v>
      </c>
      <c r="AH4" s="15" t="s">
        <v>247</v>
      </c>
      <c r="AI4" s="58" t="s">
        <v>250</v>
      </c>
      <c r="AJ4" s="33" t="s">
        <v>248</v>
      </c>
      <c r="AK4" s="58" t="s">
        <v>249</v>
      </c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</row>
    <row r="5" spans="1:143" ht="21" customHeight="1" x14ac:dyDescent="0.3">
      <c r="A5" s="3">
        <v>1</v>
      </c>
      <c r="B5" s="41" t="s">
        <v>298</v>
      </c>
      <c r="C5" s="41">
        <v>9490</v>
      </c>
      <c r="D5" s="63" t="s">
        <v>98</v>
      </c>
      <c r="E5" s="63"/>
      <c r="F5" s="67" t="s">
        <v>303</v>
      </c>
      <c r="G5" s="72">
        <v>0</v>
      </c>
      <c r="H5" s="64">
        <v>0</v>
      </c>
      <c r="I5" s="64">
        <v>0</v>
      </c>
      <c r="J5" s="64">
        <v>0</v>
      </c>
      <c r="K5" s="64">
        <v>0</v>
      </c>
      <c r="L5" s="64">
        <v>0</v>
      </c>
      <c r="M5" s="64">
        <v>0</v>
      </c>
      <c r="N5" s="64">
        <v>0</v>
      </c>
      <c r="O5" s="64">
        <v>0</v>
      </c>
      <c r="P5" s="64">
        <v>0</v>
      </c>
      <c r="Q5" s="65">
        <f t="shared" ref="Q5:Q19" si="0">SUM(G5:P5)</f>
        <v>0</v>
      </c>
      <c r="R5" s="27"/>
      <c r="S5" s="64">
        <v>0</v>
      </c>
      <c r="T5" s="64">
        <v>0</v>
      </c>
      <c r="U5" s="64">
        <v>0</v>
      </c>
      <c r="V5" s="64">
        <v>0</v>
      </c>
      <c r="W5" s="64">
        <v>0</v>
      </c>
      <c r="X5" s="64">
        <v>0</v>
      </c>
      <c r="Y5" s="64">
        <v>0</v>
      </c>
      <c r="Z5" s="64">
        <v>0</v>
      </c>
      <c r="AA5" s="64">
        <v>0</v>
      </c>
      <c r="AB5" s="46">
        <f t="shared" ref="AB5:AB19" si="1">SUM(S5:AA5)</f>
        <v>0</v>
      </c>
      <c r="AC5" s="44">
        <f t="shared" ref="AC5:AC20" si="2">+Q5-AB5</f>
        <v>0</v>
      </c>
      <c r="AD5" s="39"/>
      <c r="AE5" s="64">
        <v>0</v>
      </c>
      <c r="AF5" s="64">
        <v>0</v>
      </c>
      <c r="AG5" s="64">
        <v>0</v>
      </c>
      <c r="AH5" s="64">
        <v>0</v>
      </c>
      <c r="AI5" s="60">
        <f t="shared" ref="AI5:AI19" si="3">SUM(AE5:AH5)</f>
        <v>0</v>
      </c>
      <c r="AJ5" s="64">
        <v>0</v>
      </c>
      <c r="AK5" s="60">
        <f t="shared" ref="AK5:AK19" si="4">+AI5-AJ5</f>
        <v>0</v>
      </c>
      <c r="AL5" s="39"/>
    </row>
    <row r="6" spans="1:143" ht="21" customHeight="1" x14ac:dyDescent="0.3">
      <c r="A6" s="3">
        <f>+A5+1</f>
        <v>2</v>
      </c>
      <c r="B6" s="41" t="s">
        <v>298</v>
      </c>
      <c r="C6" s="41">
        <v>9483</v>
      </c>
      <c r="D6" s="63" t="s">
        <v>87</v>
      </c>
      <c r="E6" s="63"/>
      <c r="F6" s="67" t="s">
        <v>303</v>
      </c>
      <c r="G6" s="72">
        <v>0</v>
      </c>
      <c r="H6" s="64">
        <v>0</v>
      </c>
      <c r="I6" s="64">
        <v>0</v>
      </c>
      <c r="J6" s="64">
        <v>0</v>
      </c>
      <c r="K6" s="64">
        <v>0</v>
      </c>
      <c r="L6" s="64">
        <v>0</v>
      </c>
      <c r="M6" s="64">
        <v>0</v>
      </c>
      <c r="N6" s="64">
        <v>0</v>
      </c>
      <c r="O6" s="64">
        <v>0</v>
      </c>
      <c r="P6" s="64">
        <v>0</v>
      </c>
      <c r="Q6" s="65">
        <f t="shared" si="0"/>
        <v>0</v>
      </c>
      <c r="R6" s="9"/>
      <c r="S6" s="64">
        <v>0</v>
      </c>
      <c r="T6" s="64">
        <v>0</v>
      </c>
      <c r="U6" s="64">
        <v>0</v>
      </c>
      <c r="V6" s="64">
        <v>0</v>
      </c>
      <c r="W6" s="64">
        <v>0</v>
      </c>
      <c r="X6" s="64">
        <v>0</v>
      </c>
      <c r="Y6" s="64">
        <v>0</v>
      </c>
      <c r="Z6" s="64">
        <v>0</v>
      </c>
      <c r="AA6" s="64">
        <v>0</v>
      </c>
      <c r="AB6" s="46">
        <f t="shared" si="1"/>
        <v>0</v>
      </c>
      <c r="AC6" s="44">
        <f t="shared" si="2"/>
        <v>0</v>
      </c>
      <c r="AD6" s="39"/>
      <c r="AE6" s="64">
        <v>0</v>
      </c>
      <c r="AF6" s="64">
        <v>0</v>
      </c>
      <c r="AG6" s="64">
        <v>0</v>
      </c>
      <c r="AH6" s="64">
        <v>0</v>
      </c>
      <c r="AI6" s="60">
        <f t="shared" si="3"/>
        <v>0</v>
      </c>
      <c r="AJ6" s="64">
        <v>0</v>
      </c>
      <c r="AK6" s="60">
        <f t="shared" si="4"/>
        <v>0</v>
      </c>
      <c r="AL6" s="39"/>
    </row>
    <row r="7" spans="1:143" ht="17.25" customHeight="1" x14ac:dyDescent="0.3">
      <c r="A7" s="3">
        <f t="shared" ref="A7:A19" si="5">+A6+1</f>
        <v>3</v>
      </c>
      <c r="B7" s="41" t="s">
        <v>293</v>
      </c>
      <c r="C7" s="41">
        <v>9407</v>
      </c>
      <c r="D7" s="63" t="s">
        <v>84</v>
      </c>
      <c r="E7" s="128" t="str">
        <f>IF(F7="Y",1," ")</f>
        <v xml:space="preserve"> </v>
      </c>
      <c r="F7" s="64" t="s">
        <v>303</v>
      </c>
      <c r="G7" s="72">
        <v>5187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1733</v>
      </c>
      <c r="N7" s="64">
        <v>0</v>
      </c>
      <c r="O7" s="64">
        <v>0</v>
      </c>
      <c r="P7" s="64">
        <v>0</v>
      </c>
      <c r="Q7" s="65">
        <f>SUM(G7:P7)</f>
        <v>6920</v>
      </c>
      <c r="R7" s="9"/>
      <c r="S7" s="64">
        <v>4326</v>
      </c>
      <c r="T7" s="64">
        <v>0</v>
      </c>
      <c r="U7" s="64">
        <v>0</v>
      </c>
      <c r="V7" s="64">
        <v>0</v>
      </c>
      <c r="W7" s="64">
        <v>4118</v>
      </c>
      <c r="X7" s="64">
        <v>226</v>
      </c>
      <c r="Y7" s="64">
        <v>0</v>
      </c>
      <c r="Z7" s="64">
        <v>0</v>
      </c>
      <c r="AA7" s="64">
        <v>0</v>
      </c>
      <c r="AB7" s="83">
        <f>SUM(S7:AA7)</f>
        <v>8670</v>
      </c>
      <c r="AC7" s="51">
        <f>+Q7-AB7</f>
        <v>-1750</v>
      </c>
      <c r="AD7" s="39"/>
      <c r="AE7" s="64">
        <v>112000</v>
      </c>
      <c r="AF7" s="64">
        <v>0</v>
      </c>
      <c r="AG7" s="64">
        <v>32864</v>
      </c>
      <c r="AH7" s="64">
        <v>0</v>
      </c>
      <c r="AI7" s="51">
        <f>SUM(AE7:AH7)</f>
        <v>144864</v>
      </c>
      <c r="AJ7" s="64">
        <v>0</v>
      </c>
      <c r="AK7" s="51">
        <f>+AI7-AJ7</f>
        <v>144864</v>
      </c>
      <c r="AL7" s="39"/>
    </row>
    <row r="8" spans="1:143" s="81" customFormat="1" ht="21" customHeight="1" x14ac:dyDescent="0.3">
      <c r="A8" s="3">
        <f t="shared" si="5"/>
        <v>4</v>
      </c>
      <c r="B8" s="41" t="s">
        <v>298</v>
      </c>
      <c r="C8" s="41">
        <v>9494</v>
      </c>
      <c r="D8" s="63" t="s">
        <v>88</v>
      </c>
      <c r="E8" s="63"/>
      <c r="F8" s="67" t="s">
        <v>303</v>
      </c>
      <c r="G8" s="72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>
        <v>0</v>
      </c>
      <c r="N8" s="64">
        <v>0</v>
      </c>
      <c r="O8" s="64">
        <v>0</v>
      </c>
      <c r="P8" s="64">
        <v>0</v>
      </c>
      <c r="Q8" s="65">
        <f t="shared" si="0"/>
        <v>0</v>
      </c>
      <c r="R8" s="9"/>
      <c r="S8" s="64">
        <v>0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4">
        <v>0</v>
      </c>
      <c r="AA8" s="64">
        <v>0</v>
      </c>
      <c r="AB8" s="46">
        <f t="shared" si="1"/>
        <v>0</v>
      </c>
      <c r="AC8" s="44">
        <f t="shared" si="2"/>
        <v>0</v>
      </c>
      <c r="AD8" s="39"/>
      <c r="AE8" s="64">
        <v>0</v>
      </c>
      <c r="AF8" s="64">
        <v>0</v>
      </c>
      <c r="AG8" s="64">
        <v>0</v>
      </c>
      <c r="AH8" s="64">
        <v>0</v>
      </c>
      <c r="AI8" s="60">
        <f t="shared" si="3"/>
        <v>0</v>
      </c>
      <c r="AJ8" s="64">
        <v>0</v>
      </c>
      <c r="AK8" s="60">
        <f t="shared" si="4"/>
        <v>0</v>
      </c>
      <c r="AL8" s="39"/>
      <c r="AW8" s="45"/>
    </row>
    <row r="9" spans="1:143" s="19" customFormat="1" ht="21" customHeight="1" x14ac:dyDescent="0.3">
      <c r="A9" s="3">
        <f t="shared" si="5"/>
        <v>5</v>
      </c>
      <c r="B9" s="41" t="s">
        <v>298</v>
      </c>
      <c r="C9" s="41">
        <v>9485</v>
      </c>
      <c r="D9" s="63" t="s">
        <v>89</v>
      </c>
      <c r="E9" s="63"/>
      <c r="F9" s="67" t="s">
        <v>303</v>
      </c>
      <c r="G9" s="72">
        <v>0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>
        <v>0</v>
      </c>
      <c r="O9" s="64">
        <v>0</v>
      </c>
      <c r="P9" s="64">
        <v>0</v>
      </c>
      <c r="Q9" s="65">
        <f t="shared" si="0"/>
        <v>0</v>
      </c>
      <c r="R9" s="9"/>
      <c r="S9" s="64">
        <v>0</v>
      </c>
      <c r="T9" s="64">
        <v>0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4">
        <v>0</v>
      </c>
      <c r="AA9" s="64">
        <v>0</v>
      </c>
      <c r="AB9" s="46">
        <f t="shared" si="1"/>
        <v>0</v>
      </c>
      <c r="AC9" s="44">
        <f t="shared" si="2"/>
        <v>0</v>
      </c>
      <c r="AD9" s="39"/>
      <c r="AE9" s="64">
        <v>0</v>
      </c>
      <c r="AF9" s="64">
        <v>0</v>
      </c>
      <c r="AG9" s="64">
        <v>0</v>
      </c>
      <c r="AH9" s="64">
        <v>0</v>
      </c>
      <c r="AI9" s="60">
        <f t="shared" si="3"/>
        <v>0</v>
      </c>
      <c r="AJ9" s="64">
        <v>0</v>
      </c>
      <c r="AK9" s="60">
        <f t="shared" si="4"/>
        <v>0</v>
      </c>
      <c r="AL9" s="39"/>
      <c r="AW9"/>
    </row>
    <row r="10" spans="1:143" s="19" customFormat="1" ht="21" customHeight="1" x14ac:dyDescent="0.3">
      <c r="A10" s="3">
        <f t="shared" si="5"/>
        <v>6</v>
      </c>
      <c r="B10" s="41" t="s">
        <v>298</v>
      </c>
      <c r="C10" s="41">
        <v>9486</v>
      </c>
      <c r="D10" s="63" t="s">
        <v>90</v>
      </c>
      <c r="E10" s="63"/>
      <c r="F10" s="67" t="s">
        <v>303</v>
      </c>
      <c r="G10" s="72">
        <v>0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  <c r="M10" s="64">
        <v>0</v>
      </c>
      <c r="N10" s="64">
        <v>0</v>
      </c>
      <c r="O10" s="64">
        <v>0</v>
      </c>
      <c r="P10" s="64">
        <v>0</v>
      </c>
      <c r="Q10" s="65">
        <f t="shared" si="0"/>
        <v>0</v>
      </c>
      <c r="R10" s="9"/>
      <c r="S10" s="64">
        <v>0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4">
        <v>0</v>
      </c>
      <c r="AA10" s="64">
        <v>0</v>
      </c>
      <c r="AB10" s="46">
        <f t="shared" si="1"/>
        <v>0</v>
      </c>
      <c r="AC10" s="44">
        <f t="shared" si="2"/>
        <v>0</v>
      </c>
      <c r="AD10" s="39"/>
      <c r="AE10" s="64">
        <v>0</v>
      </c>
      <c r="AF10" s="64">
        <v>0</v>
      </c>
      <c r="AG10" s="64">
        <v>0</v>
      </c>
      <c r="AH10" s="64">
        <v>0</v>
      </c>
      <c r="AI10" s="60">
        <f t="shared" si="3"/>
        <v>0</v>
      </c>
      <c r="AJ10" s="64">
        <v>0</v>
      </c>
      <c r="AK10" s="60">
        <f t="shared" si="4"/>
        <v>0</v>
      </c>
      <c r="AL10" s="39"/>
      <c r="AW10"/>
    </row>
    <row r="11" spans="1:143" s="19" customFormat="1" ht="21" customHeight="1" x14ac:dyDescent="0.3">
      <c r="A11" s="3">
        <f t="shared" si="5"/>
        <v>7</v>
      </c>
      <c r="B11" s="41" t="s">
        <v>298</v>
      </c>
      <c r="C11" s="41">
        <v>9487</v>
      </c>
      <c r="D11" s="63" t="s">
        <v>91</v>
      </c>
      <c r="E11" s="63"/>
      <c r="F11" s="67" t="s">
        <v>303</v>
      </c>
      <c r="G11" s="72">
        <v>0</v>
      </c>
      <c r="H11" s="64">
        <v>0</v>
      </c>
      <c r="I11" s="64">
        <v>0</v>
      </c>
      <c r="J11" s="64">
        <v>0</v>
      </c>
      <c r="K11" s="64">
        <v>0</v>
      </c>
      <c r="L11" s="64">
        <v>0</v>
      </c>
      <c r="M11" s="64">
        <v>0</v>
      </c>
      <c r="N11" s="64">
        <v>0</v>
      </c>
      <c r="O11" s="64">
        <v>0</v>
      </c>
      <c r="P11" s="64">
        <v>0</v>
      </c>
      <c r="Q11" s="65">
        <f t="shared" si="0"/>
        <v>0</v>
      </c>
      <c r="R11" s="9"/>
      <c r="S11" s="64">
        <v>0</v>
      </c>
      <c r="T11" s="64">
        <v>0</v>
      </c>
      <c r="U11" s="64">
        <v>0</v>
      </c>
      <c r="V11" s="64">
        <v>0</v>
      </c>
      <c r="W11" s="64">
        <v>0</v>
      </c>
      <c r="X11" s="64">
        <v>0</v>
      </c>
      <c r="Y11" s="64">
        <v>0</v>
      </c>
      <c r="Z11" s="64">
        <v>0</v>
      </c>
      <c r="AA11" s="64">
        <v>0</v>
      </c>
      <c r="AB11" s="46">
        <f t="shared" si="1"/>
        <v>0</v>
      </c>
      <c r="AC11" s="44">
        <f t="shared" si="2"/>
        <v>0</v>
      </c>
      <c r="AD11" s="39"/>
      <c r="AE11" s="64">
        <v>0</v>
      </c>
      <c r="AF11" s="64">
        <v>0</v>
      </c>
      <c r="AG11" s="64">
        <v>0</v>
      </c>
      <c r="AH11" s="64">
        <v>0</v>
      </c>
      <c r="AI11" s="60">
        <f t="shared" si="3"/>
        <v>0</v>
      </c>
      <c r="AJ11" s="64">
        <v>0</v>
      </c>
      <c r="AK11" s="60">
        <f t="shared" si="4"/>
        <v>0</v>
      </c>
      <c r="AL11" s="39"/>
      <c r="AW11"/>
    </row>
    <row r="12" spans="1:143" s="19" customFormat="1" ht="21" customHeight="1" x14ac:dyDescent="0.3">
      <c r="A12" s="3">
        <f t="shared" si="5"/>
        <v>8</v>
      </c>
      <c r="B12" s="41" t="s">
        <v>298</v>
      </c>
      <c r="C12" s="41">
        <v>9488</v>
      </c>
      <c r="D12" s="63" t="s">
        <v>92</v>
      </c>
      <c r="E12" s="63"/>
      <c r="F12" s="67" t="s">
        <v>303</v>
      </c>
      <c r="G12" s="72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4">
        <v>0</v>
      </c>
      <c r="N12" s="64">
        <v>0</v>
      </c>
      <c r="O12" s="64">
        <v>0</v>
      </c>
      <c r="P12" s="64">
        <v>0</v>
      </c>
      <c r="Q12" s="65">
        <f t="shared" si="0"/>
        <v>0</v>
      </c>
      <c r="R12" s="9"/>
      <c r="S12" s="64">
        <v>0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4">
        <v>0</v>
      </c>
      <c r="AA12" s="64">
        <v>0</v>
      </c>
      <c r="AB12" s="46">
        <f t="shared" si="1"/>
        <v>0</v>
      </c>
      <c r="AC12" s="44">
        <f t="shared" si="2"/>
        <v>0</v>
      </c>
      <c r="AD12" s="39"/>
      <c r="AE12" s="64">
        <v>0</v>
      </c>
      <c r="AF12" s="64">
        <v>0</v>
      </c>
      <c r="AG12" s="64">
        <v>0</v>
      </c>
      <c r="AH12" s="64">
        <v>0</v>
      </c>
      <c r="AI12" s="60">
        <f t="shared" si="3"/>
        <v>0</v>
      </c>
      <c r="AJ12" s="64">
        <v>0</v>
      </c>
      <c r="AK12" s="60">
        <f t="shared" si="4"/>
        <v>0</v>
      </c>
      <c r="AL12" s="39"/>
      <c r="AW12"/>
    </row>
    <row r="13" spans="1:143" s="19" customFormat="1" ht="21" customHeight="1" x14ac:dyDescent="0.3">
      <c r="A13" s="3">
        <f t="shared" si="5"/>
        <v>9</v>
      </c>
      <c r="B13" s="41" t="s">
        <v>298</v>
      </c>
      <c r="C13" s="41">
        <v>9876</v>
      </c>
      <c r="D13" s="63" t="s">
        <v>93</v>
      </c>
      <c r="E13" s="63"/>
      <c r="F13" s="67" t="s">
        <v>303</v>
      </c>
      <c r="G13" s="72">
        <v>0</v>
      </c>
      <c r="H13" s="64">
        <v>0</v>
      </c>
      <c r="I13" s="64">
        <v>0</v>
      </c>
      <c r="J13" s="64">
        <v>0</v>
      </c>
      <c r="K13" s="64">
        <v>0</v>
      </c>
      <c r="L13" s="64">
        <v>0</v>
      </c>
      <c r="M13" s="64">
        <v>0</v>
      </c>
      <c r="N13" s="64">
        <v>0</v>
      </c>
      <c r="O13" s="64">
        <v>0</v>
      </c>
      <c r="P13" s="64">
        <v>0</v>
      </c>
      <c r="Q13" s="65">
        <f t="shared" si="0"/>
        <v>0</v>
      </c>
      <c r="R13" s="9"/>
      <c r="S13" s="64">
        <v>0</v>
      </c>
      <c r="T13" s="64">
        <v>0</v>
      </c>
      <c r="U13" s="64">
        <v>0</v>
      </c>
      <c r="V13" s="64">
        <v>0</v>
      </c>
      <c r="W13" s="64">
        <v>0</v>
      </c>
      <c r="X13" s="64">
        <v>0</v>
      </c>
      <c r="Y13" s="64">
        <v>0</v>
      </c>
      <c r="Z13" s="64">
        <v>0</v>
      </c>
      <c r="AA13" s="64">
        <v>0</v>
      </c>
      <c r="AB13" s="46">
        <f t="shared" si="1"/>
        <v>0</v>
      </c>
      <c r="AC13" s="44">
        <f t="shared" si="2"/>
        <v>0</v>
      </c>
      <c r="AD13" s="39"/>
      <c r="AE13" s="64">
        <v>0</v>
      </c>
      <c r="AF13" s="64">
        <v>0</v>
      </c>
      <c r="AG13" s="64">
        <v>0</v>
      </c>
      <c r="AH13" s="64">
        <v>0</v>
      </c>
      <c r="AI13" s="60">
        <f t="shared" si="3"/>
        <v>0</v>
      </c>
      <c r="AJ13" s="64">
        <v>0</v>
      </c>
      <c r="AK13" s="60">
        <f t="shared" si="4"/>
        <v>0</v>
      </c>
      <c r="AL13" s="39"/>
      <c r="AW13"/>
    </row>
    <row r="14" spans="1:143" s="19" customFormat="1" ht="21" customHeight="1" x14ac:dyDescent="0.3">
      <c r="A14" s="3">
        <f t="shared" si="5"/>
        <v>10</v>
      </c>
      <c r="B14" s="41" t="s">
        <v>298</v>
      </c>
      <c r="C14" s="41">
        <v>18603</v>
      </c>
      <c r="D14" s="63" t="s">
        <v>299</v>
      </c>
      <c r="E14" s="63"/>
      <c r="F14" s="67" t="s">
        <v>303</v>
      </c>
      <c r="G14" s="72">
        <v>0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4">
        <v>0</v>
      </c>
      <c r="N14" s="64">
        <v>0</v>
      </c>
      <c r="O14" s="64">
        <v>0</v>
      </c>
      <c r="P14" s="64">
        <v>0</v>
      </c>
      <c r="Q14" s="65">
        <f t="shared" si="0"/>
        <v>0</v>
      </c>
      <c r="R14" s="9"/>
      <c r="S14" s="64">
        <v>0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4">
        <v>0</v>
      </c>
      <c r="AA14" s="64">
        <v>0</v>
      </c>
      <c r="AB14" s="46">
        <f t="shared" si="1"/>
        <v>0</v>
      </c>
      <c r="AC14" s="44">
        <f t="shared" si="2"/>
        <v>0</v>
      </c>
      <c r="AD14" s="39"/>
      <c r="AE14" s="64">
        <v>0</v>
      </c>
      <c r="AF14" s="64">
        <v>0</v>
      </c>
      <c r="AG14" s="64">
        <v>0</v>
      </c>
      <c r="AH14" s="64">
        <v>0</v>
      </c>
      <c r="AI14" s="60">
        <f t="shared" si="3"/>
        <v>0</v>
      </c>
      <c r="AJ14" s="64">
        <v>0</v>
      </c>
      <c r="AK14" s="60">
        <f t="shared" si="4"/>
        <v>0</v>
      </c>
      <c r="AL14" s="39"/>
      <c r="AW14"/>
    </row>
    <row r="15" spans="1:143" s="19" customFormat="1" ht="21" customHeight="1" x14ac:dyDescent="0.3">
      <c r="A15" s="3">
        <f t="shared" si="5"/>
        <v>11</v>
      </c>
      <c r="B15" s="41" t="s">
        <v>298</v>
      </c>
      <c r="C15" s="41">
        <v>18082</v>
      </c>
      <c r="D15" s="63" t="s">
        <v>300</v>
      </c>
      <c r="E15" s="63"/>
      <c r="F15" s="67" t="s">
        <v>303</v>
      </c>
      <c r="G15" s="72">
        <v>0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  <c r="M15" s="64">
        <v>0</v>
      </c>
      <c r="N15" s="64">
        <v>0</v>
      </c>
      <c r="O15" s="64">
        <v>0</v>
      </c>
      <c r="P15" s="64">
        <v>0</v>
      </c>
      <c r="Q15" s="65">
        <f t="shared" si="0"/>
        <v>0</v>
      </c>
      <c r="R15" s="9"/>
      <c r="S15" s="64">
        <v>0</v>
      </c>
      <c r="T15" s="64">
        <v>0</v>
      </c>
      <c r="U15" s="64">
        <v>0</v>
      </c>
      <c r="V15" s="64">
        <v>0</v>
      </c>
      <c r="W15" s="64">
        <v>0</v>
      </c>
      <c r="X15" s="64">
        <v>0</v>
      </c>
      <c r="Y15" s="64">
        <v>0</v>
      </c>
      <c r="Z15" s="64">
        <v>0</v>
      </c>
      <c r="AA15" s="64">
        <v>0</v>
      </c>
      <c r="AB15" s="46">
        <f t="shared" si="1"/>
        <v>0</v>
      </c>
      <c r="AC15" s="44">
        <f t="shared" si="2"/>
        <v>0</v>
      </c>
      <c r="AD15" s="39"/>
      <c r="AE15" s="64">
        <v>0</v>
      </c>
      <c r="AF15" s="64">
        <v>0</v>
      </c>
      <c r="AG15" s="64">
        <v>0</v>
      </c>
      <c r="AH15" s="64">
        <v>0</v>
      </c>
      <c r="AI15" s="60">
        <f t="shared" si="3"/>
        <v>0</v>
      </c>
      <c r="AJ15" s="64">
        <v>0</v>
      </c>
      <c r="AK15" s="60">
        <f t="shared" si="4"/>
        <v>0</v>
      </c>
      <c r="AL15" s="39"/>
      <c r="AW15"/>
    </row>
    <row r="16" spans="1:143" s="19" customFormat="1" ht="21" customHeight="1" x14ac:dyDescent="0.3">
      <c r="A16" s="3">
        <f t="shared" si="5"/>
        <v>12</v>
      </c>
      <c r="B16" s="41" t="s">
        <v>298</v>
      </c>
      <c r="C16" s="41">
        <v>9489</v>
      </c>
      <c r="D16" s="63" t="s">
        <v>94</v>
      </c>
      <c r="E16" s="63"/>
      <c r="F16" s="67" t="s">
        <v>303</v>
      </c>
      <c r="G16" s="72">
        <v>0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  <c r="M16" s="64">
        <v>0</v>
      </c>
      <c r="N16" s="64">
        <v>0</v>
      </c>
      <c r="O16" s="64">
        <v>0</v>
      </c>
      <c r="P16" s="64">
        <v>0</v>
      </c>
      <c r="Q16" s="65">
        <f t="shared" si="0"/>
        <v>0</v>
      </c>
      <c r="R16" s="9"/>
      <c r="S16" s="64">
        <v>0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4">
        <v>0</v>
      </c>
      <c r="AA16" s="64">
        <v>0</v>
      </c>
      <c r="AB16" s="46">
        <f t="shared" si="1"/>
        <v>0</v>
      </c>
      <c r="AC16" s="44">
        <f t="shared" si="2"/>
        <v>0</v>
      </c>
      <c r="AD16" s="39"/>
      <c r="AE16" s="64">
        <v>0</v>
      </c>
      <c r="AF16" s="64">
        <v>0</v>
      </c>
      <c r="AG16" s="64">
        <v>0</v>
      </c>
      <c r="AH16" s="64">
        <v>0</v>
      </c>
      <c r="AI16" s="60">
        <f t="shared" si="3"/>
        <v>0</v>
      </c>
      <c r="AJ16" s="64">
        <v>0</v>
      </c>
      <c r="AK16" s="60">
        <f t="shared" si="4"/>
        <v>0</v>
      </c>
      <c r="AL16" s="39"/>
      <c r="AW16"/>
    </row>
    <row r="17" spans="1:49" s="19" customFormat="1" ht="21" customHeight="1" x14ac:dyDescent="0.3">
      <c r="A17" s="3">
        <f t="shared" si="5"/>
        <v>13</v>
      </c>
      <c r="B17" s="41" t="s">
        <v>298</v>
      </c>
      <c r="C17" s="41">
        <v>9859</v>
      </c>
      <c r="D17" s="63" t="s">
        <v>95</v>
      </c>
      <c r="E17" s="63"/>
      <c r="F17" s="67" t="s">
        <v>303</v>
      </c>
      <c r="G17" s="72">
        <v>0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  <c r="M17" s="64">
        <v>0</v>
      </c>
      <c r="N17" s="64">
        <v>0</v>
      </c>
      <c r="O17" s="64">
        <v>0</v>
      </c>
      <c r="P17" s="64">
        <v>0</v>
      </c>
      <c r="Q17" s="65">
        <f t="shared" si="0"/>
        <v>0</v>
      </c>
      <c r="R17" s="9"/>
      <c r="S17" s="64">
        <v>0</v>
      </c>
      <c r="T17" s="64">
        <v>0</v>
      </c>
      <c r="U17" s="64">
        <v>0</v>
      </c>
      <c r="V17" s="64">
        <v>0</v>
      </c>
      <c r="W17" s="64">
        <v>0</v>
      </c>
      <c r="X17" s="64">
        <v>0</v>
      </c>
      <c r="Y17" s="64">
        <v>0</v>
      </c>
      <c r="Z17" s="64">
        <v>0</v>
      </c>
      <c r="AA17" s="64">
        <v>0</v>
      </c>
      <c r="AB17" s="46">
        <f t="shared" si="1"/>
        <v>0</v>
      </c>
      <c r="AC17" s="44">
        <f t="shared" si="2"/>
        <v>0</v>
      </c>
      <c r="AD17" s="39"/>
      <c r="AE17" s="64">
        <v>0</v>
      </c>
      <c r="AF17" s="64">
        <v>0</v>
      </c>
      <c r="AG17" s="64">
        <v>0</v>
      </c>
      <c r="AH17" s="64">
        <v>0</v>
      </c>
      <c r="AI17" s="60">
        <f t="shared" si="3"/>
        <v>0</v>
      </c>
      <c r="AJ17" s="64">
        <v>0</v>
      </c>
      <c r="AK17" s="60">
        <f t="shared" si="4"/>
        <v>0</v>
      </c>
      <c r="AL17" s="39"/>
      <c r="AW17"/>
    </row>
    <row r="18" spans="1:49" s="19" customFormat="1" ht="21" customHeight="1" x14ac:dyDescent="0.3">
      <c r="A18" s="3">
        <f t="shared" si="5"/>
        <v>14</v>
      </c>
      <c r="B18" s="41" t="s">
        <v>298</v>
      </c>
      <c r="C18" s="41">
        <v>9492</v>
      </c>
      <c r="D18" s="63" t="s">
        <v>96</v>
      </c>
      <c r="E18" s="63"/>
      <c r="F18" s="67" t="s">
        <v>303</v>
      </c>
      <c r="G18" s="72">
        <v>0</v>
      </c>
      <c r="H18" s="64">
        <v>0</v>
      </c>
      <c r="I18" s="64">
        <v>0</v>
      </c>
      <c r="J18" s="64">
        <v>0</v>
      </c>
      <c r="K18" s="64">
        <v>0</v>
      </c>
      <c r="L18" s="64">
        <v>0</v>
      </c>
      <c r="M18" s="64">
        <v>0</v>
      </c>
      <c r="N18" s="64">
        <v>0</v>
      </c>
      <c r="O18" s="64">
        <v>0</v>
      </c>
      <c r="P18" s="64">
        <v>0</v>
      </c>
      <c r="Q18" s="65">
        <f t="shared" si="0"/>
        <v>0</v>
      </c>
      <c r="R18" s="9"/>
      <c r="S18" s="64">
        <v>0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4">
        <v>0</v>
      </c>
      <c r="AA18" s="64">
        <v>0</v>
      </c>
      <c r="AB18" s="46">
        <f t="shared" si="1"/>
        <v>0</v>
      </c>
      <c r="AC18" s="44">
        <f t="shared" si="2"/>
        <v>0</v>
      </c>
      <c r="AD18" s="39"/>
      <c r="AE18" s="64">
        <v>0</v>
      </c>
      <c r="AF18" s="64">
        <v>0</v>
      </c>
      <c r="AG18" s="64">
        <v>0</v>
      </c>
      <c r="AH18" s="64">
        <v>0</v>
      </c>
      <c r="AI18" s="60">
        <f t="shared" si="3"/>
        <v>0</v>
      </c>
      <c r="AJ18" s="64">
        <v>0</v>
      </c>
      <c r="AK18" s="60">
        <f t="shared" si="4"/>
        <v>0</v>
      </c>
      <c r="AL18" s="39"/>
      <c r="AW18"/>
    </row>
    <row r="19" spans="1:49" s="19" customFormat="1" ht="21" customHeight="1" x14ac:dyDescent="0.3">
      <c r="A19" s="3">
        <f t="shared" si="5"/>
        <v>15</v>
      </c>
      <c r="B19" s="41" t="s">
        <v>298</v>
      </c>
      <c r="C19" s="41">
        <v>9493</v>
      </c>
      <c r="D19" s="63" t="s">
        <v>97</v>
      </c>
      <c r="E19" s="63"/>
      <c r="F19" s="68" t="s">
        <v>303</v>
      </c>
      <c r="G19" s="72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v>0</v>
      </c>
      <c r="N19" s="64">
        <v>0</v>
      </c>
      <c r="O19" s="64">
        <v>0</v>
      </c>
      <c r="P19" s="64">
        <v>0</v>
      </c>
      <c r="Q19" s="65">
        <f t="shared" si="0"/>
        <v>0</v>
      </c>
      <c r="R19" s="9"/>
      <c r="S19" s="64">
        <v>0</v>
      </c>
      <c r="T19" s="64">
        <v>0</v>
      </c>
      <c r="U19" s="64">
        <v>0</v>
      </c>
      <c r="V19" s="64">
        <v>0</v>
      </c>
      <c r="W19" s="64">
        <v>0</v>
      </c>
      <c r="X19" s="64">
        <v>0</v>
      </c>
      <c r="Y19" s="64">
        <v>0</v>
      </c>
      <c r="Z19" s="64">
        <v>0</v>
      </c>
      <c r="AA19" s="64">
        <v>0</v>
      </c>
      <c r="AB19" s="46">
        <f t="shared" si="1"/>
        <v>0</v>
      </c>
      <c r="AC19" s="44">
        <f t="shared" si="2"/>
        <v>0</v>
      </c>
      <c r="AD19" s="39"/>
      <c r="AE19" s="64">
        <v>0</v>
      </c>
      <c r="AF19" s="64">
        <v>0</v>
      </c>
      <c r="AG19" s="64">
        <v>0</v>
      </c>
      <c r="AH19" s="64">
        <v>0</v>
      </c>
      <c r="AI19" s="60">
        <f t="shared" si="3"/>
        <v>0</v>
      </c>
      <c r="AJ19" s="64">
        <v>0</v>
      </c>
      <c r="AK19" s="60">
        <f t="shared" si="4"/>
        <v>0</v>
      </c>
      <c r="AL19" s="39"/>
      <c r="AW19"/>
    </row>
    <row r="20" spans="1:49" s="7" customFormat="1" ht="21" customHeight="1" x14ac:dyDescent="0.3">
      <c r="A20" s="199" t="s">
        <v>438</v>
      </c>
      <c r="B20" s="200"/>
      <c r="C20" s="200"/>
      <c r="D20" s="200"/>
      <c r="E20" s="63"/>
      <c r="F20" s="117">
        <v>0</v>
      </c>
      <c r="G20" s="76">
        <f>SUM(G5:G19)</f>
        <v>5187</v>
      </c>
      <c r="H20" s="76">
        <f t="shared" ref="H20:P20" si="6">SUM(H5:H19)</f>
        <v>0</v>
      </c>
      <c r="I20" s="76">
        <f t="shared" si="6"/>
        <v>0</v>
      </c>
      <c r="J20" s="76">
        <f t="shared" si="6"/>
        <v>0</v>
      </c>
      <c r="K20" s="76">
        <f t="shared" si="6"/>
        <v>0</v>
      </c>
      <c r="L20" s="76">
        <f t="shared" si="6"/>
        <v>0</v>
      </c>
      <c r="M20" s="76">
        <f t="shared" si="6"/>
        <v>1733</v>
      </c>
      <c r="N20" s="76">
        <f t="shared" si="6"/>
        <v>0</v>
      </c>
      <c r="O20" s="76">
        <f t="shared" si="6"/>
        <v>0</v>
      </c>
      <c r="P20" s="76">
        <f t="shared" si="6"/>
        <v>0</v>
      </c>
      <c r="Q20" s="51">
        <f>SUM(Q5:Q19)</f>
        <v>6920</v>
      </c>
      <c r="R20" s="31"/>
      <c r="S20" s="30">
        <f>SUM(S5:S19)</f>
        <v>4326</v>
      </c>
      <c r="T20" s="30">
        <f t="shared" ref="T20:AA20" si="7">SUM(T5:T19)</f>
        <v>0</v>
      </c>
      <c r="U20" s="30">
        <f t="shared" si="7"/>
        <v>0</v>
      </c>
      <c r="V20" s="30">
        <f t="shared" si="7"/>
        <v>0</v>
      </c>
      <c r="W20" s="30">
        <f t="shared" si="7"/>
        <v>4118</v>
      </c>
      <c r="X20" s="30">
        <f t="shared" si="7"/>
        <v>226</v>
      </c>
      <c r="Y20" s="30">
        <f t="shared" si="7"/>
        <v>0</v>
      </c>
      <c r="Z20" s="30">
        <f t="shared" si="7"/>
        <v>0</v>
      </c>
      <c r="AA20" s="30">
        <f t="shared" si="7"/>
        <v>0</v>
      </c>
      <c r="AB20" s="46">
        <f>SUM(AB5:AB19)</f>
        <v>8670</v>
      </c>
      <c r="AC20" s="44">
        <f t="shared" si="2"/>
        <v>-1750</v>
      </c>
      <c r="AD20" s="35"/>
      <c r="AE20" s="30">
        <f>SUM(AE5:AE19)</f>
        <v>112000</v>
      </c>
      <c r="AF20" s="30">
        <f t="shared" ref="AF20:AH20" si="8">SUM(AF5:AF19)</f>
        <v>0</v>
      </c>
      <c r="AG20" s="30">
        <f t="shared" si="8"/>
        <v>32864</v>
      </c>
      <c r="AH20" s="30">
        <f t="shared" si="8"/>
        <v>0</v>
      </c>
      <c r="AI20" s="60">
        <f>SUM(AI5:AI19)</f>
        <v>144864</v>
      </c>
      <c r="AJ20" s="30">
        <f>SUM(AJ5:AJ19)</f>
        <v>0</v>
      </c>
      <c r="AK20" s="60">
        <f>SUM(AK5:AK19)</f>
        <v>144864</v>
      </c>
      <c r="AL20" s="77"/>
    </row>
    <row r="21" spans="1:49" s="7" customFormat="1" ht="21" customHeight="1" x14ac:dyDescent="0.3">
      <c r="A21" s="199" t="s">
        <v>322</v>
      </c>
      <c r="B21" s="200"/>
      <c r="C21" s="200"/>
      <c r="D21" s="200"/>
      <c r="E21" s="63"/>
      <c r="F21" s="117"/>
      <c r="G21" s="76">
        <v>5187</v>
      </c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>
        <v>1733</v>
      </c>
      <c r="N21" s="76">
        <v>0</v>
      </c>
      <c r="O21" s="76">
        <v>0</v>
      </c>
      <c r="P21" s="76">
        <v>0</v>
      </c>
      <c r="Q21" s="51">
        <v>6920</v>
      </c>
      <c r="R21" s="31"/>
      <c r="S21" s="76">
        <v>4326</v>
      </c>
      <c r="T21" s="76">
        <v>0</v>
      </c>
      <c r="U21" s="76">
        <v>0</v>
      </c>
      <c r="V21" s="76">
        <v>0</v>
      </c>
      <c r="W21" s="76">
        <v>4118</v>
      </c>
      <c r="X21" s="76">
        <v>226</v>
      </c>
      <c r="Y21" s="76">
        <v>0</v>
      </c>
      <c r="Z21" s="30">
        <v>0</v>
      </c>
      <c r="AA21" s="30">
        <v>0</v>
      </c>
      <c r="AB21" s="46">
        <v>8670</v>
      </c>
      <c r="AC21" s="44">
        <v>-1750</v>
      </c>
      <c r="AD21" s="35"/>
      <c r="AE21" s="30">
        <v>112000</v>
      </c>
      <c r="AF21" s="76">
        <v>0</v>
      </c>
      <c r="AG21" s="76">
        <v>32864</v>
      </c>
      <c r="AH21" s="76">
        <v>0</v>
      </c>
      <c r="AI21" s="60">
        <v>144864</v>
      </c>
      <c r="AJ21" s="30">
        <v>0</v>
      </c>
      <c r="AK21" s="60">
        <v>144864</v>
      </c>
      <c r="AL21" s="35"/>
      <c r="AM21" s="35"/>
    </row>
    <row r="22" spans="1:49" s="7" customFormat="1" ht="21" customHeight="1" x14ac:dyDescent="0.3">
      <c r="A22" s="201" t="s">
        <v>449</v>
      </c>
      <c r="B22" s="202"/>
      <c r="C22" s="202"/>
      <c r="D22" s="202"/>
      <c r="E22" s="63"/>
      <c r="F22" s="118"/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  <c r="N22" s="66">
        <v>0</v>
      </c>
      <c r="O22" s="66">
        <v>0</v>
      </c>
      <c r="P22" s="66">
        <v>0</v>
      </c>
      <c r="Q22" s="52">
        <f t="shared" ref="Q22" si="9">+Q20/Q21</f>
        <v>1</v>
      </c>
      <c r="R22" s="79"/>
      <c r="S22" s="66">
        <v>0</v>
      </c>
      <c r="T22" s="66">
        <v>0</v>
      </c>
      <c r="U22" s="66">
        <v>0</v>
      </c>
      <c r="V22" s="66">
        <v>0</v>
      </c>
      <c r="W22" s="66">
        <v>0</v>
      </c>
      <c r="X22" s="66">
        <v>0</v>
      </c>
      <c r="Y22" s="66">
        <v>0</v>
      </c>
      <c r="Z22" s="40">
        <v>0</v>
      </c>
      <c r="AA22" s="40">
        <v>0</v>
      </c>
      <c r="AB22" s="80">
        <v>0</v>
      </c>
      <c r="AC22" s="80">
        <v>0</v>
      </c>
      <c r="AD22" s="37"/>
      <c r="AE22" s="40">
        <v>0</v>
      </c>
      <c r="AF22" s="66">
        <v>0</v>
      </c>
      <c r="AG22" s="66">
        <v>0</v>
      </c>
      <c r="AH22" s="66">
        <v>0</v>
      </c>
      <c r="AI22" s="52">
        <v>0</v>
      </c>
      <c r="AJ22" s="40">
        <v>0</v>
      </c>
      <c r="AK22" s="52">
        <v>0</v>
      </c>
      <c r="AL22" s="77"/>
    </row>
    <row r="23" spans="1:49" x14ac:dyDescent="0.25">
      <c r="B23" s="41"/>
      <c r="C23" s="41"/>
      <c r="D23" s="63"/>
      <c r="E23" s="63"/>
      <c r="F23" s="41"/>
      <c r="G23" s="61"/>
      <c r="U23"/>
      <c r="V23"/>
      <c r="W23"/>
      <c r="X23"/>
      <c r="Y23"/>
      <c r="Z23"/>
      <c r="AA23"/>
      <c r="AD23" s="47"/>
    </row>
    <row r="24" spans="1:49" x14ac:dyDescent="0.25">
      <c r="B24" s="41"/>
      <c r="C24" s="41"/>
      <c r="D24" s="63"/>
      <c r="E24" s="63"/>
      <c r="F24" s="41"/>
      <c r="G24" s="61"/>
      <c r="U24"/>
      <c r="V24"/>
      <c r="W24"/>
      <c r="X24"/>
      <c r="Y24"/>
      <c r="Z24"/>
      <c r="AA24"/>
    </row>
    <row r="25" spans="1:49" x14ac:dyDescent="0.25">
      <c r="B25" s="41"/>
      <c r="C25" s="41"/>
      <c r="D25" s="63"/>
      <c r="E25" s="63"/>
      <c r="F25" s="41"/>
      <c r="G25" s="61"/>
      <c r="U25"/>
      <c r="V25"/>
      <c r="W25"/>
      <c r="X25"/>
      <c r="Y25"/>
      <c r="Z25"/>
      <c r="AA25"/>
    </row>
    <row r="26" spans="1:49" x14ac:dyDescent="0.25">
      <c r="B26" s="41"/>
      <c r="C26" s="41"/>
      <c r="D26" s="63"/>
      <c r="E26" s="63"/>
      <c r="F26" s="41"/>
      <c r="G26" s="61"/>
      <c r="U26"/>
      <c r="V26"/>
      <c r="W26"/>
      <c r="X26"/>
      <c r="Y26"/>
      <c r="Z26"/>
      <c r="AA26"/>
    </row>
    <row r="27" spans="1:49" x14ac:dyDescent="0.25">
      <c r="B27" s="41"/>
      <c r="C27" s="41"/>
      <c r="D27" s="63"/>
      <c r="E27" s="63"/>
      <c r="F27" s="41"/>
      <c r="G27" s="61"/>
      <c r="U27"/>
      <c r="V27"/>
      <c r="W27"/>
      <c r="X27"/>
      <c r="Y27"/>
      <c r="Z27"/>
      <c r="AA27"/>
    </row>
    <row r="28" spans="1:49" x14ac:dyDescent="0.25">
      <c r="B28" s="41"/>
      <c r="C28" s="41"/>
      <c r="D28" s="63"/>
      <c r="E28" s="63"/>
      <c r="F28" s="41"/>
      <c r="G28" s="61"/>
      <c r="U28"/>
      <c r="V28"/>
      <c r="W28"/>
      <c r="X28"/>
      <c r="Y28"/>
      <c r="Z28"/>
      <c r="AA28"/>
    </row>
    <row r="29" spans="1:49" x14ac:dyDescent="0.25">
      <c r="B29" s="41"/>
      <c r="C29" s="41"/>
      <c r="D29" s="63"/>
      <c r="E29" s="63"/>
      <c r="F29" s="41"/>
      <c r="G29" s="61"/>
      <c r="U29"/>
      <c r="V29"/>
      <c r="W29"/>
      <c r="X29"/>
      <c r="Y29"/>
      <c r="Z29"/>
      <c r="AA29"/>
    </row>
    <row r="30" spans="1:49" x14ac:dyDescent="0.25">
      <c r="B30" s="41"/>
      <c r="C30" s="41"/>
      <c r="D30" s="63"/>
      <c r="E30" s="63"/>
      <c r="F30" s="41"/>
      <c r="G30" s="61"/>
      <c r="U30"/>
      <c r="V30"/>
      <c r="W30"/>
      <c r="X30"/>
      <c r="Y30"/>
      <c r="Z30"/>
      <c r="AA30"/>
    </row>
    <row r="31" spans="1:49" x14ac:dyDescent="0.25">
      <c r="B31" s="41"/>
      <c r="C31" s="41"/>
      <c r="D31" s="63"/>
      <c r="E31" s="63"/>
      <c r="F31" s="41"/>
      <c r="G31" s="61"/>
      <c r="U31"/>
      <c r="V31"/>
      <c r="W31"/>
      <c r="X31"/>
      <c r="Y31"/>
      <c r="Z31"/>
      <c r="AA31"/>
    </row>
    <row r="32" spans="1:49" x14ac:dyDescent="0.25">
      <c r="B32" s="41"/>
      <c r="C32" s="41"/>
      <c r="D32" s="63"/>
      <c r="E32" s="63"/>
      <c r="F32" s="41"/>
      <c r="G32" s="61"/>
      <c r="U32"/>
      <c r="V32"/>
      <c r="W32"/>
      <c r="X32"/>
      <c r="Y32"/>
      <c r="Z32"/>
      <c r="AA32"/>
    </row>
    <row r="33" spans="2:27" x14ac:dyDescent="0.25">
      <c r="B33" s="41"/>
      <c r="C33" s="41"/>
      <c r="D33" s="63"/>
      <c r="E33" s="63"/>
      <c r="F33" s="41"/>
      <c r="G33" s="61"/>
      <c r="U33"/>
      <c r="V33"/>
      <c r="W33"/>
      <c r="X33"/>
      <c r="Y33"/>
      <c r="Z33"/>
      <c r="AA33"/>
    </row>
    <row r="34" spans="2:27" x14ac:dyDescent="0.25">
      <c r="B34" s="41"/>
      <c r="C34" s="41"/>
      <c r="D34" s="63"/>
      <c r="E34" s="63"/>
      <c r="F34" s="41"/>
      <c r="G34" s="61"/>
      <c r="U34"/>
      <c r="V34"/>
      <c r="W34"/>
      <c r="X34"/>
      <c r="Y34"/>
      <c r="Z34"/>
      <c r="AA34"/>
    </row>
    <row r="35" spans="2:27" x14ac:dyDescent="0.25">
      <c r="B35" s="41"/>
      <c r="C35" s="41"/>
      <c r="D35" s="63"/>
      <c r="E35" s="63"/>
      <c r="F35" s="41"/>
      <c r="G35" s="61"/>
      <c r="U35"/>
      <c r="V35"/>
      <c r="W35"/>
      <c r="X35"/>
      <c r="Y35"/>
      <c r="Z35"/>
      <c r="AA35"/>
    </row>
    <row r="36" spans="2:27" x14ac:dyDescent="0.25">
      <c r="B36" s="41"/>
      <c r="C36" s="41"/>
      <c r="D36" s="63"/>
      <c r="E36" s="63"/>
      <c r="F36" s="41"/>
      <c r="G36" s="61"/>
      <c r="U36"/>
      <c r="V36"/>
      <c r="W36"/>
      <c r="X36"/>
      <c r="Y36"/>
      <c r="Z36"/>
      <c r="AA36"/>
    </row>
    <row r="37" spans="2:27" x14ac:dyDescent="0.25">
      <c r="B37" s="41"/>
      <c r="C37" s="41"/>
      <c r="D37" s="63"/>
      <c r="E37" s="63"/>
      <c r="F37" s="41"/>
      <c r="G37" s="61"/>
      <c r="U37"/>
      <c r="V37"/>
      <c r="W37"/>
      <c r="X37"/>
      <c r="Y37"/>
      <c r="Z37"/>
      <c r="AA37"/>
    </row>
    <row r="38" spans="2:27" x14ac:dyDescent="0.25">
      <c r="B38" s="41"/>
      <c r="C38" s="41"/>
      <c r="D38" s="63"/>
      <c r="E38" s="63"/>
      <c r="F38" s="41"/>
      <c r="G38" s="61"/>
      <c r="U38"/>
      <c r="V38"/>
      <c r="W38"/>
      <c r="X38"/>
      <c r="Y38"/>
      <c r="Z38"/>
      <c r="AA38"/>
    </row>
    <row r="39" spans="2:27" x14ac:dyDescent="0.25">
      <c r="B39" s="41"/>
      <c r="C39" s="41"/>
      <c r="D39" s="63"/>
      <c r="E39" s="63"/>
      <c r="F39" s="41"/>
      <c r="G39" s="61"/>
      <c r="U39"/>
      <c r="V39"/>
      <c r="W39"/>
      <c r="X39"/>
      <c r="Y39"/>
      <c r="Z39"/>
      <c r="AA39"/>
    </row>
    <row r="40" spans="2:27" x14ac:dyDescent="0.25">
      <c r="B40" s="41"/>
      <c r="C40" s="41"/>
      <c r="D40" s="63"/>
      <c r="E40" s="63"/>
      <c r="F40" s="41"/>
      <c r="G40" s="61"/>
      <c r="U40"/>
      <c r="V40"/>
      <c r="W40"/>
      <c r="X40"/>
      <c r="Y40"/>
      <c r="Z40"/>
      <c r="AA40"/>
    </row>
    <row r="41" spans="2:27" x14ac:dyDescent="0.25">
      <c r="B41" s="41"/>
      <c r="C41" s="41"/>
      <c r="D41" s="63"/>
      <c r="E41" s="63"/>
      <c r="F41" s="41"/>
      <c r="G41" s="61"/>
      <c r="U41"/>
      <c r="V41"/>
      <c r="W41"/>
      <c r="X41"/>
      <c r="Y41"/>
      <c r="Z41"/>
      <c r="AA41"/>
    </row>
    <row r="42" spans="2:27" x14ac:dyDescent="0.25">
      <c r="B42" s="41"/>
      <c r="C42" s="41"/>
      <c r="D42" s="63"/>
      <c r="E42" s="63"/>
      <c r="F42" s="41"/>
      <c r="G42" s="61"/>
      <c r="U42"/>
      <c r="V42"/>
      <c r="W42"/>
      <c r="X42"/>
      <c r="Y42"/>
      <c r="Z42"/>
      <c r="AA42"/>
    </row>
    <row r="43" spans="2:27" x14ac:dyDescent="0.25">
      <c r="B43" s="41"/>
      <c r="C43" s="41"/>
      <c r="D43" s="63"/>
      <c r="E43" s="63"/>
      <c r="F43" s="41"/>
      <c r="G43" s="61"/>
      <c r="U43"/>
      <c r="V43"/>
      <c r="W43"/>
      <c r="X43"/>
      <c r="Y43"/>
      <c r="Z43"/>
      <c r="AA43"/>
    </row>
    <row r="44" spans="2:27" x14ac:dyDescent="0.25">
      <c r="B44" s="41"/>
      <c r="C44" s="41"/>
      <c r="D44" s="63"/>
      <c r="E44" s="63"/>
      <c r="F44" s="41"/>
      <c r="G44" s="61"/>
      <c r="U44"/>
      <c r="V44"/>
      <c r="W44"/>
      <c r="X44"/>
      <c r="Y44"/>
      <c r="Z44"/>
      <c r="AA44"/>
    </row>
    <row r="45" spans="2:27" x14ac:dyDescent="0.25">
      <c r="B45" s="41"/>
      <c r="C45" s="41"/>
      <c r="D45" s="63"/>
      <c r="E45" s="63"/>
      <c r="F45" s="41"/>
      <c r="G45" s="61"/>
      <c r="U45"/>
      <c r="V45"/>
      <c r="W45"/>
      <c r="X45"/>
      <c r="Y45"/>
      <c r="Z45"/>
      <c r="AA45"/>
    </row>
    <row r="46" spans="2:27" x14ac:dyDescent="0.25">
      <c r="B46" s="41"/>
      <c r="C46" s="41"/>
      <c r="D46" s="63"/>
      <c r="E46" s="63"/>
      <c r="F46" s="41"/>
      <c r="G46" s="61"/>
      <c r="U46"/>
      <c r="V46"/>
      <c r="W46"/>
      <c r="X46"/>
      <c r="Y46"/>
      <c r="Z46"/>
      <c r="AA46"/>
    </row>
    <row r="47" spans="2:27" x14ac:dyDescent="0.25">
      <c r="B47" s="41"/>
      <c r="C47" s="41"/>
      <c r="D47" s="63"/>
      <c r="E47" s="63"/>
      <c r="F47" s="41"/>
      <c r="G47" s="61"/>
      <c r="U47"/>
      <c r="V47"/>
      <c r="W47"/>
      <c r="X47"/>
      <c r="Y47"/>
      <c r="Z47"/>
      <c r="AA47"/>
    </row>
    <row r="48" spans="2:27" x14ac:dyDescent="0.25">
      <c r="B48" s="41"/>
      <c r="C48" s="41"/>
      <c r="D48" s="63"/>
      <c r="E48" s="63"/>
      <c r="F48" s="41"/>
      <c r="G48" s="61"/>
      <c r="U48"/>
      <c r="V48"/>
      <c r="W48"/>
      <c r="X48"/>
      <c r="Y48"/>
      <c r="Z48"/>
      <c r="AA48"/>
    </row>
    <row r="49" spans="2:27" x14ac:dyDescent="0.25">
      <c r="B49" s="41"/>
      <c r="C49" s="41"/>
      <c r="D49" s="63"/>
      <c r="E49" s="63"/>
      <c r="F49" s="41"/>
      <c r="G49" s="61"/>
      <c r="U49"/>
      <c r="V49"/>
      <c r="W49"/>
      <c r="X49"/>
      <c r="Y49"/>
      <c r="Z49"/>
      <c r="AA49"/>
    </row>
    <row r="50" spans="2:27" x14ac:dyDescent="0.25">
      <c r="B50" s="41"/>
      <c r="C50" s="41"/>
      <c r="D50" s="63"/>
      <c r="E50" s="63"/>
      <c r="F50" s="41"/>
      <c r="G50" s="61"/>
      <c r="U50"/>
      <c r="V50"/>
      <c r="W50"/>
      <c r="X50"/>
      <c r="Y50"/>
      <c r="Z50"/>
      <c r="AA50"/>
    </row>
    <row r="51" spans="2:27" x14ac:dyDescent="0.25">
      <c r="B51" s="41"/>
      <c r="C51" s="41"/>
      <c r="D51" s="63"/>
      <c r="E51" s="63"/>
      <c r="F51" s="41"/>
      <c r="G51" s="61"/>
      <c r="U51"/>
      <c r="V51"/>
      <c r="W51"/>
      <c r="X51"/>
      <c r="Y51"/>
      <c r="Z51"/>
      <c r="AA51"/>
    </row>
    <row r="52" spans="2:27" x14ac:dyDescent="0.25">
      <c r="B52" s="41"/>
      <c r="C52" s="41"/>
      <c r="D52" s="63"/>
      <c r="E52" s="63"/>
      <c r="F52" s="41"/>
      <c r="G52" s="61"/>
      <c r="U52"/>
      <c r="V52"/>
      <c r="W52"/>
      <c r="X52"/>
      <c r="Y52"/>
      <c r="Z52"/>
      <c r="AA52"/>
    </row>
    <row r="53" spans="2:27" x14ac:dyDescent="0.25">
      <c r="B53" s="41"/>
      <c r="C53" s="41"/>
      <c r="D53" s="63"/>
      <c r="E53" s="63"/>
      <c r="F53" s="41"/>
      <c r="G53" s="61"/>
      <c r="U53"/>
      <c r="V53"/>
      <c r="W53"/>
      <c r="X53"/>
      <c r="Y53"/>
      <c r="Z53"/>
      <c r="AA53"/>
    </row>
    <row r="54" spans="2:27" x14ac:dyDescent="0.25">
      <c r="B54" s="41"/>
      <c r="C54" s="41"/>
      <c r="D54" s="63"/>
      <c r="E54" s="63"/>
      <c r="F54" s="41"/>
      <c r="G54" s="61"/>
      <c r="U54"/>
      <c r="V54"/>
      <c r="W54"/>
      <c r="X54"/>
      <c r="Y54"/>
      <c r="Z54"/>
      <c r="AA54"/>
    </row>
    <row r="55" spans="2:27" x14ac:dyDescent="0.25">
      <c r="B55" s="41"/>
      <c r="C55" s="41"/>
      <c r="D55" s="63"/>
      <c r="E55" s="63"/>
      <c r="F55" s="41"/>
      <c r="G55" s="61"/>
      <c r="U55"/>
      <c r="V55"/>
      <c r="W55"/>
      <c r="X55"/>
      <c r="Y55"/>
      <c r="Z55"/>
      <c r="AA55"/>
    </row>
    <row r="56" spans="2:27" x14ac:dyDescent="0.25">
      <c r="B56" s="41"/>
      <c r="C56" s="41"/>
      <c r="D56" s="63"/>
      <c r="E56" s="63"/>
      <c r="F56" s="41"/>
      <c r="G56" s="61"/>
      <c r="U56"/>
      <c r="V56"/>
      <c r="W56"/>
      <c r="X56"/>
      <c r="Y56"/>
      <c r="Z56"/>
      <c r="AA56"/>
    </row>
    <row r="57" spans="2:27" x14ac:dyDescent="0.25">
      <c r="B57" s="41"/>
      <c r="C57" s="41"/>
      <c r="D57" s="63"/>
      <c r="E57" s="63"/>
      <c r="F57" s="41"/>
      <c r="G57" s="61"/>
      <c r="U57"/>
      <c r="V57"/>
      <c r="W57"/>
      <c r="X57"/>
      <c r="Y57"/>
      <c r="Z57"/>
      <c r="AA57"/>
    </row>
    <row r="58" spans="2:27" x14ac:dyDescent="0.25">
      <c r="B58" s="41"/>
      <c r="C58" s="41"/>
      <c r="D58" s="63"/>
      <c r="E58" s="63"/>
      <c r="F58" s="41"/>
      <c r="G58" s="61"/>
      <c r="U58"/>
      <c r="V58"/>
      <c r="W58"/>
      <c r="X58"/>
      <c r="Y58"/>
      <c r="Z58"/>
      <c r="AA58"/>
    </row>
    <row r="59" spans="2:27" x14ac:dyDescent="0.25">
      <c r="B59" s="41"/>
      <c r="C59" s="41"/>
      <c r="D59" s="63"/>
      <c r="E59" s="63"/>
      <c r="F59" s="41"/>
      <c r="G59" s="61"/>
      <c r="U59"/>
      <c r="V59"/>
      <c r="W59"/>
      <c r="X59"/>
      <c r="Y59"/>
      <c r="Z59"/>
      <c r="AA59"/>
    </row>
    <row r="60" spans="2:27" x14ac:dyDescent="0.25">
      <c r="B60" s="41"/>
      <c r="C60" s="41"/>
      <c r="D60" s="63"/>
      <c r="E60" s="63"/>
      <c r="F60" s="41"/>
      <c r="G60" s="61"/>
      <c r="U60"/>
      <c r="V60"/>
      <c r="W60"/>
      <c r="X60"/>
      <c r="Y60"/>
      <c r="Z60"/>
      <c r="AA60"/>
    </row>
    <row r="61" spans="2:27" x14ac:dyDescent="0.25">
      <c r="B61" s="41"/>
      <c r="C61" s="41"/>
      <c r="D61" s="63"/>
      <c r="E61" s="63"/>
      <c r="F61" s="41"/>
      <c r="G61" s="61"/>
      <c r="U61"/>
      <c r="V61"/>
      <c r="W61"/>
      <c r="X61"/>
      <c r="Y61"/>
      <c r="Z61"/>
      <c r="AA61"/>
    </row>
    <row r="62" spans="2:27" x14ac:dyDescent="0.25">
      <c r="B62" s="41"/>
      <c r="C62" s="41"/>
      <c r="D62" s="63"/>
      <c r="E62" s="63"/>
      <c r="F62" s="41"/>
      <c r="G62" s="61"/>
      <c r="U62"/>
      <c r="V62"/>
      <c r="W62"/>
      <c r="X62"/>
      <c r="Y62"/>
      <c r="Z62"/>
      <c r="AA62"/>
    </row>
    <row r="63" spans="2:27" x14ac:dyDescent="0.25">
      <c r="B63" s="41"/>
      <c r="C63" s="41"/>
      <c r="D63" s="63"/>
      <c r="E63" s="63"/>
      <c r="F63" s="41"/>
      <c r="G63" s="61"/>
      <c r="U63"/>
      <c r="V63"/>
      <c r="W63"/>
      <c r="X63"/>
      <c r="Y63"/>
      <c r="Z63"/>
      <c r="AA63"/>
    </row>
    <row r="64" spans="2:27" x14ac:dyDescent="0.25">
      <c r="B64" s="41"/>
      <c r="C64" s="41"/>
      <c r="D64" s="63"/>
      <c r="E64" s="63"/>
      <c r="F64" s="41"/>
      <c r="G64" s="61"/>
      <c r="U64"/>
      <c r="V64"/>
      <c r="W64"/>
      <c r="X64"/>
      <c r="Y64"/>
      <c r="Z64"/>
      <c r="AA64"/>
    </row>
    <row r="65" spans="2:27" x14ac:dyDescent="0.25">
      <c r="B65" s="41"/>
      <c r="C65" s="41"/>
      <c r="D65" s="63"/>
      <c r="E65" s="63"/>
      <c r="F65" s="41"/>
      <c r="G65" s="61"/>
      <c r="U65"/>
      <c r="V65"/>
      <c r="W65"/>
      <c r="X65"/>
      <c r="Y65"/>
      <c r="Z65"/>
      <c r="AA65"/>
    </row>
    <row r="66" spans="2:27" x14ac:dyDescent="0.25">
      <c r="B66" s="41"/>
      <c r="C66" s="41"/>
      <c r="D66" s="63"/>
      <c r="E66" s="63"/>
      <c r="F66" s="41"/>
      <c r="G66" s="61"/>
      <c r="U66"/>
      <c r="V66"/>
      <c r="W66"/>
      <c r="X66"/>
      <c r="Y66"/>
      <c r="Z66"/>
      <c r="AA66"/>
    </row>
    <row r="67" spans="2:27" x14ac:dyDescent="0.25">
      <c r="B67" s="41"/>
      <c r="C67" s="41"/>
      <c r="D67" s="63"/>
      <c r="E67" s="63"/>
      <c r="F67" s="41"/>
      <c r="G67" s="61"/>
      <c r="U67"/>
      <c r="V67"/>
      <c r="W67"/>
      <c r="X67"/>
      <c r="Y67"/>
      <c r="Z67"/>
      <c r="AA67"/>
    </row>
    <row r="68" spans="2:27" x14ac:dyDescent="0.25">
      <c r="B68" s="41"/>
      <c r="C68" s="41"/>
      <c r="D68" s="63"/>
      <c r="E68" s="63"/>
      <c r="F68" s="41"/>
      <c r="G68" s="61"/>
      <c r="U68"/>
      <c r="V68"/>
      <c r="W68"/>
      <c r="X68"/>
      <c r="Y68"/>
      <c r="Z68"/>
      <c r="AA68"/>
    </row>
    <row r="69" spans="2:27" x14ac:dyDescent="0.25">
      <c r="B69" s="41"/>
      <c r="C69" s="41"/>
      <c r="D69" s="63"/>
      <c r="E69" s="63"/>
      <c r="F69" s="41"/>
      <c r="G69" s="61"/>
      <c r="U69"/>
      <c r="V69"/>
      <c r="W69"/>
      <c r="X69"/>
      <c r="Y69"/>
      <c r="Z69"/>
      <c r="AA69"/>
    </row>
    <row r="70" spans="2:27" x14ac:dyDescent="0.25">
      <c r="B70" s="41"/>
      <c r="C70" s="41"/>
      <c r="D70" s="63"/>
      <c r="E70" s="63"/>
      <c r="F70" s="41"/>
      <c r="G70" s="61"/>
      <c r="U70"/>
      <c r="V70"/>
      <c r="W70"/>
      <c r="X70"/>
      <c r="Y70"/>
      <c r="Z70"/>
      <c r="AA70"/>
    </row>
    <row r="71" spans="2:27" x14ac:dyDescent="0.25">
      <c r="B71" s="41"/>
      <c r="C71" s="41"/>
      <c r="D71" s="63"/>
      <c r="E71" s="63"/>
      <c r="F71" s="41"/>
      <c r="G71" s="61"/>
      <c r="U71"/>
      <c r="V71"/>
      <c r="W71"/>
      <c r="X71"/>
      <c r="Y71"/>
      <c r="Z71"/>
      <c r="AA71"/>
    </row>
    <row r="72" spans="2:27" x14ac:dyDescent="0.25">
      <c r="B72" s="41"/>
      <c r="C72" s="41"/>
      <c r="D72" s="63"/>
      <c r="E72" s="63"/>
      <c r="F72" s="41"/>
      <c r="G72" s="61"/>
      <c r="U72"/>
      <c r="V72"/>
      <c r="W72"/>
      <c r="X72"/>
      <c r="Y72"/>
      <c r="Z72"/>
      <c r="AA72"/>
    </row>
    <row r="73" spans="2:27" x14ac:dyDescent="0.25">
      <c r="B73" s="41"/>
      <c r="C73" s="41"/>
      <c r="D73" s="63"/>
      <c r="E73" s="63"/>
      <c r="F73" s="41"/>
      <c r="G73" s="61"/>
      <c r="U73"/>
      <c r="V73"/>
      <c r="W73"/>
      <c r="X73"/>
      <c r="Y73"/>
      <c r="Z73"/>
      <c r="AA73"/>
    </row>
    <row r="74" spans="2:27" x14ac:dyDescent="0.25">
      <c r="B74" s="41"/>
      <c r="C74" s="41"/>
      <c r="D74" s="63"/>
      <c r="E74" s="63"/>
      <c r="F74" s="41"/>
      <c r="G74" s="61"/>
      <c r="U74"/>
      <c r="V74"/>
      <c r="W74"/>
      <c r="X74"/>
      <c r="Y74"/>
      <c r="Z74"/>
      <c r="AA74"/>
    </row>
    <row r="75" spans="2:27" x14ac:dyDescent="0.25">
      <c r="B75" s="41"/>
      <c r="C75" s="41"/>
      <c r="D75" s="63"/>
      <c r="E75" s="63"/>
      <c r="F75" s="41"/>
      <c r="G75" s="61"/>
      <c r="U75"/>
      <c r="V75"/>
      <c r="W75"/>
      <c r="X75"/>
      <c r="Y75"/>
      <c r="Z75"/>
      <c r="AA75"/>
    </row>
    <row r="76" spans="2:27" x14ac:dyDescent="0.25">
      <c r="B76" s="41"/>
      <c r="C76" s="41"/>
      <c r="D76" s="63"/>
      <c r="E76" s="63"/>
      <c r="F76" s="41"/>
      <c r="G76" s="61"/>
      <c r="U76"/>
      <c r="V76"/>
      <c r="W76"/>
      <c r="X76"/>
      <c r="Y76"/>
      <c r="Z76"/>
      <c r="AA76"/>
    </row>
    <row r="77" spans="2:27" x14ac:dyDescent="0.25">
      <c r="B77" s="41"/>
      <c r="C77" s="41"/>
      <c r="D77" s="63"/>
      <c r="E77" s="63"/>
      <c r="F77" s="41"/>
      <c r="G77" s="61"/>
      <c r="U77"/>
      <c r="V77"/>
      <c r="W77"/>
      <c r="X77"/>
      <c r="Y77"/>
      <c r="Z77"/>
      <c r="AA77"/>
    </row>
    <row r="78" spans="2:27" x14ac:dyDescent="0.25">
      <c r="B78" s="41"/>
      <c r="C78" s="41"/>
      <c r="D78" s="63"/>
      <c r="E78" s="63"/>
      <c r="F78" s="41"/>
      <c r="G78" s="61"/>
      <c r="U78"/>
      <c r="V78"/>
      <c r="W78"/>
      <c r="X78"/>
      <c r="Y78"/>
      <c r="Z78"/>
      <c r="AA78"/>
    </row>
    <row r="79" spans="2:27" x14ac:dyDescent="0.25">
      <c r="B79" s="41"/>
      <c r="C79" s="41"/>
      <c r="D79" s="63"/>
      <c r="E79" s="63"/>
      <c r="F79" s="41"/>
      <c r="G79" s="61"/>
      <c r="U79"/>
      <c r="V79"/>
      <c r="W79"/>
      <c r="X79"/>
      <c r="Y79"/>
      <c r="Z79"/>
      <c r="AA79"/>
    </row>
    <row r="80" spans="2:27" x14ac:dyDescent="0.25">
      <c r="B80" s="41"/>
      <c r="C80" s="41"/>
      <c r="D80" s="63"/>
      <c r="E80" s="63"/>
      <c r="F80" s="41"/>
      <c r="G80" s="61"/>
      <c r="U80"/>
      <c r="V80"/>
      <c r="W80"/>
      <c r="X80"/>
      <c r="Y80"/>
      <c r="Z80"/>
      <c r="AA80"/>
    </row>
    <row r="81" spans="2:27" x14ac:dyDescent="0.25">
      <c r="B81" s="41"/>
      <c r="C81" s="41"/>
      <c r="D81" s="63"/>
      <c r="E81" s="63"/>
      <c r="F81" s="41"/>
      <c r="G81" s="61"/>
      <c r="U81"/>
      <c r="V81"/>
      <c r="W81"/>
      <c r="X81"/>
      <c r="Y81"/>
      <c r="Z81"/>
      <c r="AA81"/>
    </row>
    <row r="82" spans="2:27" x14ac:dyDescent="0.25">
      <c r="B82" s="41"/>
      <c r="C82" s="41"/>
      <c r="D82" s="63"/>
      <c r="E82" s="63"/>
      <c r="F82" s="41"/>
      <c r="G82" s="61"/>
      <c r="U82"/>
      <c r="V82"/>
      <c r="W82"/>
      <c r="X82"/>
      <c r="Y82"/>
      <c r="Z82"/>
      <c r="AA82"/>
    </row>
    <row r="83" spans="2:27" x14ac:dyDescent="0.25">
      <c r="B83" s="41"/>
      <c r="C83" s="41"/>
      <c r="D83" s="63"/>
      <c r="E83" s="63"/>
      <c r="F83" s="41"/>
      <c r="G83" s="61"/>
      <c r="U83"/>
      <c r="V83"/>
      <c r="W83"/>
      <c r="X83"/>
      <c r="Y83"/>
      <c r="Z83"/>
      <c r="AA83"/>
    </row>
    <row r="84" spans="2:27" x14ac:dyDescent="0.25">
      <c r="B84" s="41"/>
      <c r="C84" s="41"/>
      <c r="D84" s="63"/>
      <c r="E84" s="63"/>
      <c r="F84" s="41"/>
      <c r="G84" s="61"/>
      <c r="U84"/>
      <c r="V84"/>
      <c r="W84"/>
      <c r="X84"/>
      <c r="Y84"/>
      <c r="Z84"/>
      <c r="AA84"/>
    </row>
    <row r="85" spans="2:27" x14ac:dyDescent="0.25">
      <c r="B85" s="41"/>
      <c r="C85" s="41"/>
      <c r="D85" s="63"/>
      <c r="E85" s="63"/>
      <c r="F85" s="41"/>
      <c r="G85" s="61"/>
      <c r="U85"/>
      <c r="V85"/>
      <c r="W85"/>
      <c r="X85"/>
      <c r="Y85"/>
      <c r="Z85"/>
      <c r="AA85"/>
    </row>
    <row r="86" spans="2:27" x14ac:dyDescent="0.25">
      <c r="B86" s="41"/>
      <c r="C86" s="41"/>
      <c r="D86" s="63"/>
      <c r="E86" s="63"/>
      <c r="F86" s="41"/>
      <c r="G86" s="61"/>
      <c r="U86"/>
      <c r="V86"/>
      <c r="W86"/>
      <c r="X86"/>
      <c r="Y86"/>
      <c r="Z86"/>
      <c r="AA86"/>
    </row>
    <row r="87" spans="2:27" x14ac:dyDescent="0.25">
      <c r="B87" s="41"/>
      <c r="C87" s="41"/>
      <c r="D87" s="63"/>
      <c r="E87" s="63"/>
      <c r="F87" s="41"/>
      <c r="G87" s="61"/>
      <c r="U87"/>
      <c r="V87"/>
      <c r="W87"/>
      <c r="X87"/>
      <c r="Y87"/>
      <c r="Z87"/>
      <c r="AA87"/>
    </row>
    <row r="88" spans="2:27" x14ac:dyDescent="0.25">
      <c r="B88" s="41"/>
      <c r="C88" s="41"/>
      <c r="D88" s="63"/>
      <c r="E88" s="63"/>
      <c r="F88" s="41"/>
      <c r="G88" s="61"/>
      <c r="U88"/>
      <c r="V88"/>
      <c r="W88"/>
      <c r="X88"/>
      <c r="Y88"/>
      <c r="Z88"/>
      <c r="AA88"/>
    </row>
    <row r="89" spans="2:27" x14ac:dyDescent="0.25">
      <c r="B89" s="41"/>
      <c r="C89" s="41"/>
      <c r="D89" s="63"/>
      <c r="E89" s="63"/>
      <c r="F89" s="41"/>
      <c r="G89" s="61"/>
      <c r="U89"/>
      <c r="V89"/>
      <c r="W89"/>
      <c r="X89"/>
      <c r="Y89"/>
      <c r="Z89"/>
      <c r="AA89"/>
    </row>
    <row r="90" spans="2:27" x14ac:dyDescent="0.25">
      <c r="B90" s="41"/>
      <c r="C90" s="41"/>
      <c r="D90" s="63"/>
      <c r="E90" s="63"/>
      <c r="F90" s="41"/>
      <c r="G90" s="61"/>
      <c r="U90"/>
      <c r="V90"/>
      <c r="W90"/>
      <c r="X90"/>
      <c r="Y90"/>
      <c r="Z90"/>
      <c r="AA90"/>
    </row>
    <row r="91" spans="2:27" x14ac:dyDescent="0.25">
      <c r="B91" s="41"/>
      <c r="C91" s="41"/>
      <c r="D91" s="63"/>
      <c r="E91" s="63"/>
      <c r="F91" s="41"/>
      <c r="G91" s="61"/>
      <c r="U91"/>
      <c r="V91"/>
      <c r="W91"/>
      <c r="X91"/>
      <c r="Y91"/>
      <c r="Z91"/>
      <c r="AA91"/>
    </row>
    <row r="92" spans="2:27" x14ac:dyDescent="0.25">
      <c r="B92" s="41"/>
      <c r="C92" s="41"/>
      <c r="D92" s="63"/>
      <c r="E92" s="63"/>
      <c r="F92" s="41"/>
      <c r="G92" s="61"/>
      <c r="U92"/>
      <c r="V92"/>
      <c r="W92"/>
      <c r="X92"/>
      <c r="Y92"/>
      <c r="Z92"/>
      <c r="AA92"/>
    </row>
    <row r="93" spans="2:27" x14ac:dyDescent="0.25">
      <c r="B93" s="41"/>
      <c r="C93" s="41"/>
      <c r="D93" s="63"/>
      <c r="E93" s="63"/>
      <c r="F93" s="41"/>
      <c r="G93" s="61"/>
      <c r="U93"/>
      <c r="V93"/>
      <c r="W93"/>
      <c r="X93"/>
      <c r="Y93"/>
      <c r="Z93"/>
      <c r="AA93"/>
    </row>
    <row r="94" spans="2:27" x14ac:dyDescent="0.25">
      <c r="B94" s="41"/>
      <c r="C94" s="41"/>
      <c r="D94" s="63"/>
      <c r="E94" s="63"/>
      <c r="F94" s="41"/>
      <c r="G94" s="61"/>
      <c r="U94"/>
      <c r="V94"/>
      <c r="W94"/>
      <c r="X94"/>
      <c r="Y94"/>
      <c r="Z94"/>
      <c r="AA94"/>
    </row>
    <row r="95" spans="2:27" x14ac:dyDescent="0.25">
      <c r="B95" s="41"/>
      <c r="C95" s="41"/>
      <c r="D95" s="63"/>
      <c r="E95" s="63"/>
      <c r="F95" s="41"/>
      <c r="G95" s="61"/>
      <c r="U95"/>
      <c r="V95"/>
      <c r="W95"/>
      <c r="X95"/>
      <c r="Y95"/>
      <c r="Z95"/>
      <c r="AA95"/>
    </row>
    <row r="96" spans="2:27" x14ac:dyDescent="0.25">
      <c r="B96" s="41"/>
      <c r="C96" s="41"/>
      <c r="D96" s="63"/>
      <c r="E96" s="63"/>
      <c r="F96" s="41"/>
      <c r="G96" s="61"/>
      <c r="U96"/>
      <c r="V96"/>
      <c r="W96"/>
      <c r="X96"/>
      <c r="Y96"/>
      <c r="Z96"/>
      <c r="AA96"/>
    </row>
    <row r="97" spans="2:27" x14ac:dyDescent="0.25">
      <c r="B97" s="41"/>
      <c r="C97" s="41"/>
      <c r="D97" s="63"/>
      <c r="E97" s="63"/>
      <c r="F97" s="41"/>
      <c r="G97" s="61"/>
      <c r="U97"/>
      <c r="V97"/>
      <c r="W97"/>
      <c r="X97"/>
      <c r="Y97"/>
      <c r="Z97"/>
      <c r="AA97"/>
    </row>
    <row r="98" spans="2:27" x14ac:dyDescent="0.25">
      <c r="B98" s="41"/>
      <c r="C98" s="41"/>
      <c r="D98" s="63"/>
      <c r="E98" s="63"/>
      <c r="F98" s="41"/>
      <c r="G98" s="61"/>
      <c r="U98"/>
      <c r="V98"/>
      <c r="W98"/>
      <c r="X98"/>
      <c r="Y98"/>
      <c r="Z98"/>
      <c r="AA98"/>
    </row>
    <row r="99" spans="2:27" x14ac:dyDescent="0.25">
      <c r="B99" s="41"/>
      <c r="C99" s="41"/>
      <c r="D99" s="63"/>
      <c r="E99" s="63"/>
      <c r="F99" s="41"/>
      <c r="G99" s="61"/>
      <c r="U99"/>
      <c r="V99"/>
      <c r="W99"/>
      <c r="X99"/>
      <c r="Y99"/>
      <c r="Z99"/>
      <c r="AA99"/>
    </row>
    <row r="100" spans="2:27" x14ac:dyDescent="0.25">
      <c r="B100" s="41"/>
      <c r="C100" s="41"/>
      <c r="D100" s="63"/>
      <c r="E100" s="63"/>
      <c r="F100" s="41"/>
      <c r="G100" s="61"/>
      <c r="U100"/>
      <c r="V100"/>
      <c r="W100"/>
      <c r="X100"/>
      <c r="Y100"/>
      <c r="Z100"/>
      <c r="AA100"/>
    </row>
    <row r="101" spans="2:27" x14ac:dyDescent="0.25">
      <c r="B101" s="41"/>
      <c r="C101" s="41"/>
      <c r="D101" s="63"/>
      <c r="E101" s="63"/>
      <c r="F101" s="41"/>
      <c r="G101" s="61"/>
      <c r="U101"/>
      <c r="V101"/>
      <c r="W101"/>
      <c r="X101"/>
      <c r="Y101"/>
      <c r="Z101"/>
      <c r="AA101"/>
    </row>
    <row r="102" spans="2:27" x14ac:dyDescent="0.25">
      <c r="B102" s="41"/>
      <c r="C102" s="41"/>
      <c r="D102" s="63"/>
      <c r="E102" s="63"/>
      <c r="F102" s="41"/>
      <c r="G102" s="61"/>
      <c r="U102"/>
      <c r="V102"/>
      <c r="W102"/>
      <c r="X102"/>
      <c r="Y102"/>
      <c r="Z102"/>
      <c r="AA102"/>
    </row>
    <row r="103" spans="2:27" x14ac:dyDescent="0.25">
      <c r="B103" s="41"/>
      <c r="C103" s="41"/>
      <c r="D103" s="63"/>
      <c r="E103" s="63"/>
      <c r="F103" s="41"/>
      <c r="G103" s="61"/>
      <c r="U103"/>
      <c r="V103"/>
      <c r="W103"/>
      <c r="X103"/>
      <c r="Y103"/>
      <c r="Z103"/>
      <c r="AA103"/>
    </row>
    <row r="104" spans="2:27" x14ac:dyDescent="0.25">
      <c r="B104" s="41"/>
      <c r="C104" s="41"/>
      <c r="D104" s="63"/>
      <c r="E104" s="63"/>
      <c r="F104" s="41"/>
      <c r="G104" s="61"/>
      <c r="U104"/>
      <c r="V104"/>
      <c r="W104"/>
      <c r="X104"/>
      <c r="Y104"/>
      <c r="Z104"/>
      <c r="AA104"/>
    </row>
    <row r="105" spans="2:27" x14ac:dyDescent="0.25">
      <c r="B105" s="41"/>
      <c r="C105" s="41"/>
      <c r="D105" s="63"/>
      <c r="E105" s="63"/>
      <c r="F105" s="41"/>
      <c r="G105" s="61"/>
      <c r="U105"/>
      <c r="V105"/>
      <c r="W105"/>
      <c r="X105"/>
      <c r="Y105"/>
      <c r="Z105"/>
      <c r="AA105"/>
    </row>
    <row r="106" spans="2:27" x14ac:dyDescent="0.25">
      <c r="B106" s="41"/>
      <c r="C106" s="41"/>
      <c r="D106" s="63"/>
      <c r="E106" s="63"/>
      <c r="F106" s="41"/>
      <c r="G106" s="61"/>
      <c r="U106"/>
      <c r="V106"/>
      <c r="W106"/>
      <c r="X106"/>
      <c r="Y106"/>
      <c r="Z106"/>
      <c r="AA106"/>
    </row>
    <row r="107" spans="2:27" x14ac:dyDescent="0.25">
      <c r="B107" s="41"/>
      <c r="C107" s="41"/>
      <c r="D107" s="63"/>
      <c r="E107" s="63"/>
      <c r="F107" s="41"/>
      <c r="G107" s="61"/>
      <c r="U107"/>
      <c r="V107"/>
      <c r="W107"/>
      <c r="X107"/>
      <c r="Y107"/>
      <c r="Z107"/>
      <c r="AA107"/>
    </row>
    <row r="108" spans="2:27" x14ac:dyDescent="0.25">
      <c r="B108" s="41"/>
      <c r="C108" s="41"/>
      <c r="D108" s="63"/>
      <c r="E108" s="63"/>
      <c r="F108" s="41"/>
      <c r="G108" s="61"/>
      <c r="U108"/>
      <c r="V108"/>
      <c r="W108"/>
      <c r="X108"/>
      <c r="Y108"/>
      <c r="Z108"/>
      <c r="AA108"/>
    </row>
    <row r="109" spans="2:27" x14ac:dyDescent="0.25">
      <c r="B109" s="41"/>
      <c r="C109" s="41"/>
      <c r="D109" s="63"/>
      <c r="E109" s="63"/>
      <c r="F109" s="41"/>
      <c r="G109" s="61"/>
      <c r="U109"/>
      <c r="V109"/>
      <c r="W109"/>
      <c r="X109"/>
      <c r="Y109"/>
      <c r="Z109"/>
      <c r="AA109"/>
    </row>
    <row r="110" spans="2:27" x14ac:dyDescent="0.25">
      <c r="B110" s="41"/>
      <c r="C110" s="41"/>
      <c r="D110" s="63"/>
      <c r="E110" s="63"/>
      <c r="F110" s="41"/>
      <c r="G110" s="61"/>
      <c r="U110"/>
      <c r="V110"/>
      <c r="W110"/>
      <c r="X110"/>
      <c r="Y110"/>
      <c r="Z110"/>
      <c r="AA110"/>
    </row>
    <row r="111" spans="2:27" x14ac:dyDescent="0.25">
      <c r="B111" s="41"/>
      <c r="C111" s="41"/>
      <c r="D111" s="63"/>
      <c r="E111" s="63"/>
      <c r="F111" s="41"/>
      <c r="G111" s="61"/>
      <c r="U111"/>
      <c r="V111"/>
      <c r="W111"/>
      <c r="X111"/>
      <c r="Y111"/>
      <c r="Z111"/>
      <c r="AA111"/>
    </row>
    <row r="112" spans="2:27" x14ac:dyDescent="0.25">
      <c r="B112" s="41"/>
      <c r="C112" s="41"/>
      <c r="D112" s="63"/>
      <c r="E112" s="63"/>
      <c r="F112" s="41"/>
      <c r="G112" s="61"/>
      <c r="U112"/>
      <c r="V112"/>
      <c r="W112"/>
      <c r="X112"/>
      <c r="Y112"/>
      <c r="Z112"/>
      <c r="AA112"/>
    </row>
    <row r="113" spans="2:27" x14ac:dyDescent="0.25">
      <c r="B113" s="41"/>
      <c r="C113" s="41"/>
      <c r="D113" s="63"/>
      <c r="E113" s="63"/>
      <c r="F113" s="41"/>
      <c r="G113" s="61"/>
      <c r="U113"/>
      <c r="V113"/>
      <c r="W113"/>
      <c r="X113"/>
      <c r="Y113"/>
      <c r="Z113"/>
      <c r="AA113"/>
    </row>
    <row r="114" spans="2:27" x14ac:dyDescent="0.25">
      <c r="B114" s="41"/>
      <c r="C114" s="41"/>
      <c r="D114" s="63"/>
      <c r="E114" s="63"/>
      <c r="F114" s="41"/>
      <c r="G114" s="61"/>
      <c r="U114"/>
      <c r="V114"/>
      <c r="W114"/>
      <c r="X114"/>
      <c r="Y114"/>
      <c r="Z114"/>
      <c r="AA114"/>
    </row>
    <row r="115" spans="2:27" x14ac:dyDescent="0.25">
      <c r="B115" s="41"/>
      <c r="C115" s="41"/>
      <c r="D115" s="63"/>
      <c r="E115" s="63"/>
      <c r="F115" s="41"/>
      <c r="G115" s="61"/>
      <c r="U115"/>
      <c r="V115"/>
      <c r="W115"/>
      <c r="X115"/>
      <c r="Y115"/>
      <c r="Z115"/>
      <c r="AA115"/>
    </row>
    <row r="116" spans="2:27" x14ac:dyDescent="0.25">
      <c r="B116" s="41"/>
      <c r="C116" s="41"/>
      <c r="D116" s="63"/>
      <c r="E116" s="63"/>
      <c r="F116" s="41"/>
      <c r="G116" s="61"/>
      <c r="U116"/>
      <c r="V116"/>
      <c r="W116"/>
      <c r="X116"/>
      <c r="Y116"/>
      <c r="Z116"/>
      <c r="AA116"/>
    </row>
    <row r="117" spans="2:27" x14ac:dyDescent="0.25">
      <c r="B117" s="41"/>
      <c r="C117" s="41"/>
      <c r="D117" s="63"/>
      <c r="E117" s="63"/>
      <c r="F117" s="41"/>
      <c r="G117" s="61"/>
      <c r="U117"/>
      <c r="V117"/>
      <c r="W117"/>
      <c r="X117"/>
      <c r="Y117"/>
      <c r="Z117"/>
      <c r="AA117"/>
    </row>
    <row r="118" spans="2:27" x14ac:dyDescent="0.25">
      <c r="B118" s="41"/>
      <c r="C118" s="41"/>
      <c r="D118" s="63"/>
      <c r="E118" s="63"/>
      <c r="F118" s="41"/>
      <c r="G118" s="61"/>
      <c r="U118"/>
      <c r="V118"/>
      <c r="W118"/>
      <c r="X118"/>
      <c r="Y118"/>
      <c r="Z118"/>
      <c r="AA118"/>
    </row>
    <row r="119" spans="2:27" x14ac:dyDescent="0.25">
      <c r="B119" s="41"/>
      <c r="C119" s="41"/>
      <c r="D119" s="63"/>
      <c r="E119" s="63"/>
      <c r="F119" s="41"/>
      <c r="G119" s="61"/>
      <c r="U119"/>
      <c r="V119"/>
      <c r="W119"/>
      <c r="X119"/>
      <c r="Y119"/>
      <c r="Z119"/>
      <c r="AA119"/>
    </row>
    <row r="120" spans="2:27" x14ac:dyDescent="0.25">
      <c r="B120" s="41"/>
      <c r="C120" s="41"/>
      <c r="D120" s="63"/>
      <c r="E120" s="63"/>
      <c r="F120" s="41"/>
      <c r="G120" s="61"/>
      <c r="U120"/>
      <c r="V120"/>
      <c r="W120"/>
      <c r="X120"/>
      <c r="Y120"/>
      <c r="Z120"/>
      <c r="AA120"/>
    </row>
    <row r="121" spans="2:27" x14ac:dyDescent="0.25">
      <c r="B121" s="41"/>
      <c r="C121" s="41"/>
      <c r="D121" s="63"/>
      <c r="E121" s="63"/>
      <c r="F121" s="41"/>
      <c r="G121" s="61"/>
      <c r="U121"/>
      <c r="V121"/>
      <c r="W121"/>
      <c r="X121"/>
      <c r="Y121"/>
      <c r="Z121"/>
      <c r="AA121"/>
    </row>
    <row r="122" spans="2:27" x14ac:dyDescent="0.25">
      <c r="B122" s="41"/>
      <c r="C122" s="41"/>
      <c r="D122" s="63"/>
      <c r="E122" s="63"/>
      <c r="F122" s="41"/>
      <c r="G122" s="61"/>
      <c r="U122"/>
      <c r="V122"/>
      <c r="W122"/>
      <c r="X122"/>
      <c r="Y122"/>
      <c r="Z122"/>
      <c r="AA122"/>
    </row>
    <row r="123" spans="2:27" x14ac:dyDescent="0.25">
      <c r="B123" s="41"/>
      <c r="C123" s="41"/>
      <c r="D123" s="63"/>
      <c r="E123" s="63"/>
      <c r="F123" s="41"/>
      <c r="G123" s="61"/>
      <c r="U123"/>
      <c r="V123"/>
      <c r="W123"/>
      <c r="X123"/>
      <c r="Y123"/>
      <c r="Z123"/>
      <c r="AA123"/>
    </row>
    <row r="124" spans="2:27" x14ac:dyDescent="0.25">
      <c r="B124" s="41"/>
      <c r="C124" s="41"/>
      <c r="D124" s="63"/>
      <c r="E124" s="63"/>
      <c r="F124" s="41"/>
      <c r="G124" s="61"/>
      <c r="U124"/>
      <c r="V124"/>
      <c r="W124"/>
      <c r="X124"/>
      <c r="Y124"/>
      <c r="Z124"/>
      <c r="AA124"/>
    </row>
    <row r="125" spans="2:27" x14ac:dyDescent="0.25">
      <c r="B125" s="41"/>
      <c r="C125" s="41"/>
      <c r="D125" s="63"/>
      <c r="E125" s="63"/>
      <c r="F125" s="41"/>
      <c r="G125" s="61"/>
      <c r="U125"/>
      <c r="V125"/>
      <c r="W125"/>
      <c r="X125"/>
      <c r="Y125"/>
      <c r="Z125"/>
      <c r="AA125"/>
    </row>
    <row r="126" spans="2:27" x14ac:dyDescent="0.25">
      <c r="B126" s="41"/>
      <c r="C126" s="41"/>
      <c r="D126" s="63"/>
      <c r="E126" s="63"/>
      <c r="F126" s="41"/>
      <c r="G126" s="61"/>
      <c r="U126"/>
      <c r="V126"/>
      <c r="W126"/>
      <c r="X126"/>
      <c r="Y126"/>
      <c r="Z126"/>
      <c r="AA126"/>
    </row>
    <row r="127" spans="2:27" x14ac:dyDescent="0.25">
      <c r="B127" s="41"/>
      <c r="C127" s="41"/>
      <c r="D127" s="63"/>
      <c r="E127" s="63"/>
      <c r="F127" s="41"/>
      <c r="G127" s="61"/>
      <c r="U127"/>
      <c r="V127"/>
      <c r="W127"/>
      <c r="X127"/>
      <c r="Y127"/>
      <c r="Z127"/>
      <c r="AA127"/>
    </row>
    <row r="128" spans="2:27" x14ac:dyDescent="0.25">
      <c r="B128" s="41"/>
      <c r="C128" s="41"/>
      <c r="D128" s="63"/>
      <c r="E128" s="63"/>
      <c r="F128" s="41"/>
      <c r="G128" s="61"/>
      <c r="U128"/>
      <c r="V128"/>
      <c r="W128"/>
      <c r="X128"/>
      <c r="Y128"/>
      <c r="Z128"/>
      <c r="AA128"/>
    </row>
    <row r="129" spans="2:27" x14ac:dyDescent="0.25">
      <c r="B129" s="41"/>
      <c r="C129" s="41"/>
      <c r="D129" s="63"/>
      <c r="E129" s="63"/>
      <c r="F129" s="41"/>
      <c r="G129" s="61"/>
      <c r="U129"/>
      <c r="V129"/>
      <c r="W129"/>
      <c r="X129"/>
      <c r="Y129"/>
      <c r="Z129"/>
      <c r="AA129"/>
    </row>
    <row r="130" spans="2:27" x14ac:dyDescent="0.25">
      <c r="B130" s="41"/>
      <c r="C130" s="41"/>
      <c r="D130" s="63"/>
      <c r="E130" s="63"/>
      <c r="F130" s="41"/>
      <c r="G130" s="61"/>
      <c r="U130"/>
      <c r="V130"/>
      <c r="W130"/>
      <c r="X130"/>
      <c r="Y130"/>
      <c r="Z130"/>
      <c r="AA130"/>
    </row>
    <row r="131" spans="2:27" x14ac:dyDescent="0.25">
      <c r="B131" s="41"/>
      <c r="C131" s="41"/>
      <c r="D131" s="63"/>
      <c r="E131" s="63"/>
      <c r="F131" s="41"/>
      <c r="G131" s="61"/>
      <c r="U131"/>
      <c r="V131"/>
      <c r="W131"/>
      <c r="X131"/>
      <c r="Y131"/>
      <c r="Z131"/>
      <c r="AA131"/>
    </row>
    <row r="132" spans="2:27" x14ac:dyDescent="0.25">
      <c r="B132" s="41"/>
      <c r="C132" s="41"/>
      <c r="D132" s="63"/>
      <c r="E132" s="63"/>
      <c r="F132" s="41"/>
      <c r="G132" s="61"/>
      <c r="U132"/>
      <c r="V132"/>
      <c r="W132"/>
      <c r="X132"/>
      <c r="Y132"/>
      <c r="Z132"/>
      <c r="AA132"/>
    </row>
    <row r="133" spans="2:27" x14ac:dyDescent="0.25">
      <c r="U133"/>
      <c r="V133"/>
      <c r="W133"/>
      <c r="X133"/>
      <c r="Y133"/>
      <c r="Z133"/>
      <c r="AA133"/>
    </row>
    <row r="134" spans="2:27" x14ac:dyDescent="0.25">
      <c r="U134"/>
      <c r="V134"/>
      <c r="W134"/>
      <c r="X134"/>
      <c r="Y134"/>
      <c r="Z134"/>
      <c r="AA134"/>
    </row>
    <row r="135" spans="2:27" x14ac:dyDescent="0.25">
      <c r="U135"/>
      <c r="V135"/>
      <c r="W135"/>
      <c r="X135"/>
      <c r="Y135"/>
      <c r="Z135"/>
      <c r="AA135"/>
    </row>
    <row r="136" spans="2:27" x14ac:dyDescent="0.25">
      <c r="U136"/>
      <c r="V136"/>
      <c r="W136"/>
      <c r="X136"/>
      <c r="Y136"/>
      <c r="Z136"/>
      <c r="AA136"/>
    </row>
    <row r="137" spans="2:27" x14ac:dyDescent="0.25">
      <c r="U137"/>
      <c r="V137"/>
      <c r="W137"/>
      <c r="X137"/>
      <c r="Y137"/>
      <c r="Z137"/>
      <c r="AA137"/>
    </row>
    <row r="138" spans="2:27" x14ac:dyDescent="0.25">
      <c r="U138"/>
      <c r="V138"/>
      <c r="W138"/>
      <c r="X138"/>
      <c r="Y138"/>
      <c r="Z138"/>
      <c r="AA138"/>
    </row>
    <row r="139" spans="2:27" x14ac:dyDescent="0.25">
      <c r="U139"/>
      <c r="V139"/>
      <c r="W139"/>
      <c r="X139"/>
      <c r="Y139"/>
      <c r="Z139"/>
      <c r="AA139"/>
    </row>
    <row r="140" spans="2:27" x14ac:dyDescent="0.25">
      <c r="U140"/>
      <c r="V140"/>
      <c r="W140"/>
      <c r="X140"/>
      <c r="Y140"/>
      <c r="Z140"/>
      <c r="AA140"/>
    </row>
    <row r="141" spans="2:27" x14ac:dyDescent="0.25">
      <c r="U141"/>
      <c r="V141"/>
      <c r="W141"/>
      <c r="X141"/>
      <c r="Y141"/>
      <c r="Z141"/>
      <c r="AA141"/>
    </row>
    <row r="142" spans="2:27" x14ac:dyDescent="0.25">
      <c r="U142"/>
      <c r="V142"/>
      <c r="W142"/>
      <c r="X142"/>
      <c r="Y142"/>
      <c r="Z142"/>
      <c r="AA142"/>
    </row>
    <row r="143" spans="2:27" x14ac:dyDescent="0.25">
      <c r="U143"/>
      <c r="V143"/>
      <c r="W143"/>
      <c r="X143"/>
      <c r="Y143"/>
      <c r="Z143"/>
      <c r="AA143"/>
    </row>
    <row r="144" spans="2:27" x14ac:dyDescent="0.25">
      <c r="U144"/>
      <c r="V144"/>
      <c r="W144"/>
      <c r="X144"/>
      <c r="Y144"/>
      <c r="Z144"/>
      <c r="AA144"/>
    </row>
    <row r="145" spans="4:27" x14ac:dyDescent="0.25">
      <c r="U145"/>
      <c r="V145"/>
      <c r="W145"/>
      <c r="X145"/>
      <c r="Y145"/>
      <c r="Z145"/>
      <c r="AA145"/>
    </row>
    <row r="146" spans="4:27" x14ac:dyDescent="0.25">
      <c r="U146"/>
      <c r="V146"/>
      <c r="W146"/>
      <c r="X146"/>
      <c r="Y146"/>
      <c r="Z146"/>
      <c r="AA146"/>
    </row>
    <row r="147" spans="4:27" x14ac:dyDescent="0.25">
      <c r="D147"/>
      <c r="E147"/>
      <c r="U147"/>
      <c r="V147"/>
      <c r="W147"/>
      <c r="X147"/>
      <c r="Y147"/>
      <c r="Z147"/>
      <c r="AA147"/>
    </row>
    <row r="148" spans="4:27" x14ac:dyDescent="0.25">
      <c r="D148"/>
      <c r="E148"/>
      <c r="U148"/>
      <c r="V148"/>
      <c r="W148"/>
      <c r="X148"/>
      <c r="Y148"/>
      <c r="Z148"/>
      <c r="AA148"/>
    </row>
    <row r="149" spans="4:27" x14ac:dyDescent="0.25">
      <c r="D149"/>
      <c r="E149"/>
      <c r="U149"/>
      <c r="V149"/>
      <c r="W149"/>
      <c r="X149"/>
      <c r="Y149"/>
      <c r="Z149"/>
      <c r="AA149"/>
    </row>
    <row r="150" spans="4:27" x14ac:dyDescent="0.25">
      <c r="D150"/>
      <c r="E150"/>
      <c r="U150"/>
      <c r="V150"/>
      <c r="W150"/>
      <c r="X150"/>
      <c r="Y150"/>
      <c r="Z150"/>
      <c r="AA150"/>
    </row>
    <row r="151" spans="4:27" x14ac:dyDescent="0.25">
      <c r="D151"/>
      <c r="E151"/>
      <c r="U151"/>
      <c r="V151"/>
      <c r="W151"/>
      <c r="X151"/>
      <c r="Y151"/>
      <c r="Z151"/>
      <c r="AA151"/>
    </row>
    <row r="152" spans="4:27" x14ac:dyDescent="0.25">
      <c r="D152"/>
      <c r="E152"/>
      <c r="U152"/>
      <c r="V152"/>
      <c r="W152"/>
      <c r="X152"/>
      <c r="Y152"/>
      <c r="Z152"/>
      <c r="AA152"/>
    </row>
    <row r="153" spans="4:27" x14ac:dyDescent="0.25">
      <c r="D153"/>
      <c r="E153"/>
      <c r="U153"/>
      <c r="V153"/>
      <c r="W153"/>
      <c r="X153"/>
      <c r="Y153"/>
      <c r="Z153"/>
      <c r="AA153"/>
    </row>
    <row r="154" spans="4:27" x14ac:dyDescent="0.25">
      <c r="D154"/>
      <c r="E154"/>
      <c r="U154"/>
      <c r="V154"/>
      <c r="W154"/>
      <c r="X154"/>
      <c r="Y154"/>
      <c r="Z154"/>
      <c r="AA154"/>
    </row>
    <row r="155" spans="4:27" x14ac:dyDescent="0.25">
      <c r="D155"/>
      <c r="E155"/>
      <c r="U155"/>
      <c r="V155"/>
      <c r="W155"/>
      <c r="X155"/>
      <c r="Y155"/>
      <c r="Z155"/>
      <c r="AA155"/>
    </row>
    <row r="156" spans="4:27" x14ac:dyDescent="0.25">
      <c r="D156"/>
      <c r="E156"/>
      <c r="U156"/>
      <c r="V156"/>
      <c r="W156"/>
      <c r="X156"/>
      <c r="Y156"/>
      <c r="Z156"/>
      <c r="AA156"/>
    </row>
    <row r="157" spans="4:27" x14ac:dyDescent="0.25">
      <c r="D157"/>
      <c r="E157"/>
      <c r="U157"/>
      <c r="V157"/>
      <c r="W157"/>
      <c r="X157"/>
      <c r="Y157"/>
      <c r="Z157"/>
      <c r="AA157"/>
    </row>
    <row r="158" spans="4:27" x14ac:dyDescent="0.25">
      <c r="D158"/>
      <c r="E158"/>
      <c r="U158"/>
      <c r="V158"/>
      <c r="W158"/>
      <c r="X158"/>
      <c r="Y158"/>
      <c r="Z158"/>
      <c r="AA158"/>
    </row>
    <row r="159" spans="4:27" x14ac:dyDescent="0.25">
      <c r="D159"/>
      <c r="E159"/>
      <c r="U159"/>
      <c r="V159"/>
      <c r="W159"/>
      <c r="X159"/>
      <c r="Y159"/>
      <c r="Z159"/>
      <c r="AA159"/>
    </row>
    <row r="160" spans="4:27" x14ac:dyDescent="0.25">
      <c r="D160"/>
      <c r="E160"/>
      <c r="U160"/>
      <c r="V160"/>
      <c r="W160"/>
      <c r="X160"/>
      <c r="Y160"/>
      <c r="Z160"/>
      <c r="AA160"/>
    </row>
    <row r="161" spans="4:27" x14ac:dyDescent="0.25">
      <c r="D161"/>
      <c r="E161"/>
      <c r="U161"/>
      <c r="V161"/>
      <c r="W161"/>
      <c r="X161"/>
      <c r="Y161"/>
      <c r="Z161"/>
      <c r="AA161"/>
    </row>
    <row r="162" spans="4:27" x14ac:dyDescent="0.25">
      <c r="D162"/>
      <c r="E162"/>
      <c r="U162"/>
      <c r="V162"/>
      <c r="W162"/>
      <c r="X162"/>
      <c r="Y162"/>
      <c r="Z162"/>
      <c r="AA162"/>
    </row>
    <row r="163" spans="4:27" x14ac:dyDescent="0.25">
      <c r="D163"/>
      <c r="E163"/>
      <c r="U163"/>
      <c r="V163"/>
      <c r="W163"/>
      <c r="X163"/>
      <c r="Y163"/>
      <c r="Z163"/>
      <c r="AA163"/>
    </row>
    <row r="164" spans="4:27" x14ac:dyDescent="0.25">
      <c r="D164"/>
      <c r="E164"/>
      <c r="U164"/>
      <c r="V164"/>
      <c r="W164"/>
      <c r="X164"/>
      <c r="Y164"/>
      <c r="Z164"/>
      <c r="AA164"/>
    </row>
    <row r="165" spans="4:27" x14ac:dyDescent="0.25">
      <c r="D165"/>
      <c r="E165"/>
      <c r="U165"/>
      <c r="V165"/>
      <c r="W165"/>
      <c r="X165"/>
      <c r="Y165"/>
      <c r="Z165"/>
      <c r="AA165"/>
    </row>
    <row r="166" spans="4:27" x14ac:dyDescent="0.25">
      <c r="D166"/>
      <c r="E166"/>
      <c r="U166"/>
      <c r="V166"/>
      <c r="W166"/>
      <c r="X166"/>
      <c r="Y166"/>
      <c r="Z166"/>
      <c r="AA166"/>
    </row>
    <row r="167" spans="4:27" x14ac:dyDescent="0.25">
      <c r="D167"/>
      <c r="E167"/>
      <c r="U167"/>
      <c r="V167"/>
      <c r="W167"/>
      <c r="X167"/>
      <c r="Y167"/>
      <c r="Z167"/>
      <c r="AA167"/>
    </row>
    <row r="168" spans="4:27" x14ac:dyDescent="0.25">
      <c r="D168"/>
      <c r="E168"/>
      <c r="U168"/>
      <c r="V168"/>
      <c r="W168"/>
      <c r="X168"/>
      <c r="Y168"/>
      <c r="Z168"/>
      <c r="AA168"/>
    </row>
    <row r="169" spans="4:27" x14ac:dyDescent="0.25">
      <c r="D169"/>
      <c r="E169"/>
      <c r="U169"/>
      <c r="V169"/>
      <c r="W169"/>
      <c r="X169"/>
      <c r="Y169"/>
      <c r="Z169"/>
      <c r="AA169"/>
    </row>
    <row r="170" spans="4:27" x14ac:dyDescent="0.25">
      <c r="D170"/>
      <c r="E170"/>
      <c r="U170"/>
      <c r="V170"/>
      <c r="W170"/>
      <c r="X170"/>
      <c r="Y170"/>
      <c r="Z170"/>
      <c r="AA170"/>
    </row>
    <row r="171" spans="4:27" x14ac:dyDescent="0.25">
      <c r="D171"/>
      <c r="E171"/>
      <c r="U171"/>
      <c r="V171"/>
      <c r="W171"/>
      <c r="X171"/>
      <c r="Y171"/>
      <c r="Z171"/>
      <c r="AA171"/>
    </row>
    <row r="172" spans="4:27" x14ac:dyDescent="0.25">
      <c r="D172"/>
      <c r="E172"/>
      <c r="U172"/>
      <c r="V172"/>
      <c r="W172"/>
      <c r="X172"/>
      <c r="Y172"/>
      <c r="Z172"/>
      <c r="AA172"/>
    </row>
    <row r="173" spans="4:27" x14ac:dyDescent="0.25">
      <c r="D173"/>
      <c r="E173"/>
      <c r="U173"/>
      <c r="V173"/>
      <c r="W173"/>
      <c r="X173"/>
      <c r="Y173"/>
      <c r="Z173"/>
      <c r="AA173"/>
    </row>
    <row r="174" spans="4:27" x14ac:dyDescent="0.25">
      <c r="D174"/>
      <c r="E174"/>
      <c r="U174"/>
      <c r="V174"/>
      <c r="W174"/>
      <c r="X174"/>
      <c r="Y174"/>
      <c r="Z174"/>
      <c r="AA174"/>
    </row>
    <row r="175" spans="4:27" x14ac:dyDescent="0.25">
      <c r="D175"/>
      <c r="E175"/>
      <c r="U175"/>
      <c r="V175"/>
      <c r="W175"/>
      <c r="X175"/>
      <c r="Y175"/>
      <c r="Z175"/>
      <c r="AA175"/>
    </row>
    <row r="176" spans="4:27" x14ac:dyDescent="0.25">
      <c r="D176"/>
      <c r="E176"/>
      <c r="U176"/>
      <c r="V176"/>
      <c r="W176"/>
      <c r="X176"/>
      <c r="Y176"/>
      <c r="Z176"/>
      <c r="AA176"/>
    </row>
    <row r="177" spans="4:27" x14ac:dyDescent="0.25">
      <c r="D177"/>
      <c r="E177"/>
      <c r="U177"/>
      <c r="V177"/>
      <c r="W177"/>
      <c r="X177"/>
      <c r="Y177"/>
      <c r="Z177"/>
      <c r="AA177"/>
    </row>
    <row r="178" spans="4:27" x14ac:dyDescent="0.25">
      <c r="D178"/>
      <c r="E178"/>
      <c r="U178"/>
      <c r="V178"/>
      <c r="W178"/>
      <c r="X178"/>
      <c r="Y178"/>
      <c r="Z178"/>
      <c r="AA178"/>
    </row>
    <row r="179" spans="4:27" x14ac:dyDescent="0.25">
      <c r="D179"/>
      <c r="E179"/>
      <c r="U179"/>
      <c r="V179"/>
      <c r="W179"/>
      <c r="X179"/>
      <c r="Y179"/>
      <c r="Z179"/>
      <c r="AA179"/>
    </row>
    <row r="180" spans="4:27" x14ac:dyDescent="0.25">
      <c r="D180"/>
      <c r="E180"/>
      <c r="U180"/>
      <c r="V180"/>
      <c r="W180"/>
      <c r="X180"/>
      <c r="Y180"/>
      <c r="Z180"/>
      <c r="AA180"/>
    </row>
    <row r="181" spans="4:27" x14ac:dyDescent="0.25">
      <c r="D181"/>
      <c r="E181"/>
      <c r="U181"/>
      <c r="V181"/>
      <c r="W181"/>
      <c r="X181"/>
      <c r="Y181"/>
      <c r="Z181"/>
      <c r="AA181"/>
    </row>
    <row r="182" spans="4:27" x14ac:dyDescent="0.25">
      <c r="D182"/>
      <c r="E182"/>
      <c r="U182"/>
      <c r="V182"/>
      <c r="W182"/>
      <c r="X182"/>
      <c r="Y182"/>
      <c r="Z182"/>
      <c r="AA182"/>
    </row>
    <row r="183" spans="4:27" x14ac:dyDescent="0.25">
      <c r="D183"/>
      <c r="E183"/>
      <c r="U183"/>
      <c r="V183"/>
      <c r="W183"/>
      <c r="X183"/>
      <c r="Y183"/>
      <c r="Z183"/>
      <c r="AA183"/>
    </row>
    <row r="184" spans="4:27" x14ac:dyDescent="0.25">
      <c r="D184"/>
      <c r="E184"/>
      <c r="U184"/>
      <c r="V184"/>
      <c r="W184"/>
      <c r="X184"/>
      <c r="Y184"/>
      <c r="Z184"/>
      <c r="AA184"/>
    </row>
    <row r="185" spans="4:27" x14ac:dyDescent="0.25">
      <c r="D185"/>
      <c r="E185"/>
      <c r="U185"/>
      <c r="V185"/>
      <c r="W185"/>
      <c r="X185"/>
      <c r="Y185"/>
      <c r="Z185"/>
      <c r="AA185"/>
    </row>
    <row r="186" spans="4:27" x14ac:dyDescent="0.25">
      <c r="D186"/>
      <c r="E186"/>
      <c r="U186"/>
      <c r="V186"/>
      <c r="W186"/>
      <c r="X186"/>
      <c r="Y186"/>
      <c r="Z186"/>
      <c r="AA186"/>
    </row>
    <row r="187" spans="4:27" x14ac:dyDescent="0.25">
      <c r="D187"/>
      <c r="E187"/>
      <c r="U187"/>
      <c r="V187"/>
      <c r="W187"/>
      <c r="X187"/>
      <c r="Y187"/>
      <c r="Z187"/>
      <c r="AA187"/>
    </row>
    <row r="188" spans="4:27" x14ac:dyDescent="0.25">
      <c r="D188"/>
      <c r="E188"/>
      <c r="U188"/>
      <c r="V188"/>
      <c r="W188"/>
      <c r="X188"/>
      <c r="Y188"/>
      <c r="Z188"/>
      <c r="AA188"/>
    </row>
    <row r="189" spans="4:27" x14ac:dyDescent="0.25">
      <c r="D189"/>
      <c r="E189"/>
      <c r="U189"/>
      <c r="V189"/>
      <c r="W189"/>
      <c r="X189"/>
      <c r="Y189"/>
      <c r="Z189"/>
      <c r="AA189"/>
    </row>
    <row r="190" spans="4:27" x14ac:dyDescent="0.25">
      <c r="D190"/>
      <c r="E190"/>
      <c r="U190"/>
      <c r="V190"/>
      <c r="W190"/>
      <c r="X190"/>
      <c r="Y190"/>
      <c r="Z190"/>
      <c r="AA190"/>
    </row>
    <row r="191" spans="4:27" x14ac:dyDescent="0.25">
      <c r="D191"/>
      <c r="E191"/>
      <c r="U191"/>
      <c r="V191"/>
      <c r="W191"/>
      <c r="X191"/>
      <c r="Y191"/>
      <c r="Z191"/>
      <c r="AA191"/>
    </row>
    <row r="192" spans="4:27" x14ac:dyDescent="0.25">
      <c r="D192"/>
      <c r="E192"/>
      <c r="U192"/>
      <c r="V192"/>
      <c r="W192"/>
      <c r="X192"/>
      <c r="Y192"/>
      <c r="Z192"/>
      <c r="AA192"/>
    </row>
    <row r="193" spans="4:27" x14ac:dyDescent="0.25">
      <c r="D193"/>
      <c r="E193"/>
      <c r="U193"/>
      <c r="V193"/>
      <c r="W193"/>
      <c r="X193"/>
      <c r="Y193"/>
      <c r="Z193"/>
      <c r="AA193"/>
    </row>
    <row r="194" spans="4:27" x14ac:dyDescent="0.25">
      <c r="D194"/>
      <c r="E194"/>
      <c r="U194"/>
      <c r="V194"/>
      <c r="W194"/>
      <c r="X194"/>
      <c r="Y194"/>
      <c r="Z194"/>
      <c r="AA194"/>
    </row>
    <row r="195" spans="4:27" x14ac:dyDescent="0.25">
      <c r="D195"/>
      <c r="E195"/>
      <c r="U195"/>
      <c r="V195"/>
      <c r="W195"/>
      <c r="X195"/>
      <c r="Y195"/>
      <c r="Z195"/>
      <c r="AA195"/>
    </row>
    <row r="196" spans="4:27" x14ac:dyDescent="0.25">
      <c r="D196"/>
      <c r="E196"/>
      <c r="U196"/>
      <c r="V196"/>
      <c r="W196"/>
      <c r="X196"/>
      <c r="Y196"/>
      <c r="Z196"/>
      <c r="AA196"/>
    </row>
    <row r="197" spans="4:27" x14ac:dyDescent="0.25">
      <c r="D197"/>
      <c r="E197"/>
      <c r="U197"/>
      <c r="V197"/>
      <c r="W197"/>
      <c r="X197"/>
      <c r="Y197"/>
      <c r="Z197"/>
      <c r="AA197"/>
    </row>
    <row r="198" spans="4:27" x14ac:dyDescent="0.25">
      <c r="D198"/>
      <c r="E198"/>
      <c r="U198"/>
      <c r="V198"/>
      <c r="W198"/>
      <c r="X198"/>
      <c r="Y198"/>
      <c r="Z198"/>
      <c r="AA198"/>
    </row>
    <row r="199" spans="4:27" x14ac:dyDescent="0.25">
      <c r="D199"/>
      <c r="E199"/>
      <c r="U199"/>
      <c r="V199"/>
      <c r="W199"/>
      <c r="X199"/>
      <c r="Y199"/>
      <c r="Z199"/>
      <c r="AA199"/>
    </row>
    <row r="200" spans="4:27" x14ac:dyDescent="0.25">
      <c r="D200"/>
      <c r="E200"/>
      <c r="U200"/>
      <c r="V200"/>
      <c r="W200"/>
      <c r="X200"/>
      <c r="Y200"/>
      <c r="Z200"/>
      <c r="AA200"/>
    </row>
    <row r="201" spans="4:27" x14ac:dyDescent="0.25">
      <c r="D201"/>
      <c r="E201"/>
      <c r="U201"/>
      <c r="V201"/>
      <c r="W201"/>
      <c r="X201"/>
      <c r="Y201"/>
      <c r="Z201"/>
      <c r="AA201"/>
    </row>
    <row r="202" spans="4:27" x14ac:dyDescent="0.25">
      <c r="D202"/>
      <c r="E202"/>
      <c r="U202"/>
      <c r="V202"/>
      <c r="W202"/>
      <c r="X202"/>
      <c r="Y202"/>
      <c r="Z202"/>
      <c r="AA202"/>
    </row>
    <row r="203" spans="4:27" x14ac:dyDescent="0.25">
      <c r="D203"/>
      <c r="E203"/>
      <c r="U203"/>
      <c r="V203"/>
      <c r="W203"/>
      <c r="X203"/>
      <c r="Y203"/>
      <c r="Z203"/>
      <c r="AA203"/>
    </row>
    <row r="204" spans="4:27" x14ac:dyDescent="0.25">
      <c r="D204"/>
      <c r="E204"/>
      <c r="U204"/>
      <c r="V204"/>
      <c r="W204"/>
      <c r="X204"/>
      <c r="Y204"/>
      <c r="Z204"/>
      <c r="AA204"/>
    </row>
    <row r="205" spans="4:27" x14ac:dyDescent="0.25">
      <c r="D205"/>
      <c r="E205"/>
      <c r="U205"/>
      <c r="V205"/>
      <c r="W205"/>
      <c r="X205"/>
      <c r="Y205"/>
      <c r="Z205"/>
      <c r="AA205"/>
    </row>
    <row r="206" spans="4:27" x14ac:dyDescent="0.25">
      <c r="D206"/>
      <c r="E206"/>
      <c r="U206"/>
      <c r="V206"/>
      <c r="W206"/>
      <c r="X206"/>
      <c r="Y206"/>
      <c r="Z206"/>
      <c r="AA206"/>
    </row>
    <row r="207" spans="4:27" x14ac:dyDescent="0.25">
      <c r="D207"/>
      <c r="E207"/>
      <c r="U207"/>
      <c r="V207"/>
      <c r="W207"/>
      <c r="X207"/>
      <c r="Y207"/>
      <c r="Z207"/>
      <c r="AA207"/>
    </row>
    <row r="208" spans="4:27" x14ac:dyDescent="0.25">
      <c r="D208"/>
      <c r="E208"/>
      <c r="U208"/>
      <c r="V208"/>
      <c r="W208"/>
      <c r="X208"/>
      <c r="Y208"/>
      <c r="Z208"/>
      <c r="AA208"/>
    </row>
    <row r="209" spans="4:27" x14ac:dyDescent="0.25">
      <c r="D209"/>
      <c r="E209"/>
      <c r="U209"/>
      <c r="V209"/>
      <c r="W209"/>
      <c r="X209"/>
      <c r="Y209"/>
      <c r="Z209"/>
      <c r="AA209"/>
    </row>
    <row r="210" spans="4:27" x14ac:dyDescent="0.25">
      <c r="D210"/>
      <c r="E210"/>
      <c r="U210"/>
      <c r="V210"/>
      <c r="W210"/>
      <c r="X210"/>
      <c r="Y210"/>
      <c r="Z210"/>
      <c r="AA210"/>
    </row>
    <row r="211" spans="4:27" x14ac:dyDescent="0.25">
      <c r="D211"/>
      <c r="E211"/>
      <c r="U211"/>
      <c r="V211"/>
      <c r="W211"/>
      <c r="X211"/>
      <c r="Y211"/>
      <c r="Z211"/>
      <c r="AA211"/>
    </row>
    <row r="212" spans="4:27" x14ac:dyDescent="0.25">
      <c r="D212"/>
      <c r="E212"/>
      <c r="U212"/>
      <c r="V212"/>
      <c r="W212"/>
      <c r="X212"/>
      <c r="Y212"/>
      <c r="Z212"/>
      <c r="AA212"/>
    </row>
    <row r="213" spans="4:27" x14ac:dyDescent="0.25">
      <c r="D213"/>
      <c r="E213"/>
      <c r="U213"/>
      <c r="V213"/>
      <c r="W213"/>
      <c r="X213"/>
      <c r="Y213"/>
      <c r="Z213"/>
      <c r="AA213"/>
    </row>
    <row r="214" spans="4:27" x14ac:dyDescent="0.25">
      <c r="D214"/>
      <c r="E214"/>
      <c r="U214"/>
      <c r="V214"/>
      <c r="W214"/>
      <c r="X214"/>
      <c r="Y214"/>
      <c r="Z214"/>
      <c r="AA214"/>
    </row>
    <row r="215" spans="4:27" x14ac:dyDescent="0.25">
      <c r="D215"/>
      <c r="E215"/>
      <c r="U215"/>
      <c r="V215"/>
      <c r="W215"/>
      <c r="X215"/>
      <c r="Y215"/>
      <c r="Z215"/>
      <c r="AA215"/>
    </row>
    <row r="216" spans="4:27" x14ac:dyDescent="0.25">
      <c r="D216"/>
      <c r="E216"/>
      <c r="U216"/>
      <c r="V216"/>
      <c r="W216"/>
      <c r="X216"/>
      <c r="Y216"/>
      <c r="Z216"/>
      <c r="AA216"/>
    </row>
    <row r="217" spans="4:27" x14ac:dyDescent="0.25">
      <c r="D217"/>
      <c r="E217"/>
      <c r="U217"/>
      <c r="V217"/>
      <c r="W217"/>
      <c r="X217"/>
      <c r="Y217"/>
      <c r="Z217"/>
      <c r="AA217"/>
    </row>
    <row r="218" spans="4:27" x14ac:dyDescent="0.25">
      <c r="D218"/>
      <c r="E218"/>
      <c r="U218"/>
      <c r="V218"/>
      <c r="W218"/>
      <c r="X218"/>
      <c r="Y218"/>
      <c r="Z218"/>
      <c r="AA218"/>
    </row>
    <row r="219" spans="4:27" x14ac:dyDescent="0.25">
      <c r="D219"/>
      <c r="E219"/>
      <c r="U219"/>
      <c r="V219"/>
      <c r="W219"/>
      <c r="X219"/>
      <c r="Y219"/>
      <c r="Z219"/>
      <c r="AA219"/>
    </row>
    <row r="220" spans="4:27" x14ac:dyDescent="0.25">
      <c r="D220"/>
      <c r="E220"/>
      <c r="U220"/>
      <c r="V220"/>
      <c r="W220"/>
      <c r="X220"/>
      <c r="Y220"/>
      <c r="Z220"/>
      <c r="AA220"/>
    </row>
    <row r="221" spans="4:27" x14ac:dyDescent="0.25">
      <c r="D221"/>
      <c r="E221"/>
      <c r="U221"/>
      <c r="V221"/>
      <c r="W221"/>
      <c r="X221"/>
      <c r="Y221"/>
      <c r="Z221"/>
      <c r="AA221"/>
    </row>
    <row r="222" spans="4:27" x14ac:dyDescent="0.25">
      <c r="D222"/>
      <c r="E222"/>
      <c r="U222"/>
      <c r="V222"/>
      <c r="W222"/>
      <c r="X222"/>
      <c r="Y222"/>
      <c r="Z222"/>
      <c r="AA222"/>
    </row>
    <row r="223" spans="4:27" x14ac:dyDescent="0.25">
      <c r="D223"/>
      <c r="E223"/>
      <c r="U223"/>
      <c r="V223"/>
      <c r="W223"/>
      <c r="X223"/>
      <c r="Y223"/>
      <c r="Z223"/>
      <c r="AA223"/>
    </row>
    <row r="224" spans="4:27" x14ac:dyDescent="0.25">
      <c r="D224"/>
      <c r="E224"/>
      <c r="U224"/>
      <c r="V224"/>
      <c r="W224"/>
      <c r="X224"/>
      <c r="Y224"/>
      <c r="Z224"/>
      <c r="AA224"/>
    </row>
    <row r="225" spans="4:27" x14ac:dyDescent="0.25">
      <c r="D225"/>
      <c r="E225"/>
      <c r="U225"/>
      <c r="V225"/>
      <c r="W225"/>
      <c r="X225"/>
      <c r="Y225"/>
      <c r="Z225"/>
      <c r="AA225"/>
    </row>
    <row r="226" spans="4:27" x14ac:dyDescent="0.25">
      <c r="D226"/>
      <c r="E226"/>
      <c r="U226"/>
      <c r="V226"/>
      <c r="W226"/>
      <c r="X226"/>
      <c r="Y226"/>
      <c r="Z226"/>
      <c r="AA226"/>
    </row>
    <row r="227" spans="4:27" x14ac:dyDescent="0.25">
      <c r="D227"/>
      <c r="E227"/>
      <c r="U227"/>
      <c r="V227"/>
      <c r="W227"/>
      <c r="X227"/>
      <c r="Y227"/>
      <c r="Z227"/>
      <c r="AA227"/>
    </row>
    <row r="228" spans="4:27" x14ac:dyDescent="0.25">
      <c r="D228"/>
      <c r="E228"/>
      <c r="U228"/>
      <c r="V228"/>
      <c r="W228"/>
      <c r="X228"/>
      <c r="Y228"/>
      <c r="Z228"/>
      <c r="AA228"/>
    </row>
    <row r="229" spans="4:27" x14ac:dyDescent="0.25">
      <c r="D229"/>
      <c r="E229"/>
      <c r="U229"/>
      <c r="V229"/>
      <c r="W229"/>
      <c r="X229"/>
      <c r="Y229"/>
      <c r="Z229"/>
      <c r="AA229"/>
    </row>
    <row r="230" spans="4:27" x14ac:dyDescent="0.25">
      <c r="D230"/>
      <c r="E230"/>
      <c r="U230"/>
      <c r="V230"/>
      <c r="W230"/>
      <c r="X230"/>
      <c r="Y230"/>
      <c r="Z230"/>
      <c r="AA230"/>
    </row>
    <row r="231" spans="4:27" x14ac:dyDescent="0.25">
      <c r="D231"/>
      <c r="E231"/>
      <c r="U231"/>
      <c r="V231"/>
      <c r="W231"/>
      <c r="X231"/>
      <c r="Y231"/>
      <c r="Z231"/>
      <c r="AA231"/>
    </row>
    <row r="232" spans="4:27" x14ac:dyDescent="0.25">
      <c r="D232"/>
      <c r="E232"/>
      <c r="U232"/>
      <c r="V232"/>
      <c r="W232"/>
      <c r="X232"/>
      <c r="Y232"/>
      <c r="Z232"/>
      <c r="AA232"/>
    </row>
    <row r="233" spans="4:27" x14ac:dyDescent="0.25">
      <c r="D233"/>
      <c r="E233"/>
      <c r="U233"/>
      <c r="V233"/>
      <c r="W233"/>
      <c r="X233"/>
      <c r="Y233"/>
      <c r="Z233"/>
      <c r="AA233"/>
    </row>
    <row r="234" spans="4:27" x14ac:dyDescent="0.25">
      <c r="D234"/>
      <c r="E234"/>
      <c r="U234"/>
      <c r="V234"/>
      <c r="W234"/>
      <c r="X234"/>
      <c r="Y234"/>
      <c r="Z234"/>
      <c r="AA234"/>
    </row>
    <row r="235" spans="4:27" x14ac:dyDescent="0.25">
      <c r="D235"/>
      <c r="E235"/>
      <c r="U235"/>
      <c r="V235"/>
      <c r="W235"/>
      <c r="X235"/>
      <c r="Y235"/>
      <c r="Z235"/>
      <c r="AA235"/>
    </row>
    <row r="236" spans="4:27" x14ac:dyDescent="0.25">
      <c r="D236"/>
      <c r="E236"/>
      <c r="U236"/>
      <c r="V236"/>
      <c r="W236"/>
      <c r="X236"/>
      <c r="Y236"/>
      <c r="Z236"/>
      <c r="AA236"/>
    </row>
    <row r="237" spans="4:27" x14ac:dyDescent="0.25">
      <c r="D237"/>
      <c r="E237"/>
      <c r="U237"/>
      <c r="V237"/>
      <c r="W237"/>
      <c r="X237"/>
      <c r="Y237"/>
      <c r="Z237"/>
      <c r="AA237"/>
    </row>
    <row r="238" spans="4:27" x14ac:dyDescent="0.25">
      <c r="D238"/>
      <c r="E238"/>
      <c r="U238"/>
      <c r="V238"/>
      <c r="W238"/>
      <c r="X238"/>
      <c r="Y238"/>
      <c r="Z238"/>
      <c r="AA238"/>
    </row>
    <row r="239" spans="4:27" x14ac:dyDescent="0.25">
      <c r="D239"/>
      <c r="E239"/>
      <c r="U239"/>
      <c r="V239"/>
      <c r="W239"/>
      <c r="X239"/>
      <c r="Y239"/>
      <c r="Z239"/>
      <c r="AA239"/>
    </row>
    <row r="240" spans="4:27" x14ac:dyDescent="0.25">
      <c r="D240"/>
      <c r="E240"/>
      <c r="U240"/>
      <c r="V240"/>
      <c r="W240"/>
      <c r="X240"/>
      <c r="Y240"/>
      <c r="Z240"/>
      <c r="AA240"/>
    </row>
    <row r="241" spans="4:27" x14ac:dyDescent="0.25">
      <c r="D241"/>
      <c r="E241"/>
      <c r="U241"/>
      <c r="V241"/>
      <c r="W241"/>
      <c r="X241"/>
      <c r="Y241"/>
      <c r="Z241"/>
      <c r="AA241"/>
    </row>
    <row r="242" spans="4:27" x14ac:dyDescent="0.25">
      <c r="D242"/>
      <c r="E242"/>
      <c r="U242"/>
      <c r="V242"/>
      <c r="W242"/>
      <c r="X242"/>
      <c r="Y242"/>
      <c r="Z242"/>
      <c r="AA242"/>
    </row>
    <row r="243" spans="4:27" x14ac:dyDescent="0.25">
      <c r="D243"/>
      <c r="E243"/>
      <c r="U243"/>
      <c r="V243"/>
      <c r="W243"/>
      <c r="X243"/>
      <c r="Y243"/>
      <c r="Z243"/>
      <c r="AA243"/>
    </row>
    <row r="244" spans="4:27" x14ac:dyDescent="0.25">
      <c r="D244"/>
      <c r="E244"/>
      <c r="U244"/>
      <c r="V244"/>
      <c r="W244"/>
      <c r="X244"/>
      <c r="Y244"/>
      <c r="Z244"/>
      <c r="AA244"/>
    </row>
    <row r="245" spans="4:27" x14ac:dyDescent="0.25">
      <c r="D245"/>
      <c r="E245"/>
      <c r="U245"/>
      <c r="V245"/>
      <c r="W245"/>
      <c r="X245"/>
      <c r="Y245"/>
      <c r="Z245"/>
      <c r="AA245"/>
    </row>
    <row r="246" spans="4:27" x14ac:dyDescent="0.25">
      <c r="D246"/>
      <c r="E246"/>
      <c r="U246"/>
      <c r="V246"/>
      <c r="W246"/>
      <c r="X246"/>
      <c r="Y246"/>
      <c r="Z246"/>
      <c r="AA246"/>
    </row>
    <row r="247" spans="4:27" x14ac:dyDescent="0.25">
      <c r="D247"/>
      <c r="E247"/>
      <c r="U247"/>
      <c r="V247"/>
      <c r="W247"/>
      <c r="X247"/>
      <c r="Y247"/>
      <c r="Z247"/>
      <c r="AA247"/>
    </row>
    <row r="248" spans="4:27" x14ac:dyDescent="0.25">
      <c r="D248"/>
      <c r="E248"/>
      <c r="U248"/>
      <c r="V248"/>
      <c r="W248"/>
      <c r="X248"/>
      <c r="Y248"/>
      <c r="Z248"/>
      <c r="AA248"/>
    </row>
    <row r="249" spans="4:27" x14ac:dyDescent="0.25">
      <c r="D249"/>
      <c r="E249"/>
      <c r="U249"/>
      <c r="V249"/>
      <c r="W249"/>
      <c r="X249"/>
      <c r="Y249"/>
      <c r="Z249"/>
      <c r="AA249"/>
    </row>
    <row r="250" spans="4:27" x14ac:dyDescent="0.25">
      <c r="D250"/>
      <c r="E250"/>
      <c r="U250"/>
      <c r="V250"/>
      <c r="W250"/>
      <c r="X250"/>
      <c r="Y250"/>
      <c r="Z250"/>
      <c r="AA250"/>
    </row>
    <row r="251" spans="4:27" x14ac:dyDescent="0.25">
      <c r="D251"/>
      <c r="E251"/>
      <c r="U251"/>
      <c r="V251"/>
      <c r="W251"/>
      <c r="X251"/>
      <c r="Y251"/>
      <c r="Z251"/>
      <c r="AA251"/>
    </row>
    <row r="252" spans="4:27" x14ac:dyDescent="0.25">
      <c r="D252"/>
      <c r="E252"/>
      <c r="U252"/>
      <c r="V252"/>
      <c r="W252"/>
      <c r="X252"/>
      <c r="Y252"/>
      <c r="Z252"/>
      <c r="AA252"/>
    </row>
    <row r="253" spans="4:27" x14ac:dyDescent="0.25">
      <c r="D253"/>
      <c r="E253"/>
      <c r="U253"/>
      <c r="V253"/>
      <c r="W253"/>
      <c r="X253"/>
      <c r="Y253"/>
      <c r="Z253"/>
      <c r="AA253"/>
    </row>
    <row r="254" spans="4:27" x14ac:dyDescent="0.25">
      <c r="D254"/>
      <c r="E254"/>
      <c r="U254"/>
      <c r="V254"/>
      <c r="W254"/>
      <c r="X254"/>
      <c r="Y254"/>
      <c r="Z254"/>
      <c r="AA254"/>
    </row>
    <row r="255" spans="4:27" x14ac:dyDescent="0.25">
      <c r="D255"/>
      <c r="E255"/>
      <c r="U255"/>
      <c r="V255"/>
      <c r="W255"/>
      <c r="X255"/>
      <c r="Y255"/>
      <c r="Z255"/>
      <c r="AA255"/>
    </row>
    <row r="256" spans="4:27" x14ac:dyDescent="0.25">
      <c r="D256"/>
      <c r="E256"/>
      <c r="U256"/>
      <c r="V256"/>
      <c r="W256"/>
      <c r="X256"/>
      <c r="Y256"/>
      <c r="Z256"/>
      <c r="AA256"/>
    </row>
    <row r="257" spans="4:27" x14ac:dyDescent="0.25">
      <c r="D257"/>
      <c r="E257"/>
      <c r="U257"/>
      <c r="V257"/>
      <c r="W257"/>
      <c r="X257"/>
      <c r="Y257"/>
      <c r="Z257"/>
      <c r="AA257"/>
    </row>
    <row r="258" spans="4:27" x14ac:dyDescent="0.25">
      <c r="D258"/>
      <c r="E258"/>
      <c r="U258"/>
      <c r="V258"/>
      <c r="W258"/>
      <c r="X258"/>
      <c r="Y258"/>
      <c r="Z258"/>
      <c r="AA258"/>
    </row>
    <row r="259" spans="4:27" x14ac:dyDescent="0.25">
      <c r="D259"/>
      <c r="E259"/>
      <c r="U259"/>
      <c r="V259"/>
      <c r="W259"/>
      <c r="X259"/>
      <c r="Y259"/>
      <c r="Z259"/>
      <c r="AA259"/>
    </row>
    <row r="260" spans="4:27" x14ac:dyDescent="0.25">
      <c r="D260"/>
      <c r="E260"/>
      <c r="U260"/>
      <c r="V260"/>
      <c r="W260"/>
      <c r="X260"/>
      <c r="Y260"/>
      <c r="Z260"/>
      <c r="AA260"/>
    </row>
    <row r="261" spans="4:27" x14ac:dyDescent="0.25">
      <c r="D261"/>
      <c r="E261"/>
      <c r="U261"/>
      <c r="V261"/>
      <c r="W261"/>
      <c r="X261"/>
      <c r="Y261"/>
      <c r="Z261"/>
      <c r="AA261"/>
    </row>
    <row r="262" spans="4:27" x14ac:dyDescent="0.25">
      <c r="D262"/>
      <c r="E262"/>
      <c r="U262"/>
      <c r="V262"/>
      <c r="W262"/>
      <c r="X262"/>
      <c r="Y262"/>
      <c r="Z262"/>
      <c r="AA262"/>
    </row>
    <row r="263" spans="4:27" x14ac:dyDescent="0.25">
      <c r="D263"/>
      <c r="E263"/>
      <c r="U263"/>
      <c r="V263"/>
      <c r="W263"/>
      <c r="X263"/>
      <c r="Y263"/>
      <c r="Z263"/>
      <c r="AA263"/>
    </row>
    <row r="264" spans="4:27" x14ac:dyDescent="0.25">
      <c r="D264"/>
      <c r="E264"/>
      <c r="U264"/>
      <c r="V264"/>
      <c r="W264"/>
      <c r="X264"/>
      <c r="Y264"/>
      <c r="Z264"/>
      <c r="AA264"/>
    </row>
    <row r="265" spans="4:27" x14ac:dyDescent="0.25">
      <c r="D265"/>
      <c r="E265"/>
      <c r="U265"/>
      <c r="V265"/>
      <c r="W265"/>
      <c r="X265"/>
      <c r="Y265"/>
      <c r="Z265"/>
      <c r="AA265"/>
    </row>
    <row r="266" spans="4:27" x14ac:dyDescent="0.25">
      <c r="D266"/>
      <c r="E266"/>
      <c r="U266"/>
      <c r="V266"/>
      <c r="W266"/>
      <c r="X266"/>
      <c r="Y266"/>
      <c r="Z266"/>
      <c r="AA266"/>
    </row>
    <row r="267" spans="4:27" x14ac:dyDescent="0.25">
      <c r="D267"/>
      <c r="E267"/>
      <c r="U267"/>
      <c r="V267"/>
      <c r="W267"/>
      <c r="X267"/>
      <c r="Y267"/>
      <c r="Z267"/>
      <c r="AA267"/>
    </row>
    <row r="268" spans="4:27" x14ac:dyDescent="0.25">
      <c r="D268"/>
      <c r="E268"/>
      <c r="U268"/>
      <c r="V268"/>
      <c r="W268"/>
      <c r="X268"/>
      <c r="Y268"/>
      <c r="Z268"/>
      <c r="AA268"/>
    </row>
    <row r="269" spans="4:27" x14ac:dyDescent="0.25">
      <c r="D269"/>
      <c r="E269"/>
      <c r="U269"/>
      <c r="V269"/>
      <c r="W269"/>
      <c r="X269"/>
      <c r="Y269"/>
      <c r="Z269"/>
      <c r="AA269"/>
    </row>
    <row r="270" spans="4:27" x14ac:dyDescent="0.25">
      <c r="D270"/>
      <c r="E270"/>
    </row>
    <row r="271" spans="4:27" x14ac:dyDescent="0.25">
      <c r="D271"/>
      <c r="E271"/>
    </row>
    <row r="272" spans="4:27" x14ac:dyDescent="0.25">
      <c r="D272"/>
      <c r="E272"/>
    </row>
    <row r="273" spans="4:27" x14ac:dyDescent="0.25">
      <c r="D273"/>
      <c r="E273"/>
    </row>
    <row r="274" spans="4:27" x14ac:dyDescent="0.25">
      <c r="D274"/>
      <c r="E274"/>
    </row>
    <row r="275" spans="4:27" x14ac:dyDescent="0.25">
      <c r="D275"/>
      <c r="E275"/>
      <c r="U275"/>
      <c r="V275"/>
      <c r="W275"/>
      <c r="X275"/>
      <c r="Y275"/>
      <c r="Z275"/>
      <c r="AA275"/>
    </row>
    <row r="276" spans="4:27" x14ac:dyDescent="0.25">
      <c r="D276"/>
      <c r="E276"/>
      <c r="U276"/>
      <c r="V276"/>
      <c r="W276"/>
      <c r="X276"/>
      <c r="Y276"/>
      <c r="Z276"/>
      <c r="AA276"/>
    </row>
    <row r="277" spans="4:27" x14ac:dyDescent="0.25">
      <c r="D277"/>
      <c r="E277"/>
      <c r="U277"/>
      <c r="V277"/>
      <c r="W277"/>
      <c r="X277"/>
      <c r="Y277"/>
      <c r="Z277"/>
      <c r="AA277"/>
    </row>
    <row r="278" spans="4:27" x14ac:dyDescent="0.25">
      <c r="D278"/>
      <c r="E278"/>
      <c r="U278"/>
      <c r="V278"/>
      <c r="W278"/>
      <c r="X278"/>
      <c r="Y278"/>
      <c r="Z278"/>
      <c r="AA278"/>
    </row>
    <row r="279" spans="4:27" x14ac:dyDescent="0.25">
      <c r="D279"/>
      <c r="E279"/>
      <c r="U279"/>
      <c r="V279"/>
      <c r="W279"/>
      <c r="X279"/>
      <c r="Y279"/>
      <c r="Z279"/>
      <c r="AA279"/>
    </row>
    <row r="280" spans="4:27" x14ac:dyDescent="0.25">
      <c r="D280"/>
      <c r="E280"/>
      <c r="U280"/>
      <c r="V280"/>
      <c r="W280"/>
      <c r="X280"/>
      <c r="Y280"/>
      <c r="Z280"/>
      <c r="AA280"/>
    </row>
    <row r="281" spans="4:27" x14ac:dyDescent="0.25">
      <c r="D281"/>
      <c r="E281"/>
      <c r="U281"/>
      <c r="V281"/>
      <c r="W281"/>
      <c r="X281"/>
      <c r="Y281"/>
      <c r="Z281"/>
      <c r="AA281"/>
    </row>
    <row r="282" spans="4:27" x14ac:dyDescent="0.25">
      <c r="D282"/>
      <c r="E282"/>
      <c r="U282"/>
      <c r="V282"/>
      <c r="W282"/>
      <c r="X282"/>
      <c r="Y282"/>
      <c r="Z282"/>
      <c r="AA282"/>
    </row>
    <row r="283" spans="4:27" x14ac:dyDescent="0.25">
      <c r="D283"/>
      <c r="E283"/>
      <c r="U283"/>
      <c r="V283"/>
      <c r="W283"/>
      <c r="X283"/>
      <c r="Y283"/>
      <c r="Z283"/>
      <c r="AA283"/>
    </row>
    <row r="284" spans="4:27" x14ac:dyDescent="0.25">
      <c r="D284"/>
      <c r="E284"/>
      <c r="U284"/>
      <c r="V284"/>
      <c r="W284"/>
      <c r="X284"/>
      <c r="Y284"/>
      <c r="Z284"/>
      <c r="AA284"/>
    </row>
    <row r="285" spans="4:27" x14ac:dyDescent="0.25">
      <c r="D285"/>
      <c r="E285"/>
      <c r="U285"/>
      <c r="V285"/>
      <c r="W285"/>
      <c r="X285"/>
      <c r="Y285"/>
      <c r="Z285"/>
      <c r="AA285"/>
    </row>
    <row r="286" spans="4:27" x14ac:dyDescent="0.25">
      <c r="D286"/>
      <c r="E286"/>
      <c r="U286"/>
      <c r="V286"/>
      <c r="W286"/>
      <c r="X286"/>
      <c r="Y286"/>
      <c r="Z286"/>
      <c r="AA286"/>
    </row>
    <row r="287" spans="4:27" x14ac:dyDescent="0.25">
      <c r="D287"/>
      <c r="E287"/>
      <c r="U287"/>
      <c r="V287"/>
      <c r="W287"/>
      <c r="X287"/>
      <c r="Y287"/>
      <c r="Z287"/>
      <c r="AA287"/>
    </row>
    <row r="288" spans="4:27" x14ac:dyDescent="0.25">
      <c r="D288"/>
      <c r="E288"/>
      <c r="U288"/>
      <c r="V288"/>
      <c r="W288"/>
      <c r="X288"/>
      <c r="Y288"/>
      <c r="Z288"/>
      <c r="AA288"/>
    </row>
    <row r="289" spans="4:27" x14ac:dyDescent="0.25">
      <c r="D289"/>
      <c r="E289"/>
      <c r="U289"/>
      <c r="V289"/>
      <c r="W289"/>
      <c r="X289"/>
      <c r="Y289"/>
      <c r="Z289"/>
      <c r="AA289"/>
    </row>
    <row r="290" spans="4:27" x14ac:dyDescent="0.25">
      <c r="D290"/>
      <c r="E290"/>
      <c r="U290"/>
      <c r="V290"/>
      <c r="W290"/>
      <c r="X290"/>
      <c r="Y290"/>
      <c r="Z290"/>
      <c r="AA290"/>
    </row>
    <row r="291" spans="4:27" x14ac:dyDescent="0.25">
      <c r="D291"/>
      <c r="E291"/>
      <c r="U291"/>
      <c r="V291"/>
      <c r="W291"/>
      <c r="X291"/>
      <c r="Y291"/>
      <c r="Z291"/>
      <c r="AA291"/>
    </row>
    <row r="292" spans="4:27" x14ac:dyDescent="0.25">
      <c r="D292"/>
      <c r="E292"/>
      <c r="U292"/>
      <c r="V292"/>
      <c r="W292"/>
      <c r="X292"/>
      <c r="Y292"/>
      <c r="Z292"/>
      <c r="AA292"/>
    </row>
    <row r="303" spans="4:27" x14ac:dyDescent="0.25">
      <c r="D303"/>
      <c r="E303"/>
      <c r="F303"/>
      <c r="R303"/>
      <c r="U303"/>
      <c r="V303"/>
      <c r="W303"/>
      <c r="X303"/>
      <c r="Y303"/>
      <c r="Z303"/>
      <c r="AA303"/>
    </row>
    <row r="304" spans="4:27" x14ac:dyDescent="0.25">
      <c r="D304"/>
      <c r="E304"/>
      <c r="F304"/>
      <c r="R304"/>
      <c r="U304"/>
      <c r="V304"/>
      <c r="W304"/>
      <c r="X304"/>
      <c r="Y304"/>
      <c r="Z304"/>
      <c r="AA304"/>
    </row>
    <row r="305" spans="4:27" x14ac:dyDescent="0.25">
      <c r="D305"/>
      <c r="E305"/>
      <c r="F305"/>
      <c r="R305"/>
      <c r="U305"/>
      <c r="V305"/>
      <c r="W305"/>
      <c r="X305"/>
      <c r="Y305"/>
      <c r="Z305"/>
      <c r="AA305"/>
    </row>
    <row r="306" spans="4:27" x14ac:dyDescent="0.25">
      <c r="D306"/>
      <c r="E306"/>
      <c r="F306"/>
      <c r="R306"/>
      <c r="U306"/>
      <c r="V306"/>
      <c r="W306"/>
      <c r="X306"/>
      <c r="Y306"/>
      <c r="Z306"/>
      <c r="AA306"/>
    </row>
    <row r="307" spans="4:27" x14ac:dyDescent="0.25">
      <c r="D307"/>
      <c r="E307"/>
      <c r="F307"/>
      <c r="R307"/>
      <c r="U307"/>
      <c r="V307"/>
      <c r="W307"/>
      <c r="X307"/>
      <c r="Y307"/>
      <c r="Z307"/>
      <c r="AA307"/>
    </row>
    <row r="308" spans="4:27" x14ac:dyDescent="0.25">
      <c r="D308"/>
      <c r="E308"/>
      <c r="F308"/>
      <c r="R308"/>
      <c r="U308"/>
      <c r="V308"/>
      <c r="W308"/>
      <c r="X308"/>
      <c r="Y308"/>
      <c r="Z308"/>
      <c r="AA308"/>
    </row>
    <row r="309" spans="4:27" x14ac:dyDescent="0.25">
      <c r="D309"/>
      <c r="E309"/>
      <c r="F309"/>
      <c r="R309"/>
      <c r="U309"/>
      <c r="V309"/>
      <c r="W309"/>
      <c r="X309"/>
      <c r="Y309"/>
      <c r="Z309"/>
      <c r="AA309"/>
    </row>
    <row r="310" spans="4:27" x14ac:dyDescent="0.25">
      <c r="D310"/>
      <c r="E310"/>
      <c r="F310"/>
      <c r="R310"/>
      <c r="U310"/>
      <c r="V310"/>
      <c r="W310"/>
      <c r="X310"/>
      <c r="Y310"/>
      <c r="Z310"/>
      <c r="AA310"/>
    </row>
    <row r="311" spans="4:27" x14ac:dyDescent="0.25">
      <c r="D311"/>
      <c r="E311"/>
      <c r="F311"/>
      <c r="R311"/>
      <c r="U311"/>
      <c r="V311"/>
      <c r="W311"/>
      <c r="X311"/>
      <c r="Y311"/>
      <c r="Z311"/>
      <c r="AA311"/>
    </row>
    <row r="312" spans="4:27" x14ac:dyDescent="0.25">
      <c r="D312"/>
      <c r="E312"/>
      <c r="F312"/>
      <c r="R312"/>
      <c r="U312"/>
      <c r="V312"/>
      <c r="W312"/>
      <c r="X312"/>
      <c r="Y312"/>
      <c r="Z312"/>
      <c r="AA312"/>
    </row>
  </sheetData>
  <mergeCells count="9">
    <mergeCell ref="A20:D20"/>
    <mergeCell ref="A21:D21"/>
    <mergeCell ref="A22:D22"/>
    <mergeCell ref="AE3:AK3"/>
    <mergeCell ref="A2:D2"/>
    <mergeCell ref="A3:D4"/>
    <mergeCell ref="F3:F4"/>
    <mergeCell ref="G3:Q3"/>
    <mergeCell ref="S3:AB3"/>
  </mergeCells>
  <phoneticPr fontId="0" type="noConversion"/>
  <pageMargins left="0.75" right="0.75" top="1" bottom="1" header="0.5" footer="0.5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Header</vt:lpstr>
      <vt:lpstr>Pres Summary</vt:lpstr>
      <vt:lpstr>Northern</vt:lpstr>
      <vt:lpstr>Kaimai</vt:lpstr>
      <vt:lpstr>Central</vt:lpstr>
      <vt:lpstr>Alpine</vt:lpstr>
      <vt:lpstr>Southern Presbytery</vt:lpstr>
      <vt:lpstr>Pacific Presbytery</vt:lpstr>
      <vt:lpstr>Te Aka Puaho</vt:lpstr>
      <vt:lpstr>CV Parishes</vt:lpstr>
      <vt:lpstr>Alpine!Print_Area</vt:lpstr>
      <vt:lpstr>Central!Print_Area</vt:lpstr>
      <vt:lpstr>Kaimai!Print_Area</vt:lpstr>
      <vt:lpstr>'Pres Summary'!Print_Area</vt:lpstr>
      <vt:lpstr>'Southern Presbytery'!Print_Area</vt:lpstr>
      <vt:lpstr>'Te Aka Puaho'!Print_Area</vt:lpstr>
    </vt:vector>
  </TitlesOfParts>
  <Company>PCANZ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hazels</dc:creator>
  <cp:lastModifiedBy>Katrina Graham</cp:lastModifiedBy>
  <cp:lastPrinted>2016-03-21T20:29:34Z</cp:lastPrinted>
  <dcterms:created xsi:type="dcterms:W3CDTF">2004-05-16T20:22:14Z</dcterms:created>
  <dcterms:modified xsi:type="dcterms:W3CDTF">2019-04-08T02:17:55Z</dcterms:modified>
</cp:coreProperties>
</file>